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ydrova\Documents\Míša\Vydří stavby 2023\"/>
    </mc:Choice>
  </mc:AlternateContent>
  <xr:revisionPtr revIDLastSave="0" documentId="8_{9D5B23C5-8EDF-4C73-A568-2D7673902220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31_23 31_2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'31_23 31_23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'31_23 31_23 Pol'!$A$1:$Y$146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17" i="1" s="1"/>
  <c r="I59" i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F42" i="1" s="1"/>
  <c r="G23" i="1" s="1"/>
  <c r="G136" i="12"/>
  <c r="BA130" i="12"/>
  <c r="BA128" i="12"/>
  <c r="BA126" i="12"/>
  <c r="BA124" i="12"/>
  <c r="BA122" i="12"/>
  <c r="BA120" i="12"/>
  <c r="BA118" i="12"/>
  <c r="BA113" i="12"/>
  <c r="BA111" i="12"/>
  <c r="BA109" i="12"/>
  <c r="BA107" i="12"/>
  <c r="BA104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M11" i="12"/>
  <c r="O11" i="12"/>
  <c r="O8" i="12" s="1"/>
  <c r="Q11" i="12"/>
  <c r="V11" i="12"/>
  <c r="G13" i="12"/>
  <c r="I13" i="12"/>
  <c r="I12" i="12" s="1"/>
  <c r="K13" i="12"/>
  <c r="K12" i="12" s="1"/>
  <c r="M13" i="12"/>
  <c r="O13" i="12"/>
  <c r="Q13" i="12"/>
  <c r="Q12" i="12" s="1"/>
  <c r="V13" i="12"/>
  <c r="V12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1" i="12"/>
  <c r="G12" i="12" s="1"/>
  <c r="I21" i="12"/>
  <c r="K21" i="12"/>
  <c r="O21" i="12"/>
  <c r="O12" i="12" s="1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M37" i="12" s="1"/>
  <c r="I38" i="12"/>
  <c r="I37" i="12" s="1"/>
  <c r="K38" i="12"/>
  <c r="K37" i="12" s="1"/>
  <c r="O38" i="12"/>
  <c r="Q38" i="12"/>
  <c r="Q37" i="12" s="1"/>
  <c r="V38" i="12"/>
  <c r="V37" i="12" s="1"/>
  <c r="G42" i="12"/>
  <c r="I42" i="12"/>
  <c r="K42" i="12"/>
  <c r="M42" i="12"/>
  <c r="O42" i="12"/>
  <c r="Q42" i="12"/>
  <c r="V42" i="12"/>
  <c r="G46" i="12"/>
  <c r="I46" i="12"/>
  <c r="K46" i="12"/>
  <c r="M46" i="12"/>
  <c r="O46" i="12"/>
  <c r="Q46" i="12"/>
  <c r="V46" i="12"/>
  <c r="G50" i="12"/>
  <c r="M50" i="12" s="1"/>
  <c r="I50" i="12"/>
  <c r="K50" i="12"/>
  <c r="O50" i="12"/>
  <c r="O37" i="12" s="1"/>
  <c r="Q50" i="12"/>
  <c r="V50" i="12"/>
  <c r="G53" i="12"/>
  <c r="I53" i="12"/>
  <c r="K53" i="12"/>
  <c r="K52" i="12" s="1"/>
  <c r="M53" i="12"/>
  <c r="O53" i="12"/>
  <c r="Q53" i="12"/>
  <c r="V53" i="12"/>
  <c r="V52" i="12" s="1"/>
  <c r="G54" i="12"/>
  <c r="I54" i="12"/>
  <c r="K54" i="12"/>
  <c r="M54" i="12"/>
  <c r="O54" i="12"/>
  <c r="Q54" i="12"/>
  <c r="V54" i="12"/>
  <c r="G61" i="12"/>
  <c r="G52" i="12" s="1"/>
  <c r="I61" i="12"/>
  <c r="K61" i="12"/>
  <c r="O61" i="12"/>
  <c r="O52" i="12" s="1"/>
  <c r="Q61" i="12"/>
  <c r="V61" i="12"/>
  <c r="G65" i="12"/>
  <c r="M65" i="12" s="1"/>
  <c r="I65" i="12"/>
  <c r="I52" i="12" s="1"/>
  <c r="K65" i="12"/>
  <c r="O65" i="12"/>
  <c r="Q65" i="12"/>
  <c r="Q52" i="12" s="1"/>
  <c r="V65" i="12"/>
  <c r="I70" i="12"/>
  <c r="K70" i="12"/>
  <c r="Q70" i="12"/>
  <c r="V70" i="12"/>
  <c r="G71" i="12"/>
  <c r="G70" i="12" s="1"/>
  <c r="I71" i="12"/>
  <c r="K71" i="12"/>
  <c r="M71" i="12"/>
  <c r="M70" i="12" s="1"/>
  <c r="O71" i="12"/>
  <c r="O70" i="12" s="1"/>
  <c r="Q71" i="12"/>
  <c r="V71" i="12"/>
  <c r="G73" i="12"/>
  <c r="O73" i="12"/>
  <c r="G74" i="12"/>
  <c r="M74" i="12" s="1"/>
  <c r="M73" i="12" s="1"/>
  <c r="I74" i="12"/>
  <c r="I73" i="12" s="1"/>
  <c r="K74" i="12"/>
  <c r="K73" i="12" s="1"/>
  <c r="O74" i="12"/>
  <c r="Q74" i="12"/>
  <c r="Q73" i="12" s="1"/>
  <c r="V74" i="12"/>
  <c r="V73" i="12" s="1"/>
  <c r="G77" i="12"/>
  <c r="I77" i="12"/>
  <c r="K77" i="12"/>
  <c r="M77" i="12"/>
  <c r="O77" i="12"/>
  <c r="Q77" i="12"/>
  <c r="V77" i="12"/>
  <c r="K80" i="12"/>
  <c r="V80" i="12"/>
  <c r="G81" i="12"/>
  <c r="G80" i="12" s="1"/>
  <c r="I81" i="12"/>
  <c r="I80" i="12" s="1"/>
  <c r="K81" i="12"/>
  <c r="O81" i="12"/>
  <c r="O80" i="12" s="1"/>
  <c r="Q81" i="12"/>
  <c r="Q80" i="12" s="1"/>
  <c r="V81" i="12"/>
  <c r="G85" i="12"/>
  <c r="I85" i="12"/>
  <c r="O85" i="12"/>
  <c r="Q85" i="12"/>
  <c r="G86" i="12"/>
  <c r="I86" i="12"/>
  <c r="K86" i="12"/>
  <c r="K85" i="12" s="1"/>
  <c r="M86" i="12"/>
  <c r="M85" i="12" s="1"/>
  <c r="O86" i="12"/>
  <c r="Q86" i="12"/>
  <c r="V86" i="12"/>
  <c r="V85" i="12" s="1"/>
  <c r="K90" i="12"/>
  <c r="V90" i="12"/>
  <c r="G91" i="12"/>
  <c r="M91" i="12" s="1"/>
  <c r="M90" i="12" s="1"/>
  <c r="I91" i="12"/>
  <c r="I90" i="12" s="1"/>
  <c r="K91" i="12"/>
  <c r="O91" i="12"/>
  <c r="O90" i="12" s="1"/>
  <c r="Q91" i="12"/>
  <c r="Q90" i="12" s="1"/>
  <c r="V91" i="12"/>
  <c r="I93" i="12"/>
  <c r="Q93" i="12"/>
  <c r="G94" i="12"/>
  <c r="I94" i="12"/>
  <c r="K94" i="12"/>
  <c r="K93" i="12" s="1"/>
  <c r="M94" i="12"/>
  <c r="M93" i="12" s="1"/>
  <c r="O94" i="12"/>
  <c r="Q94" i="12"/>
  <c r="V94" i="12"/>
  <c r="V93" i="12" s="1"/>
  <c r="G98" i="12"/>
  <c r="G93" i="12" s="1"/>
  <c r="I98" i="12"/>
  <c r="K98" i="12"/>
  <c r="M98" i="12"/>
  <c r="O98" i="12"/>
  <c r="O93" i="12" s="1"/>
  <c r="Q98" i="12"/>
  <c r="V98" i="12"/>
  <c r="G102" i="12"/>
  <c r="G103" i="12"/>
  <c r="M103" i="12" s="1"/>
  <c r="I103" i="12"/>
  <c r="I102" i="12" s="1"/>
  <c r="K103" i="12"/>
  <c r="K102" i="12" s="1"/>
  <c r="O103" i="12"/>
  <c r="Q103" i="12"/>
  <c r="Q102" i="12" s="1"/>
  <c r="V103" i="12"/>
  <c r="V102" i="12" s="1"/>
  <c r="G105" i="12"/>
  <c r="I105" i="12"/>
  <c r="K105" i="12"/>
  <c r="M105" i="12"/>
  <c r="O105" i="12"/>
  <c r="Q105" i="12"/>
  <c r="V105" i="12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O102" i="12" s="1"/>
  <c r="Q110" i="12"/>
  <c r="V110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G117" i="12"/>
  <c r="M117" i="12" s="1"/>
  <c r="I117" i="12"/>
  <c r="I116" i="12" s="1"/>
  <c r="K117" i="12"/>
  <c r="O117" i="12"/>
  <c r="O116" i="12" s="1"/>
  <c r="Q117" i="12"/>
  <c r="Q116" i="12" s="1"/>
  <c r="V117" i="12"/>
  <c r="G119" i="12"/>
  <c r="M119" i="12" s="1"/>
  <c r="I119" i="12"/>
  <c r="K119" i="12"/>
  <c r="K116" i="12" s="1"/>
  <c r="O119" i="12"/>
  <c r="Q119" i="12"/>
  <c r="V119" i="12"/>
  <c r="V116" i="12" s="1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AE136" i="12"/>
  <c r="I20" i="1"/>
  <c r="I19" i="1"/>
  <c r="I18" i="1"/>
  <c r="G42" i="1"/>
  <c r="G25" i="1" s="1"/>
  <c r="H42" i="1"/>
  <c r="I41" i="1"/>
  <c r="I40" i="1"/>
  <c r="I39" i="1"/>
  <c r="I42" i="1" s="1"/>
  <c r="J39" i="1" s="1"/>
  <c r="J42" i="1" s="1"/>
  <c r="J28" i="1"/>
  <c r="J26" i="1"/>
  <c r="G38" i="1"/>
  <c r="F38" i="1"/>
  <c r="J23" i="1"/>
  <c r="J24" i="1"/>
  <c r="J25" i="1"/>
  <c r="J27" i="1"/>
  <c r="E24" i="1"/>
  <c r="G24" i="1"/>
  <c r="E26" i="1"/>
  <c r="G26" i="1"/>
  <c r="I64" i="1" l="1"/>
  <c r="J62" i="1" s="1"/>
  <c r="I16" i="1"/>
  <c r="I21" i="1" s="1"/>
  <c r="A27" i="1"/>
  <c r="J40" i="1"/>
  <c r="J41" i="1"/>
  <c r="M116" i="12"/>
  <c r="M102" i="12"/>
  <c r="M81" i="12"/>
  <c r="M80" i="12" s="1"/>
  <c r="AF136" i="12"/>
  <c r="M21" i="12"/>
  <c r="M12" i="12" s="1"/>
  <c r="G116" i="12"/>
  <c r="G90" i="12"/>
  <c r="G37" i="12"/>
  <c r="M61" i="12"/>
  <c r="M52" i="12" s="1"/>
  <c r="J54" i="1" l="1"/>
  <c r="J58" i="1"/>
  <c r="J57" i="1"/>
  <c r="J59" i="1"/>
  <c r="J60" i="1"/>
  <c r="J61" i="1"/>
  <c r="J52" i="1"/>
  <c r="J53" i="1"/>
  <c r="J63" i="1"/>
  <c r="J56" i="1"/>
  <c r="J55" i="1"/>
  <c r="G28" i="1"/>
  <c r="G27" i="1" s="1"/>
  <c r="G29" i="1" s="1"/>
  <c r="A28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Vydrová</author>
  </authors>
  <commentList>
    <comment ref="S6" authorId="0" shapeId="0" xr:uid="{DEBA6AE2-6E84-481C-9AB2-097ED60336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5C7758-82EC-4DE8-A466-419E6FD4BB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<sst xmlns="http://schemas.openxmlformats.org/spreadsheetml/2006/main" count="721" uniqueCount="292">
  <si>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</si>
  <si>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</si>
  <si>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</si>
  <si>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</si>
  <si>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</si>
  <si>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</si>
  <si>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</si>
  <si>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</si>
  <si>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</si>
  <si>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</si>
  <si>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</si>
  <si>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</si>
  <si>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</si>
  <si>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</si>
  <si>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</si>
  <si>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</si>
  <si>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</si>
  <si>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</si>
  <si>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</si>
  <si>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</si>
  <si>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</si>
  <si>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</si>
  <si>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</si>
  <si>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</si>
  <si>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</si>
  <si>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</si>
  <si>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</si>
  <si>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</si>
  <si>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</si>
  <si>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</si>
  <si>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</si>
  <si>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</si>
  <si>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</si>
  <si>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</si>
  <si>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</si>
  <si>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</si>
  <si>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</si>
  <si>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</si>
  <si>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</si>
  <si>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</si>
  <si>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</si>
  <si>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</si>
  <si>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</si>
  <si>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31_23</t>
  </si>
  <si>
    <t>Jamné</t>
  </si>
  <si>
    <t>Objekt:</t>
  </si>
  <si>
    <t>Rozpočet:</t>
  </si>
  <si>
    <t>Stavba</t>
  </si>
  <si>
    <t>Celkem za stavbu</t>
  </si>
  <si>
    <t>CZK</t>
  </si>
  <si>
    <t>#POPS</t>
  </si>
  <si>
    <t>Popis stavby: 31_23 - Jamné</t>
  </si>
  <si>
    <t>#POPO</t>
  </si>
  <si>
    <t>Popis objektu: 31_23 - Jamné</t>
  </si>
  <si>
    <t>#POPR</t>
  </si>
  <si>
    <t>Popis rozpočtu: 31_23 - Jamné</t>
  </si>
  <si>
    <t>Rekapitulace dílů</t>
  </si>
  <si>
    <t>Typ dílu</t>
  </si>
  <si>
    <t>0015</t>
  </si>
  <si>
    <t>Stromy</t>
  </si>
  <si>
    <t>1</t>
  </si>
  <si>
    <t>Zemní práce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</si>
  <si>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</si>
  <si>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</si>
  <si>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</si>
  <si>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</si>
  <si>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</si>
  <si>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</si>
  <si>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</si>
  <si>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</si>
  <si>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</si>
  <si>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</si>
  <si>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</si>
  <si>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</si>
  <si>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721</t>
  </si>
  <si>
    <t>Vnitřní kanalizace</t>
  </si>
  <si>
    <t>728</t>
  </si>
  <si>
    <t>Vzduchotechnika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</si>
  <si>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</si>
  <si>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</si>
  <si>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</si>
  <si>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</si>
  <si>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</si>
  <si>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</si>
  <si>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</si>
  <si>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</si>
  <si>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</si>
  <si>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</si>
  <si>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</si>
  <si>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</si>
  <si>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</si>
  <si>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</si>
  <si>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</si>
  <si>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</si>
  <si>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</si>
  <si>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</si>
  <si>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</si>
  <si>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</si>
  <si>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</si>
  <si>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</si>
  <si>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</si>
  <si>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</si>
  <si>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</si>
  <si>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</si>
  <si>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</si>
  <si>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</si>
  <si>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</si>
  <si>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</si>
  <si>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460030112RT6</t>
  </si>
  <si>
    <t>Kácení stromů do obvodu 2800mm na pařezu včetně likvidace</t>
  </si>
  <si>
    <t>kus</t>
  </si>
  <si>
    <t>Vlastní</t>
  </si>
  <si>
    <t>Indiv</t>
  </si>
  <si>
    <t>Práce</t>
  </si>
  <si>
    <t>Běžná</t>
  </si>
  <si>
    <t>POL1_</t>
  </si>
  <si>
    <t>18481OA0</t>
  </si>
  <si>
    <t>Ochrana stromů proti poškození</t>
  </si>
  <si>
    <t>ks</t>
  </si>
  <si>
    <t>RTS 23/ II</t>
  </si>
  <si>
    <t>Agregovaná položka</t>
  </si>
  <si>
    <t>POL2_</t>
  </si>
  <si>
    <t>184E2OA0</t>
  </si>
  <si>
    <t>Přesazování stromů</t>
  </si>
  <si>
    <t>121101102</t>
  </si>
  <si>
    <t>Sejmutí ornice s přemístěním přes 50 do 100 m</t>
  </si>
  <si>
    <t>m3</t>
  </si>
  <si>
    <t>tl. 20cm : 3705*0,2</t>
  </si>
  <si>
    <t>VV</t>
  </si>
  <si>
    <t xml:space="preserve">průleh č.2 : </t>
  </si>
  <si>
    <t>132201112</t>
  </si>
  <si>
    <t>Hloubení rýh š.do 60 cm v hor.3 nad 100 m3,STROJNĚ</t>
  </si>
  <si>
    <t>svodný příkop + vsakovací průleh 3,4 : 605,52</t>
  </si>
  <si>
    <t>132301112</t>
  </si>
  <si>
    <t>Hloubení rýh š.do 60 cm v hor.4 nad 100 m3,STROJNĚ</t>
  </si>
  <si>
    <t>průleh č.1 : 470,5</t>
  </si>
  <si>
    <t>průleh č.2 : 602,8</t>
  </si>
  <si>
    <t>161101101</t>
  </si>
  <si>
    <t>Svislé přemístění výkopku z hor.1-4 do 2,5 m</t>
  </si>
  <si>
    <t>171101101</t>
  </si>
  <si>
    <t>Uložení sypaniny do násypů zhutněných na 95% PS</t>
  </si>
  <si>
    <t>181301112</t>
  </si>
  <si>
    <t>Rozprostření ornice, rovina, tl.10-15 cm,nad 500m2</t>
  </si>
  <si>
    <t>m2</t>
  </si>
  <si>
    <t>průleh č.2 : 741/0,15</t>
  </si>
  <si>
    <t>182101101</t>
  </si>
  <si>
    <t>Svahování v zářezech v hor. 1 - 4</t>
  </si>
  <si>
    <t>svodný příkop + vsakovací průleh 3,4 : 248</t>
  </si>
  <si>
    <t>průleh č.1 : 0</t>
  </si>
  <si>
    <t>průleh č.2 : 447,85</t>
  </si>
  <si>
    <t>182201101</t>
  </si>
  <si>
    <t>Svahování násypů</t>
  </si>
  <si>
    <t>průleh č.1 : 464</t>
  </si>
  <si>
    <t>průleh č.2 : 920,72</t>
  </si>
  <si>
    <t>121101102R1</t>
  </si>
  <si>
    <t>Sejmutí humusové vrtstvy  s přemístěním přes 50 do 100 m</t>
  </si>
  <si>
    <t>průleh č.1 : 2951*0,2</t>
  </si>
  <si>
    <t>průleh č.3,4 : 1078*0,2</t>
  </si>
  <si>
    <t>181301112R1</t>
  </si>
  <si>
    <t>Rozprostření humusové vrstvy, rovina, tl.10-15 cm,nad 500m2</t>
  </si>
  <si>
    <t>průleh č.2 : 805,8/0,15</t>
  </si>
  <si>
    <t>111104311</t>
  </si>
  <si>
    <t>Pokosení trávníku lučního, odvoz 20 km 1.pokos</t>
  </si>
  <si>
    <t>POL1_1</t>
  </si>
  <si>
    <t>průleh č.1 : 2951</t>
  </si>
  <si>
    <t>svodný příkop + průleh č. 3,4 : 1078</t>
  </si>
  <si>
    <t>průleh č.2 : 3705</t>
  </si>
  <si>
    <t>180402111</t>
  </si>
  <si>
    <t>Založení trávníku parkový trávník, výsevem, v rovině nebo na svahu do 1:5</t>
  </si>
  <si>
    <t>185803111</t>
  </si>
  <si>
    <t>Ošetření trávníku v rovině nebo na svahu do 1:5</t>
  </si>
  <si>
    <t>00572471</t>
  </si>
  <si>
    <t>Směs travní luční á 25 kg</t>
  </si>
  <si>
    <t>kg</t>
  </si>
  <si>
    <t>SPCM</t>
  </si>
  <si>
    <t>Specifikace</t>
  </si>
  <si>
    <t>POL3_1</t>
  </si>
  <si>
    <t>35g/m2 : 7734*0,035</t>
  </si>
  <si>
    <t>275313811</t>
  </si>
  <si>
    <t>Betonové lož, bet. patka, obetonávka  C 30/37 xf3</t>
  </si>
  <si>
    <t>21157111</t>
  </si>
  <si>
    <t>Filtrační vrstvy ze štěrkopísku tříděného 32-63 mm</t>
  </si>
  <si>
    <t>Včetně zřizování filtračních vrstev po vrstvách a o tloušťce předepsané projektem.</t>
  </si>
  <si>
    <t>POP</t>
  </si>
  <si>
    <t xml:space="preserve">infiltrační rýha š. 1,0m (hl. 1,0m) : </t>
  </si>
  <si>
    <t>průleh č.1 : 190</t>
  </si>
  <si>
    <t>průleh č.2 : 289</t>
  </si>
  <si>
    <t>průleh č.3 : 28</t>
  </si>
  <si>
    <t>průleh č.4 : 24</t>
  </si>
  <si>
    <t>27157111R</t>
  </si>
  <si>
    <t>Povrch propustku kamenivo frakce 16/32mm</t>
  </si>
  <si>
    <t>propustek č.1 : 9</t>
  </si>
  <si>
    <t>propustek č.2 : 6,75</t>
  </si>
  <si>
    <t>propustek č.3 : 7,2</t>
  </si>
  <si>
    <t>2899701111</t>
  </si>
  <si>
    <t>Vrstva geotextilie Geofiltex 200g/m2</t>
  </si>
  <si>
    <t>průleh č. 1 : 192</t>
  </si>
  <si>
    <t>průleh č. 2 : 291</t>
  </si>
  <si>
    <t>průleh č. 3 : 30</t>
  </si>
  <si>
    <t>průleh č. 4 : 26</t>
  </si>
  <si>
    <t>462512161</t>
  </si>
  <si>
    <t>Zához z lom.kamene zához.do 200kg bez výplně mezer</t>
  </si>
  <si>
    <t>svodný příkop : 20</t>
  </si>
  <si>
    <t>597093111</t>
  </si>
  <si>
    <t>Žlab odvodňovací , dl.1000 mm, D400, E600 litinová mříž</t>
  </si>
  <si>
    <t>beton C 20/25</t>
  </si>
  <si>
    <t>5+4+4+3+4+17+6+7+6+5+5+5+3+3</t>
  </si>
  <si>
    <t>597093112</t>
  </si>
  <si>
    <t>Žlab odvodňovací , dl. 500 mm, D400, E600 litinová mříž</t>
  </si>
  <si>
    <t>12</t>
  </si>
  <si>
    <t>899623171</t>
  </si>
  <si>
    <t>Obetonování potrubí nebo zdiva stok betonem C25/30 xf2</t>
  </si>
  <si>
    <t>propustek č.1 : 4,71</t>
  </si>
  <si>
    <t>propustek č.2 : 3,5325</t>
  </si>
  <si>
    <t>propustek č.3 : 3,768</t>
  </si>
  <si>
    <t>9193111121</t>
  </si>
  <si>
    <t>Čelo propustku z betonu prostého C25/30 xf2</t>
  </si>
  <si>
    <t>propustek č.1 : 5,7</t>
  </si>
  <si>
    <t>propustek č.2 : 6</t>
  </si>
  <si>
    <t>propustek č.3 : 5,7</t>
  </si>
  <si>
    <t>7211764R1</t>
  </si>
  <si>
    <t>Propojovací potrubí PP DN 250</t>
  </si>
  <si>
    <t>m</t>
  </si>
  <si>
    <t>Potrubí včetně tvarovek. Bez zednických výpomocí.</t>
  </si>
  <si>
    <t>728114116</t>
  </si>
  <si>
    <t>Montáž potrubí plastového kruhového do d 600 mm</t>
  </si>
  <si>
    <t>propustek č.1 : 10</t>
  </si>
  <si>
    <t>propustek č.2 : 7,5</t>
  </si>
  <si>
    <t>propustek č.3 : 8</t>
  </si>
  <si>
    <t>286142907</t>
  </si>
  <si>
    <t>Trubka kanalizační korugovaná SN 12 DN 600 x 6000 mm PP</t>
  </si>
  <si>
    <t>POL3_</t>
  </si>
  <si>
    <t>propustek č.1 : 2</t>
  </si>
  <si>
    <t>propustek č.2 : 2</t>
  </si>
  <si>
    <t>propustek č.3 : 2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</si>
  <si>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</si>
  <si>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</si>
  <si>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</si>
  <si>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</si>
  <si>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</si>
  <si>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</si>
  <si>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</si>
  <si>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</si>
  <si>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</si>
  <si>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</si>
  <si>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</si>
  <si>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</si>
  <si>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</si>
  <si>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</si>
  <si>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</si>
  <si>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</si>
  <si>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</si>
  <si>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</si>
  <si>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</si>
  <si>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</si>
  <si>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</si>
  <si>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</si>
  <si>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</si>
  <si>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</si>
  <si>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</si>
  <si>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</si>
  <si>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</si>
  <si>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</si>
  <si>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</si>
  <si>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</si>
  <si>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</si>
  <si>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</si>
  <si>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</si>
  <si>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</si>
  <si>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</si>
  <si>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</si>
  <si>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</si>
  <si>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 R</t>
  </si>
  <si>
    <t>Předání a převzetí díla</t>
  </si>
  <si>
    <t>Náklady zhotovitele, které vzniknou v souvislosti s povinnostmi zhotovitele při předání a převzetí díla.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</si>
  <si>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</si>
  <si>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</si>
  <si>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</si>
  <si>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00555</t>
  </si>
  <si>
    <t>Harmonogram realizace stavby</t>
  </si>
  <si>
    <t>soubor</t>
  </si>
  <si>
    <t>00556</t>
  </si>
  <si>
    <t>Fotodokumentace realizace stavby</t>
  </si>
  <si>
    <t>00557</t>
  </si>
  <si>
    <t>Poskytnutím součinnosti objednateli při zajištění vydání kolaudačního souhlasu s užíváním stavby příp. kolaudační rozhodnutí</t>
  </si>
  <si>
    <t>00558</t>
  </si>
  <si>
    <t xml:space="preserve">Uvedení pozemků a všech povrchů dotčených stavbou do původního stavu, zapravení, úklidy, </t>
  </si>
  <si>
    <t>SUM</t>
  </si>
  <si>
    <t>Poznámky uchazeče k zadání</t>
  </si>
  <si>
    <t>POPUZIV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</si>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</sst>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43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1992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SUMIF(F52:F63,A16,I52:I63)+SUMIF(F52:F63,"PSU",I52:I63)</f>
        <v>0</v>
      </c>
      <c r="J16" s="85"/>
    </row>
    <row r="17" spans="1:10" ht="23.25" customHeight="1" x14ac:dyDescent="0.2">
      <c r="A17" s="19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SUMIF(F52:F63,A17,I52:I63)</f>
        <v>0</v>
      </c>
      <c r="J17" s="85"/>
    </row>
    <row r="18" spans="1:10" ht="23.25" customHeight="1" x14ac:dyDescent="0.2">
      <c r="A18" s="19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SUMIF(F52:F63,A18,I52:I63)</f>
        <v>0</v>
      </c>
      <c r="J18" s="85"/>
    </row>
    <row r="19" spans="1:10" ht="23.25" customHeight="1" x14ac:dyDescent="0.2">
      <c r="A19" s="199" t="s">
        <v>78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SUMIF(F52:F63,A19,I52:I63)</f>
        <v>0</v>
      </c>
      <c r="J19" s="85"/>
    </row>
    <row r="20" spans="1:10" ht="23.25" customHeight="1" x14ac:dyDescent="0.2">
      <c r="A20" s="199" t="s">
        <v>79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SUMIF(F52:F63,A20,I52:I63)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25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37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47</v>
      </c>
      <c r="C39" s="148"/>
      <c r="D39" s="148"/>
      <c r="E39" s="148"/>
      <c r="F39" s="149">
        <f>'31_23 31_23 Pol'!AE136</f>
        <v>0</v>
      </c>
      <c r="G39" s="150">
        <f>'31_23 31_23 Pol'!AF136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4" t="s">
        <v>43</v>
      </c>
      <c r="C40" s="155" t="s">
        <v>44</v>
      </c>
      <c r="D40" s="155"/>
      <c r="E40" s="155"/>
      <c r="F40" s="156">
        <f>'31_23 31_23 Pol'!AE136</f>
        <v>0</v>
      </c>
      <c r="G40" s="157">
        <f>'31_23 31_23 Pol'!AF136</f>
        <v>0</v>
      </c>
      <c r="H40" s="157"/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6">
        <v>3</v>
      </c>
      <c r="B41" s="160" t="s">
        <v>43</v>
      </c>
      <c r="C41" s="148" t="s">
        <v>44</v>
      </c>
      <c r="D41" s="148"/>
      <c r="E41" s="148"/>
      <c r="F41" s="161">
        <f>'31_23 31_23 Pol'!AE136</f>
        <v>0</v>
      </c>
      <c r="G41" s="151">
        <f>'31_23 31_23 Pol'!AF136</f>
        <v>0</v>
      </c>
      <c r="H41" s="151"/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 x14ac:dyDescent="0.2">
      <c r="A42" s="136"/>
      <c r="B42" s="162" t="s">
        <v>48</v>
      </c>
      <c r="C42" s="163"/>
      <c r="D42" s="163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50</v>
      </c>
      <c r="B44" t="s">
        <v>51</v>
      </c>
    </row>
    <row r="45" spans="1:10" x14ac:dyDescent="0.2">
      <c r="A45" t="s">
        <v>52</v>
      </c>
      <c r="B45" t="s">
        <v>53</v>
      </c>
    </row>
    <row r="46" spans="1:10" x14ac:dyDescent="0.2">
      <c r="A46" t="s">
        <v>54</v>
      </c>
      <c r="B46" t="s">
        <v>55</v>
      </c>
    </row>
    <row r="49" spans="1:10" ht="15.75" x14ac:dyDescent="0.25">
      <c r="B49" s="178" t="s">
        <v>56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57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58</v>
      </c>
      <c r="C52" s="187" t="s">
        <v>59</v>
      </c>
      <c r="D52" s="188"/>
      <c r="E52" s="188"/>
      <c r="F52" s="195" t="s">
        <v>26</v>
      </c>
      <c r="G52" s="196"/>
      <c r="H52" s="196"/>
      <c r="I52" s="196">
        <f>'31_23 31_23 Pol'!G8</f>
        <v>0</v>
      </c>
      <c r="J52" s="192" t="str">
        <f>IF(I64=0,"",I52/I64*100)</f>
        <v/>
      </c>
    </row>
    <row r="53" spans="1:10" ht="36.75" customHeight="1" x14ac:dyDescent="0.2">
      <c r="A53" s="181"/>
      <c r="B53" s="186" t="s">
        <v>60</v>
      </c>
      <c r="C53" s="187" t="s">
        <v>61</v>
      </c>
      <c r="D53" s="188"/>
      <c r="E53" s="188"/>
      <c r="F53" s="195" t="s">
        <v>26</v>
      </c>
      <c r="G53" s="196"/>
      <c r="H53" s="196"/>
      <c r="I53" s="196">
        <f>'31_23 31_23 Pol'!G12</f>
        <v>0</v>
      </c>
      <c r="J53" s="192" t="str">
        <f>IF(I64=0,"",I53/I64*100)</f>
        <v/>
      </c>
    </row>
    <row r="54" spans="1:10" ht="36.75" customHeight="1" x14ac:dyDescent="0.2">
      <c r="A54" s="181"/>
      <c r="B54" s="186" t="s">
        <v>62</v>
      </c>
      <c r="C54" s="187" t="s">
        <v>63</v>
      </c>
      <c r="D54" s="188"/>
      <c r="E54" s="188"/>
      <c r="F54" s="195" t="s">
        <v>26</v>
      </c>
      <c r="G54" s="196"/>
      <c r="H54" s="196"/>
      <c r="I54" s="196">
        <f>'31_23 31_23 Pol'!G37</f>
        <v>0</v>
      </c>
      <c r="J54" s="192" t="str">
        <f>IF(I64=0,"",I54/I64*100)</f>
        <v/>
      </c>
    </row>
    <row r="55" spans="1:10" ht="36.75" customHeight="1" x14ac:dyDescent="0.2">
      <c r="A55" s="181"/>
      <c r="B55" s="186" t="s">
        <v>64</v>
      </c>
      <c r="C55" s="187" t="s">
        <v>65</v>
      </c>
      <c r="D55" s="188"/>
      <c r="E55" s="188"/>
      <c r="F55" s="195" t="s">
        <v>26</v>
      </c>
      <c r="G55" s="196"/>
      <c r="H55" s="196"/>
      <c r="I55" s="196">
        <f>'31_23 31_23 Pol'!G52</f>
        <v>0</v>
      </c>
      <c r="J55" s="192" t="str">
        <f>IF(I64=0,"",I55/I64*100)</f>
        <v/>
      </c>
    </row>
    <row r="56" spans="1:10" ht="36.75" customHeight="1" x14ac:dyDescent="0.2">
      <c r="A56" s="181"/>
      <c r="B56" s="186" t="s">
        <v>66</v>
      </c>
      <c r="C56" s="187" t="s">
        <v>67</v>
      </c>
      <c r="D56" s="188"/>
      <c r="E56" s="188"/>
      <c r="F56" s="195" t="s">
        <v>26</v>
      </c>
      <c r="G56" s="196"/>
      <c r="H56" s="196"/>
      <c r="I56" s="196">
        <f>'31_23 31_23 Pol'!G70</f>
        <v>0</v>
      </c>
      <c r="J56" s="192" t="str">
        <f>IF(I64=0,"",I56/I64*100)</f>
        <v/>
      </c>
    </row>
    <row r="57" spans="1:10" ht="36.75" customHeight="1" x14ac:dyDescent="0.2">
      <c r="A57" s="181"/>
      <c r="B57" s="186" t="s">
        <v>68</v>
      </c>
      <c r="C57" s="187" t="s">
        <v>69</v>
      </c>
      <c r="D57" s="188"/>
      <c r="E57" s="188"/>
      <c r="F57" s="195" t="s">
        <v>26</v>
      </c>
      <c r="G57" s="196"/>
      <c r="H57" s="196"/>
      <c r="I57" s="196">
        <f>'31_23 31_23 Pol'!G73</f>
        <v>0</v>
      </c>
      <c r="J57" s="192" t="str">
        <f>IF(I64=0,"",I57/I64*100)</f>
        <v/>
      </c>
    </row>
    <row r="58" spans="1:10" ht="36.75" customHeight="1" x14ac:dyDescent="0.2">
      <c r="A58" s="181"/>
      <c r="B58" s="186" t="s">
        <v>70</v>
      </c>
      <c r="C58" s="187" t="s">
        <v>71</v>
      </c>
      <c r="D58" s="188"/>
      <c r="E58" s="188"/>
      <c r="F58" s="195" t="s">
        <v>26</v>
      </c>
      <c r="G58" s="196"/>
      <c r="H58" s="196"/>
      <c r="I58" s="196">
        <f>'31_23 31_23 Pol'!G80</f>
        <v>0</v>
      </c>
      <c r="J58" s="192" t="str">
        <f>IF(I64=0,"",I58/I64*100)</f>
        <v/>
      </c>
    </row>
    <row r="59" spans="1:10" ht="36.75" customHeight="1" x14ac:dyDescent="0.2">
      <c r="A59" s="181"/>
      <c r="B59" s="186" t="s">
        <v>72</v>
      </c>
      <c r="C59" s="187" t="s">
        <v>73</v>
      </c>
      <c r="D59" s="188"/>
      <c r="E59" s="188"/>
      <c r="F59" s="195" t="s">
        <v>26</v>
      </c>
      <c r="G59" s="196"/>
      <c r="H59" s="196"/>
      <c r="I59" s="196">
        <f>'31_23 31_23 Pol'!G85</f>
        <v>0</v>
      </c>
      <c r="J59" s="192" t="str">
        <f>IF(I64=0,"",I59/I64*100)</f>
        <v/>
      </c>
    </row>
    <row r="60" spans="1:10" ht="36.75" customHeight="1" x14ac:dyDescent="0.2">
      <c r="A60" s="181"/>
      <c r="B60" s="186" t="s">
        <v>74</v>
      </c>
      <c r="C60" s="187" t="s">
        <v>75</v>
      </c>
      <c r="D60" s="188"/>
      <c r="E60" s="188"/>
      <c r="F60" s="195" t="s">
        <v>27</v>
      </c>
      <c r="G60" s="196"/>
      <c r="H60" s="196"/>
      <c r="I60" s="196">
        <f>'31_23 31_23 Pol'!G90</f>
        <v>0</v>
      </c>
      <c r="J60" s="192" t="str">
        <f>IF(I64=0,"",I60/I64*100)</f>
        <v/>
      </c>
    </row>
    <row r="61" spans="1:10" ht="36.75" customHeight="1" x14ac:dyDescent="0.2">
      <c r="A61" s="181"/>
      <c r="B61" s="186" t="s">
        <v>76</v>
      </c>
      <c r="C61" s="187" t="s">
        <v>77</v>
      </c>
      <c r="D61" s="188"/>
      <c r="E61" s="188"/>
      <c r="F61" s="195" t="s">
        <v>27</v>
      </c>
      <c r="G61" s="196"/>
      <c r="H61" s="196"/>
      <c r="I61" s="196">
        <f>'31_23 31_23 Pol'!G93</f>
        <v>0</v>
      </c>
      <c r="J61" s="192" t="str">
        <f>IF(I64=0,"",I61/I64*100)</f>
        <v/>
      </c>
    </row>
    <row r="62" spans="1:10" ht="36.75" customHeight="1" x14ac:dyDescent="0.2">
      <c r="A62" s="181"/>
      <c r="B62" s="186" t="s">
        <v>78</v>
      </c>
      <c r="C62" s="187" t="s">
        <v>29</v>
      </c>
      <c r="D62" s="188"/>
      <c r="E62" s="188"/>
      <c r="F62" s="195" t="s">
        <v>78</v>
      </c>
      <c r="G62" s="196"/>
      <c r="H62" s="196"/>
      <c r="I62" s="196">
        <f>'31_23 31_23 Pol'!G102</f>
        <v>0</v>
      </c>
      <c r="J62" s="192" t="str">
        <f>IF(I64=0,"",I62/I64*100)</f>
        <v/>
      </c>
    </row>
    <row r="63" spans="1:10" ht="36.75" customHeight="1" x14ac:dyDescent="0.2">
      <c r="A63" s="181"/>
      <c r="B63" s="186" t="s">
        <v>79</v>
      </c>
      <c r="C63" s="187" t="s">
        <v>30</v>
      </c>
      <c r="D63" s="188"/>
      <c r="E63" s="188"/>
      <c r="F63" s="195" t="s">
        <v>79</v>
      </c>
      <c r="G63" s="196"/>
      <c r="H63" s="196"/>
      <c r="I63" s="196">
        <f>'31_23 31_23 Pol'!G116</f>
        <v>0</v>
      </c>
      <c r="J63" s="192" t="str">
        <f>IF(I64=0,"",I63/I64*100)</f>
        <v/>
      </c>
    </row>
    <row r="64" spans="1:10" ht="25.5" customHeight="1" x14ac:dyDescent="0.2">
      <c r="A64" s="182"/>
      <c r="B64" s="189" t="s">
        <v>1</v>
      </c>
      <c r="C64" s="190"/>
      <c r="D64" s="191"/>
      <c r="E64" s="191"/>
      <c r="F64" s="197"/>
      <c r="G64" s="198"/>
      <c r="H64" s="198"/>
      <c r="I64" s="198">
        <f>SUM(I52:I63)</f>
        <v>0</v>
      </c>
      <c r="J64" s="193">
        <f>SUM(J52:J63)</f>
        <v>0</v>
      </c>
    </row>
    <row r="65" spans="6:10" x14ac:dyDescent="0.2">
      <c r="F65" s="135"/>
      <c r="G65" s="135"/>
      <c r="H65" s="135"/>
      <c r="I65" s="135"/>
      <c r="J65" s="194"/>
    </row>
    <row r="66" spans="6:10" x14ac:dyDescent="0.2">
      <c r="F66" s="135"/>
      <c r="G66" s="135"/>
      <c r="H66" s="135"/>
      <c r="I66" s="135"/>
      <c r="J66" s="194"/>
    </row>
    <row r="67" spans="6:10" x14ac:dyDescent="0.2">
      <c r="F67" s="135"/>
      <c r="G67" s="135"/>
      <c r="H67" s="135"/>
      <c r="I67" s="135"/>
      <c r="J67" s="1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94F7-B12F-49AF-981F-83D07CA10231}">
  <sheetPr>
    <outlinePr summaryBelow="0"/>
  </sheetPr>
  <dimension ref="A1:BH5000"/>
  <sheetViews>
    <sheetView tabSelected="1" workbookViewId="0">
      <pane ySplit="7" topLeftCell="A26" activePane="bottomLeft" state="frozen"/>
      <selection pane="bottomLeft" activeCell="AS12" sqref="AS12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80</v>
      </c>
    </row>
    <row r="2" spans="1:60" ht="24.95" customHeight="1" x14ac:dyDescent="0.2">
      <c r="A2" s="201" t="s">
        <v>8</v>
      </c>
      <c r="B2" s="49" t="s">
        <v>43</v>
      </c>
      <c r="C2" s="204" t="s">
        <v>44</v>
      </c>
      <c r="D2" s="202"/>
      <c r="E2" s="202"/>
      <c r="F2" s="202"/>
      <c r="G2" s="203"/>
      <c r="AG2" t="s">
        <v>81</v>
      </c>
    </row>
    <row r="3" spans="1:60" ht="24.95" customHeight="1" x14ac:dyDescent="0.2">
      <c r="A3" s="201" t="s">
        <v>9</v>
      </c>
      <c r="B3" s="49" t="s">
        <v>43</v>
      </c>
      <c r="C3" s="204" t="s">
        <v>44</v>
      </c>
      <c r="D3" s="202"/>
      <c r="E3" s="202"/>
      <c r="F3" s="202"/>
      <c r="G3" s="203"/>
      <c r="AC3" s="179" t="s">
        <v>81</v>
      </c>
      <c r="AG3" t="s">
        <v>82</v>
      </c>
    </row>
    <row r="4" spans="1:60" ht="24.95" customHeight="1" x14ac:dyDescent="0.2">
      <c r="A4" s="205" t="s">
        <v>10</v>
      </c>
      <c r="B4" s="206" t="s">
        <v>43</v>
      </c>
      <c r="C4" s="207" t="s">
        <v>44</v>
      </c>
      <c r="D4" s="208"/>
      <c r="E4" s="208"/>
      <c r="F4" s="208"/>
      <c r="G4" s="209"/>
      <c r="AG4" t="s">
        <v>83</v>
      </c>
    </row>
    <row r="5" spans="1:60" x14ac:dyDescent="0.2">
      <c r="D5" s="10"/>
    </row>
    <row r="6" spans="1:60" ht="38.25" x14ac:dyDescent="0.2">
      <c r="A6" s="211" t="s">
        <v>84</v>
      </c>
      <c r="B6" s="213" t="s">
        <v>85</v>
      </c>
      <c r="C6" s="213" t="s">
        <v>86</v>
      </c>
      <c r="D6" s="212" t="s">
        <v>87</v>
      </c>
      <c r="E6" s="211" t="s">
        <v>88</v>
      </c>
      <c r="F6" s="210" t="s">
        <v>89</v>
      </c>
      <c r="G6" s="211" t="s">
        <v>31</v>
      </c>
      <c r="H6" s="214" t="s">
        <v>32</v>
      </c>
      <c r="I6" s="214" t="s">
        <v>90</v>
      </c>
      <c r="J6" s="214" t="s">
        <v>33</v>
      </c>
      <c r="K6" s="214" t="s">
        <v>91</v>
      </c>
      <c r="L6" s="214" t="s">
        <v>92</v>
      </c>
      <c r="M6" s="214" t="s">
        <v>93</v>
      </c>
      <c r="N6" s="214" t="s">
        <v>94</v>
      </c>
      <c r="O6" s="214" t="s">
        <v>95</v>
      </c>
      <c r="P6" s="214" t="s">
        <v>96</v>
      </c>
      <c r="Q6" s="214" t="s">
        <v>97</v>
      </c>
      <c r="R6" s="214" t="s">
        <v>98</v>
      </c>
      <c r="S6" s="214" t="s">
        <v>99</v>
      </c>
      <c r="T6" s="214" t="s">
        <v>100</v>
      </c>
      <c r="U6" s="214" t="s">
        <v>101</v>
      </c>
      <c r="V6" s="214" t="s">
        <v>102</v>
      </c>
      <c r="W6" s="214" t="s">
        <v>103</v>
      </c>
      <c r="X6" s="214" t="s">
        <v>104</v>
      </c>
      <c r="Y6" s="214" t="s">
        <v>105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39" t="s">
        <v>106</v>
      </c>
      <c r="B8" s="240" t="s">
        <v>58</v>
      </c>
      <c r="C8" s="263" t="s">
        <v>59</v>
      </c>
      <c r="D8" s="241"/>
      <c r="E8" s="242"/>
      <c r="F8" s="243"/>
      <c r="G8" s="243">
        <f>SUMIF(AG9:AG11,"&lt;&gt;NOR",G9:G11)</f>
        <v>0</v>
      </c>
      <c r="H8" s="243"/>
      <c r="I8" s="243">
        <f>SUM(I9:I11)</f>
        <v>0</v>
      </c>
      <c r="J8" s="243"/>
      <c r="K8" s="243">
        <f>SUM(K9:K11)</f>
        <v>0</v>
      </c>
      <c r="L8" s="243"/>
      <c r="M8" s="243">
        <f>SUM(M9:M11)</f>
        <v>0</v>
      </c>
      <c r="N8" s="242"/>
      <c r="O8" s="242">
        <f>SUM(O9:O11)</f>
        <v>0.09</v>
      </c>
      <c r="P8" s="242"/>
      <c r="Q8" s="242">
        <f>SUM(Q9:Q11)</f>
        <v>0</v>
      </c>
      <c r="R8" s="243"/>
      <c r="S8" s="243"/>
      <c r="T8" s="244"/>
      <c r="U8" s="238"/>
      <c r="V8" s="238">
        <f>SUM(V9:V11)</f>
        <v>56.97</v>
      </c>
      <c r="W8" s="238"/>
      <c r="X8" s="238"/>
      <c r="Y8" s="238"/>
      <c r="AG8" t="s">
        <v>107</v>
      </c>
    </row>
    <row r="9" spans="1:60" ht="22.5" outlineLevel="1" x14ac:dyDescent="0.2">
      <c r="A9" s="253">
        <v>1</v>
      </c>
      <c r="B9" s="254" t="s">
        <v>108</v>
      </c>
      <c r="C9" s="264" t="s">
        <v>109</v>
      </c>
      <c r="D9" s="255" t="s">
        <v>110</v>
      </c>
      <c r="E9" s="256">
        <v>22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21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111</v>
      </c>
      <c r="T9" s="259" t="s">
        <v>112</v>
      </c>
      <c r="U9" s="235">
        <v>2.02</v>
      </c>
      <c r="V9" s="235">
        <f>ROUND(E9*U9,2)</f>
        <v>44.44</v>
      </c>
      <c r="W9" s="235"/>
      <c r="X9" s="235" t="s">
        <v>113</v>
      </c>
      <c r="Y9" s="235" t="s">
        <v>114</v>
      </c>
      <c r="Z9" s="215"/>
      <c r="AA9" s="215"/>
      <c r="AB9" s="215"/>
      <c r="AC9" s="215"/>
      <c r="AD9" s="215"/>
      <c r="AE9" s="215"/>
      <c r="AF9" s="215"/>
      <c r="AG9" s="215" t="s">
        <v>115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53">
        <v>2</v>
      </c>
      <c r="B10" s="254" t="s">
        <v>116</v>
      </c>
      <c r="C10" s="264" t="s">
        <v>117</v>
      </c>
      <c r="D10" s="255" t="s">
        <v>118</v>
      </c>
      <c r="E10" s="256">
        <v>10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21</v>
      </c>
      <c r="M10" s="258">
        <f>G10*(1+L10/100)</f>
        <v>0</v>
      </c>
      <c r="N10" s="256">
        <v>9.4000000000000004E-3</v>
      </c>
      <c r="O10" s="256">
        <f>ROUND(E10*N10,2)</f>
        <v>0.09</v>
      </c>
      <c r="P10" s="256">
        <v>0</v>
      </c>
      <c r="Q10" s="256">
        <f>ROUND(E10*P10,2)</f>
        <v>0</v>
      </c>
      <c r="R10" s="258"/>
      <c r="S10" s="258" t="s">
        <v>119</v>
      </c>
      <c r="T10" s="259" t="s">
        <v>112</v>
      </c>
      <c r="U10" s="235">
        <v>1.25308</v>
      </c>
      <c r="V10" s="235">
        <f>ROUND(E10*U10,2)</f>
        <v>12.53</v>
      </c>
      <c r="W10" s="235"/>
      <c r="X10" s="235" t="s">
        <v>120</v>
      </c>
      <c r="Y10" s="235" t="s">
        <v>114</v>
      </c>
      <c r="Z10" s="215"/>
      <c r="AA10" s="215"/>
      <c r="AB10" s="215"/>
      <c r="AC10" s="215"/>
      <c r="AD10" s="215"/>
      <c r="AE10" s="215"/>
      <c r="AF10" s="215"/>
      <c r="AG10" s="215" t="s">
        <v>121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53">
        <v>3</v>
      </c>
      <c r="B11" s="254" t="s">
        <v>122</v>
      </c>
      <c r="C11" s="264" t="s">
        <v>123</v>
      </c>
      <c r="D11" s="255" t="s">
        <v>118</v>
      </c>
      <c r="E11" s="256">
        <v>1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21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119</v>
      </c>
      <c r="T11" s="259" t="s">
        <v>112</v>
      </c>
      <c r="U11" s="235">
        <v>0</v>
      </c>
      <c r="V11" s="235">
        <f>ROUND(E11*U11,2)</f>
        <v>0</v>
      </c>
      <c r="W11" s="235"/>
      <c r="X11" s="235" t="s">
        <v>120</v>
      </c>
      <c r="Y11" s="235" t="s">
        <v>114</v>
      </c>
      <c r="Z11" s="215"/>
      <c r="AA11" s="215"/>
      <c r="AB11" s="215"/>
      <c r="AC11" s="215"/>
      <c r="AD11" s="215"/>
      <c r="AE11" s="215"/>
      <c r="AF11" s="215"/>
      <c r="AG11" s="215" t="s">
        <v>121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39" t="s">
        <v>106</v>
      </c>
      <c r="B12" s="240" t="s">
        <v>60</v>
      </c>
      <c r="C12" s="263" t="s">
        <v>61</v>
      </c>
      <c r="D12" s="241"/>
      <c r="E12" s="242"/>
      <c r="F12" s="243"/>
      <c r="G12" s="243">
        <f>SUMIF(AG13:AG36,"&lt;&gt;NOR",G13:G36)</f>
        <v>0</v>
      </c>
      <c r="H12" s="243"/>
      <c r="I12" s="243">
        <f>SUM(I13:I36)</f>
        <v>0</v>
      </c>
      <c r="J12" s="243"/>
      <c r="K12" s="243">
        <f>SUM(K13:K36)</f>
        <v>0</v>
      </c>
      <c r="L12" s="243"/>
      <c r="M12" s="243">
        <f>SUM(M13:M36)</f>
        <v>0</v>
      </c>
      <c r="N12" s="242"/>
      <c r="O12" s="242">
        <f>SUM(O13:O36)</f>
        <v>0</v>
      </c>
      <c r="P12" s="242"/>
      <c r="Q12" s="242">
        <f>SUM(Q13:Q36)</f>
        <v>0</v>
      </c>
      <c r="R12" s="243"/>
      <c r="S12" s="243"/>
      <c r="T12" s="244"/>
      <c r="U12" s="238"/>
      <c r="V12" s="238">
        <f>SUM(V13:V36)</f>
        <v>1648.9399999999998</v>
      </c>
      <c r="W12" s="238"/>
      <c r="X12" s="238"/>
      <c r="Y12" s="238"/>
      <c r="AG12" t="s">
        <v>107</v>
      </c>
    </row>
    <row r="13" spans="1:60" outlineLevel="1" x14ac:dyDescent="0.2">
      <c r="A13" s="246">
        <v>4</v>
      </c>
      <c r="B13" s="247" t="s">
        <v>124</v>
      </c>
      <c r="C13" s="265" t="s">
        <v>125</v>
      </c>
      <c r="D13" s="248" t="s">
        <v>126</v>
      </c>
      <c r="E13" s="249">
        <v>741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51"/>
      <c r="S13" s="251" t="s">
        <v>119</v>
      </c>
      <c r="T13" s="252" t="s">
        <v>119</v>
      </c>
      <c r="U13" s="235">
        <v>3.2000000000000001E-2</v>
      </c>
      <c r="V13" s="235">
        <f>ROUND(E13*U13,2)</f>
        <v>23.71</v>
      </c>
      <c r="W13" s="235"/>
      <c r="X13" s="235" t="s">
        <v>113</v>
      </c>
      <c r="Y13" s="235" t="s">
        <v>114</v>
      </c>
      <c r="Z13" s="215"/>
      <c r="AA13" s="215"/>
      <c r="AB13" s="215"/>
      <c r="AC13" s="215"/>
      <c r="AD13" s="215"/>
      <c r="AE13" s="215"/>
      <c r="AF13" s="215"/>
      <c r="AG13" s="215" t="s">
        <v>115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32"/>
      <c r="B14" s="233"/>
      <c r="C14" s="266" t="s">
        <v>127</v>
      </c>
      <c r="D14" s="236"/>
      <c r="E14" s="237">
        <v>741</v>
      </c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35"/>
      <c r="Z14" s="215"/>
      <c r="AA14" s="215"/>
      <c r="AB14" s="215"/>
      <c r="AC14" s="215"/>
      <c r="AD14" s="215"/>
      <c r="AE14" s="215"/>
      <c r="AF14" s="215"/>
      <c r="AG14" s="215" t="s">
        <v>128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32"/>
      <c r="B15" s="233"/>
      <c r="C15" s="266" t="s">
        <v>129</v>
      </c>
      <c r="D15" s="236"/>
      <c r="E15" s="237"/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5"/>
      <c r="AA15" s="215"/>
      <c r="AB15" s="215"/>
      <c r="AC15" s="215"/>
      <c r="AD15" s="215"/>
      <c r="AE15" s="215"/>
      <c r="AF15" s="215"/>
      <c r="AG15" s="215" t="s">
        <v>128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46">
        <v>5</v>
      </c>
      <c r="B16" s="247" t="s">
        <v>130</v>
      </c>
      <c r="C16" s="265" t="s">
        <v>131</v>
      </c>
      <c r="D16" s="248" t="s">
        <v>126</v>
      </c>
      <c r="E16" s="249">
        <v>605.52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49">
        <v>0</v>
      </c>
      <c r="O16" s="249">
        <f>ROUND(E16*N16,2)</f>
        <v>0</v>
      </c>
      <c r="P16" s="249">
        <v>0</v>
      </c>
      <c r="Q16" s="249">
        <f>ROUND(E16*P16,2)</f>
        <v>0</v>
      </c>
      <c r="R16" s="251"/>
      <c r="S16" s="251" t="s">
        <v>119</v>
      </c>
      <c r="T16" s="252" t="s">
        <v>119</v>
      </c>
      <c r="U16" s="235">
        <v>0.214</v>
      </c>
      <c r="V16" s="235">
        <f>ROUND(E16*U16,2)</f>
        <v>129.58000000000001</v>
      </c>
      <c r="W16" s="235"/>
      <c r="X16" s="235" t="s">
        <v>113</v>
      </c>
      <c r="Y16" s="235" t="s">
        <v>114</v>
      </c>
      <c r="Z16" s="215"/>
      <c r="AA16" s="215"/>
      <c r="AB16" s="215"/>
      <c r="AC16" s="215"/>
      <c r="AD16" s="215"/>
      <c r="AE16" s="215"/>
      <c r="AF16" s="215"/>
      <c r="AG16" s="215" t="s">
        <v>115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32"/>
      <c r="B17" s="233"/>
      <c r="C17" s="266" t="s">
        <v>132</v>
      </c>
      <c r="D17" s="236"/>
      <c r="E17" s="237">
        <v>605.52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35"/>
      <c r="Z17" s="215"/>
      <c r="AA17" s="215"/>
      <c r="AB17" s="215"/>
      <c r="AC17" s="215"/>
      <c r="AD17" s="215"/>
      <c r="AE17" s="215"/>
      <c r="AF17" s="215"/>
      <c r="AG17" s="215" t="s">
        <v>128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46">
        <v>6</v>
      </c>
      <c r="B18" s="247" t="s">
        <v>133</v>
      </c>
      <c r="C18" s="265" t="s">
        <v>134</v>
      </c>
      <c r="D18" s="248" t="s">
        <v>126</v>
      </c>
      <c r="E18" s="249">
        <v>1073.3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51"/>
      <c r="S18" s="251" t="s">
        <v>119</v>
      </c>
      <c r="T18" s="252" t="s">
        <v>119</v>
      </c>
      <c r="U18" s="235">
        <v>0.35899999999999999</v>
      </c>
      <c r="V18" s="235">
        <f>ROUND(E18*U18,2)</f>
        <v>385.31</v>
      </c>
      <c r="W18" s="235"/>
      <c r="X18" s="235" t="s">
        <v>113</v>
      </c>
      <c r="Y18" s="235" t="s">
        <v>114</v>
      </c>
      <c r="Z18" s="215"/>
      <c r="AA18" s="215"/>
      <c r="AB18" s="215"/>
      <c r="AC18" s="215"/>
      <c r="AD18" s="215"/>
      <c r="AE18" s="215"/>
      <c r="AF18" s="215"/>
      <c r="AG18" s="215" t="s">
        <v>115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32"/>
      <c r="B19" s="233"/>
      <c r="C19" s="266" t="s">
        <v>135</v>
      </c>
      <c r="D19" s="236"/>
      <c r="E19" s="237">
        <v>470.5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35"/>
      <c r="Z19" s="215"/>
      <c r="AA19" s="215"/>
      <c r="AB19" s="215"/>
      <c r="AC19" s="215"/>
      <c r="AD19" s="215"/>
      <c r="AE19" s="215"/>
      <c r="AF19" s="215"/>
      <c r="AG19" s="215" t="s">
        <v>128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32"/>
      <c r="B20" s="233"/>
      <c r="C20" s="266" t="s">
        <v>136</v>
      </c>
      <c r="D20" s="236"/>
      <c r="E20" s="237">
        <v>602.79999999999995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5"/>
      <c r="AA20" s="215"/>
      <c r="AB20" s="215"/>
      <c r="AC20" s="215"/>
      <c r="AD20" s="215"/>
      <c r="AE20" s="215"/>
      <c r="AF20" s="215"/>
      <c r="AG20" s="215" t="s">
        <v>128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53">
        <v>7</v>
      </c>
      <c r="B21" s="254" t="s">
        <v>137</v>
      </c>
      <c r="C21" s="264" t="s">
        <v>138</v>
      </c>
      <c r="D21" s="255" t="s">
        <v>126</v>
      </c>
      <c r="E21" s="256">
        <v>1678.82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21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119</v>
      </c>
      <c r="T21" s="259" t="s">
        <v>119</v>
      </c>
      <c r="U21" s="235">
        <v>0.34499999999999997</v>
      </c>
      <c r="V21" s="235">
        <f>ROUND(E21*U21,2)</f>
        <v>579.19000000000005</v>
      </c>
      <c r="W21" s="235"/>
      <c r="X21" s="235" t="s">
        <v>113</v>
      </c>
      <c r="Y21" s="235" t="s">
        <v>114</v>
      </c>
      <c r="Z21" s="215"/>
      <c r="AA21" s="215"/>
      <c r="AB21" s="215"/>
      <c r="AC21" s="215"/>
      <c r="AD21" s="215"/>
      <c r="AE21" s="215"/>
      <c r="AF21" s="215"/>
      <c r="AG21" s="215" t="s">
        <v>115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53">
        <v>8</v>
      </c>
      <c r="B22" s="254" t="s">
        <v>139</v>
      </c>
      <c r="C22" s="264" t="s">
        <v>140</v>
      </c>
      <c r="D22" s="255" t="s">
        <v>126</v>
      </c>
      <c r="E22" s="256">
        <v>1678.82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21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119</v>
      </c>
      <c r="T22" s="259" t="s">
        <v>119</v>
      </c>
      <c r="U22" s="235">
        <v>4.2999999999999997E-2</v>
      </c>
      <c r="V22" s="235">
        <f>ROUND(E22*U22,2)</f>
        <v>72.19</v>
      </c>
      <c r="W22" s="235"/>
      <c r="X22" s="235" t="s">
        <v>113</v>
      </c>
      <c r="Y22" s="235" t="s">
        <v>114</v>
      </c>
      <c r="Z22" s="215"/>
      <c r="AA22" s="215"/>
      <c r="AB22" s="215"/>
      <c r="AC22" s="215"/>
      <c r="AD22" s="215"/>
      <c r="AE22" s="215"/>
      <c r="AF22" s="215"/>
      <c r="AG22" s="215" t="s">
        <v>115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6">
        <v>9</v>
      </c>
      <c r="B23" s="247" t="s">
        <v>141</v>
      </c>
      <c r="C23" s="265" t="s">
        <v>142</v>
      </c>
      <c r="D23" s="248" t="s">
        <v>143</v>
      </c>
      <c r="E23" s="249">
        <v>4940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49">
        <v>0</v>
      </c>
      <c r="O23" s="249">
        <f>ROUND(E23*N23,2)</f>
        <v>0</v>
      </c>
      <c r="P23" s="249">
        <v>0</v>
      </c>
      <c r="Q23" s="249">
        <f>ROUND(E23*P23,2)</f>
        <v>0</v>
      </c>
      <c r="R23" s="251"/>
      <c r="S23" s="251" t="s">
        <v>119</v>
      </c>
      <c r="T23" s="252" t="s">
        <v>119</v>
      </c>
      <c r="U23" s="235">
        <v>1.9E-2</v>
      </c>
      <c r="V23" s="235">
        <f>ROUND(E23*U23,2)</f>
        <v>93.86</v>
      </c>
      <c r="W23" s="235"/>
      <c r="X23" s="235" t="s">
        <v>113</v>
      </c>
      <c r="Y23" s="235" t="s">
        <v>114</v>
      </c>
      <c r="Z23" s="215"/>
      <c r="AA23" s="215"/>
      <c r="AB23" s="215"/>
      <c r="AC23" s="215"/>
      <c r="AD23" s="215"/>
      <c r="AE23" s="215"/>
      <c r="AF23" s="215"/>
      <c r="AG23" s="215" t="s">
        <v>115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32"/>
      <c r="B24" s="233"/>
      <c r="C24" s="266" t="s">
        <v>144</v>
      </c>
      <c r="D24" s="236"/>
      <c r="E24" s="237">
        <v>4940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35"/>
      <c r="Z24" s="215"/>
      <c r="AA24" s="215"/>
      <c r="AB24" s="215"/>
      <c r="AC24" s="215"/>
      <c r="AD24" s="215"/>
      <c r="AE24" s="215"/>
      <c r="AF24" s="215"/>
      <c r="AG24" s="215" t="s">
        <v>128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6">
        <v>10</v>
      </c>
      <c r="B25" s="247" t="s">
        <v>145</v>
      </c>
      <c r="C25" s="265" t="s">
        <v>146</v>
      </c>
      <c r="D25" s="248" t="s">
        <v>143</v>
      </c>
      <c r="E25" s="249">
        <v>695.85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51"/>
      <c r="S25" s="251" t="s">
        <v>119</v>
      </c>
      <c r="T25" s="252" t="s">
        <v>119</v>
      </c>
      <c r="U25" s="235">
        <v>0.128</v>
      </c>
      <c r="V25" s="235">
        <f>ROUND(E25*U25,2)</f>
        <v>89.07</v>
      </c>
      <c r="W25" s="235"/>
      <c r="X25" s="235" t="s">
        <v>113</v>
      </c>
      <c r="Y25" s="235" t="s">
        <v>114</v>
      </c>
      <c r="Z25" s="215"/>
      <c r="AA25" s="215"/>
      <c r="AB25" s="215"/>
      <c r="AC25" s="215"/>
      <c r="AD25" s="215"/>
      <c r="AE25" s="215"/>
      <c r="AF25" s="215"/>
      <c r="AG25" s="215" t="s">
        <v>115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32"/>
      <c r="B26" s="233"/>
      <c r="C26" s="266" t="s">
        <v>147</v>
      </c>
      <c r="D26" s="236"/>
      <c r="E26" s="237">
        <v>248</v>
      </c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35"/>
      <c r="Z26" s="215"/>
      <c r="AA26" s="215"/>
      <c r="AB26" s="215"/>
      <c r="AC26" s="215"/>
      <c r="AD26" s="215"/>
      <c r="AE26" s="215"/>
      <c r="AF26" s="215"/>
      <c r="AG26" s="215" t="s">
        <v>128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32"/>
      <c r="B27" s="233"/>
      <c r="C27" s="266" t="s">
        <v>148</v>
      </c>
      <c r="D27" s="236"/>
      <c r="E27" s="237"/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35"/>
      <c r="Z27" s="215"/>
      <c r="AA27" s="215"/>
      <c r="AB27" s="215"/>
      <c r="AC27" s="215"/>
      <c r="AD27" s="215"/>
      <c r="AE27" s="215"/>
      <c r="AF27" s="215"/>
      <c r="AG27" s="215" t="s">
        <v>128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32"/>
      <c r="B28" s="233"/>
      <c r="C28" s="266" t="s">
        <v>149</v>
      </c>
      <c r="D28" s="236"/>
      <c r="E28" s="237">
        <v>447.85</v>
      </c>
      <c r="F28" s="235"/>
      <c r="G28" s="235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35"/>
      <c r="Z28" s="215"/>
      <c r="AA28" s="215"/>
      <c r="AB28" s="215"/>
      <c r="AC28" s="215"/>
      <c r="AD28" s="215"/>
      <c r="AE28" s="215"/>
      <c r="AF28" s="215"/>
      <c r="AG28" s="215" t="s">
        <v>128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6">
        <v>11</v>
      </c>
      <c r="B29" s="247" t="s">
        <v>150</v>
      </c>
      <c r="C29" s="265" t="s">
        <v>151</v>
      </c>
      <c r="D29" s="248" t="s">
        <v>143</v>
      </c>
      <c r="E29" s="249">
        <v>1384.72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51"/>
      <c r="S29" s="251" t="s">
        <v>119</v>
      </c>
      <c r="T29" s="252" t="s">
        <v>119</v>
      </c>
      <c r="U29" s="235">
        <v>0.107</v>
      </c>
      <c r="V29" s="235">
        <f>ROUND(E29*U29,2)</f>
        <v>148.16999999999999</v>
      </c>
      <c r="W29" s="235"/>
      <c r="X29" s="235" t="s">
        <v>113</v>
      </c>
      <c r="Y29" s="235" t="s">
        <v>114</v>
      </c>
      <c r="Z29" s="215"/>
      <c r="AA29" s="215"/>
      <c r="AB29" s="215"/>
      <c r="AC29" s="215"/>
      <c r="AD29" s="215"/>
      <c r="AE29" s="215"/>
      <c r="AF29" s="215"/>
      <c r="AG29" s="215" t="s">
        <v>115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32"/>
      <c r="B30" s="233"/>
      <c r="C30" s="266" t="s">
        <v>152</v>
      </c>
      <c r="D30" s="236"/>
      <c r="E30" s="237">
        <v>464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128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32"/>
      <c r="B31" s="233"/>
      <c r="C31" s="266" t="s">
        <v>153</v>
      </c>
      <c r="D31" s="236"/>
      <c r="E31" s="237">
        <v>920.72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128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46">
        <v>12</v>
      </c>
      <c r="B32" s="247" t="s">
        <v>154</v>
      </c>
      <c r="C32" s="265" t="s">
        <v>155</v>
      </c>
      <c r="D32" s="248" t="s">
        <v>126</v>
      </c>
      <c r="E32" s="249">
        <v>805.8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49">
        <v>0</v>
      </c>
      <c r="O32" s="249">
        <f>ROUND(E32*N32,2)</f>
        <v>0</v>
      </c>
      <c r="P32" s="249">
        <v>0</v>
      </c>
      <c r="Q32" s="249">
        <f>ROUND(E32*P32,2)</f>
        <v>0</v>
      </c>
      <c r="R32" s="251"/>
      <c r="S32" s="251" t="s">
        <v>111</v>
      </c>
      <c r="T32" s="252" t="s">
        <v>119</v>
      </c>
      <c r="U32" s="235">
        <v>3.2000000000000001E-2</v>
      </c>
      <c r="V32" s="235">
        <f>ROUND(E32*U32,2)</f>
        <v>25.79</v>
      </c>
      <c r="W32" s="235"/>
      <c r="X32" s="235" t="s">
        <v>113</v>
      </c>
      <c r="Y32" s="235" t="s">
        <v>114</v>
      </c>
      <c r="Z32" s="215"/>
      <c r="AA32" s="215"/>
      <c r="AB32" s="215"/>
      <c r="AC32" s="215"/>
      <c r="AD32" s="215"/>
      <c r="AE32" s="215"/>
      <c r="AF32" s="215"/>
      <c r="AG32" s="215" t="s">
        <v>115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32"/>
      <c r="B33" s="233"/>
      <c r="C33" s="266" t="s">
        <v>156</v>
      </c>
      <c r="D33" s="236"/>
      <c r="E33" s="237">
        <v>590.20000000000005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35"/>
      <c r="Z33" s="215"/>
      <c r="AA33" s="215"/>
      <c r="AB33" s="215"/>
      <c r="AC33" s="215"/>
      <c r="AD33" s="215"/>
      <c r="AE33" s="215"/>
      <c r="AF33" s="215"/>
      <c r="AG33" s="215" t="s">
        <v>128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">
      <c r="A34" s="232"/>
      <c r="B34" s="233"/>
      <c r="C34" s="266" t="s">
        <v>157</v>
      </c>
      <c r="D34" s="236"/>
      <c r="E34" s="237">
        <v>215.6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5"/>
      <c r="AA34" s="215"/>
      <c r="AB34" s="215"/>
      <c r="AC34" s="215"/>
      <c r="AD34" s="215"/>
      <c r="AE34" s="215"/>
      <c r="AF34" s="215"/>
      <c r="AG34" s="215" t="s">
        <v>128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2.5" outlineLevel="1" x14ac:dyDescent="0.2">
      <c r="A35" s="246">
        <v>13</v>
      </c>
      <c r="B35" s="247" t="s">
        <v>158</v>
      </c>
      <c r="C35" s="265" t="s">
        <v>159</v>
      </c>
      <c r="D35" s="248" t="s">
        <v>143</v>
      </c>
      <c r="E35" s="249">
        <v>5372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49">
        <v>0</v>
      </c>
      <c r="O35" s="249">
        <f>ROUND(E35*N35,2)</f>
        <v>0</v>
      </c>
      <c r="P35" s="249">
        <v>0</v>
      </c>
      <c r="Q35" s="249">
        <f>ROUND(E35*P35,2)</f>
        <v>0</v>
      </c>
      <c r="R35" s="251"/>
      <c r="S35" s="251" t="s">
        <v>111</v>
      </c>
      <c r="T35" s="252" t="s">
        <v>119</v>
      </c>
      <c r="U35" s="235">
        <v>1.9E-2</v>
      </c>
      <c r="V35" s="235">
        <f>ROUND(E35*U35,2)</f>
        <v>102.07</v>
      </c>
      <c r="W35" s="235"/>
      <c r="X35" s="235" t="s">
        <v>113</v>
      </c>
      <c r="Y35" s="235" t="s">
        <v>114</v>
      </c>
      <c r="Z35" s="215"/>
      <c r="AA35" s="215"/>
      <c r="AB35" s="215"/>
      <c r="AC35" s="215"/>
      <c r="AD35" s="215"/>
      <c r="AE35" s="215"/>
      <c r="AF35" s="215"/>
      <c r="AG35" s="215" t="s">
        <v>115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">
      <c r="A36" s="232"/>
      <c r="B36" s="233"/>
      <c r="C36" s="266" t="s">
        <v>160</v>
      </c>
      <c r="D36" s="236"/>
      <c r="E36" s="237">
        <v>5372</v>
      </c>
      <c r="F36" s="235"/>
      <c r="G36" s="235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35"/>
      <c r="Z36" s="215"/>
      <c r="AA36" s="215"/>
      <c r="AB36" s="215"/>
      <c r="AC36" s="215"/>
      <c r="AD36" s="215"/>
      <c r="AE36" s="215"/>
      <c r="AF36" s="215"/>
      <c r="AG36" s="215" t="s">
        <v>128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39" t="s">
        <v>106</v>
      </c>
      <c r="B37" s="240" t="s">
        <v>62</v>
      </c>
      <c r="C37" s="263" t="s">
        <v>63</v>
      </c>
      <c r="D37" s="241"/>
      <c r="E37" s="242"/>
      <c r="F37" s="243"/>
      <c r="G37" s="243">
        <f>SUMIF(AG38:AG51,"&lt;&gt;NOR",G38:G51)</f>
        <v>0</v>
      </c>
      <c r="H37" s="243"/>
      <c r="I37" s="243">
        <f>SUM(I38:I51)</f>
        <v>0</v>
      </c>
      <c r="J37" s="243"/>
      <c r="K37" s="243">
        <f>SUM(K38:K51)</f>
        <v>0</v>
      </c>
      <c r="L37" s="243"/>
      <c r="M37" s="243">
        <f>SUM(M38:M51)</f>
        <v>0</v>
      </c>
      <c r="N37" s="242"/>
      <c r="O37" s="242">
        <f>SUM(O38:O51)</f>
        <v>0.27</v>
      </c>
      <c r="P37" s="242"/>
      <c r="Q37" s="242">
        <f>SUM(Q38:Q51)</f>
        <v>0</v>
      </c>
      <c r="R37" s="243"/>
      <c r="S37" s="243"/>
      <c r="T37" s="244"/>
      <c r="U37" s="238"/>
      <c r="V37" s="238">
        <f>SUM(V38:V51)</f>
        <v>54.14</v>
      </c>
      <c r="W37" s="238"/>
      <c r="X37" s="238"/>
      <c r="Y37" s="238"/>
      <c r="AG37" t="s">
        <v>107</v>
      </c>
    </row>
    <row r="38" spans="1:60" outlineLevel="1" x14ac:dyDescent="0.2">
      <c r="A38" s="246">
        <v>14</v>
      </c>
      <c r="B38" s="247" t="s">
        <v>161</v>
      </c>
      <c r="C38" s="265" t="s">
        <v>162</v>
      </c>
      <c r="D38" s="248" t="s">
        <v>143</v>
      </c>
      <c r="E38" s="249">
        <v>7734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51"/>
      <c r="S38" s="251" t="s">
        <v>119</v>
      </c>
      <c r="T38" s="252" t="s">
        <v>119</v>
      </c>
      <c r="U38" s="235">
        <v>7.0000000000000001E-3</v>
      </c>
      <c r="V38" s="235">
        <f>ROUND(E38*U38,2)</f>
        <v>54.14</v>
      </c>
      <c r="W38" s="235"/>
      <c r="X38" s="235" t="s">
        <v>113</v>
      </c>
      <c r="Y38" s="235" t="s">
        <v>114</v>
      </c>
      <c r="Z38" s="215"/>
      <c r="AA38" s="215"/>
      <c r="AB38" s="215"/>
      <c r="AC38" s="215"/>
      <c r="AD38" s="215"/>
      <c r="AE38" s="215"/>
      <c r="AF38" s="215"/>
      <c r="AG38" s="215" t="s">
        <v>163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">
      <c r="A39" s="232"/>
      <c r="B39" s="233"/>
      <c r="C39" s="266" t="s">
        <v>164</v>
      </c>
      <c r="D39" s="236"/>
      <c r="E39" s="237">
        <v>2951</v>
      </c>
      <c r="F39" s="235"/>
      <c r="G39" s="235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35"/>
      <c r="Z39" s="215"/>
      <c r="AA39" s="215"/>
      <c r="AB39" s="215"/>
      <c r="AC39" s="215"/>
      <c r="AD39" s="215"/>
      <c r="AE39" s="215"/>
      <c r="AF39" s="215"/>
      <c r="AG39" s="215" t="s">
        <v>128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32"/>
      <c r="B40" s="233"/>
      <c r="C40" s="266" t="s">
        <v>165</v>
      </c>
      <c r="D40" s="236"/>
      <c r="E40" s="237">
        <v>1078</v>
      </c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35"/>
      <c r="Z40" s="215"/>
      <c r="AA40" s="215"/>
      <c r="AB40" s="215"/>
      <c r="AC40" s="215"/>
      <c r="AD40" s="215"/>
      <c r="AE40" s="215"/>
      <c r="AF40" s="215"/>
      <c r="AG40" s="215" t="s">
        <v>128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32"/>
      <c r="B41" s="233"/>
      <c r="C41" s="266" t="s">
        <v>166</v>
      </c>
      <c r="D41" s="236"/>
      <c r="E41" s="237">
        <v>3705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35"/>
      <c r="Z41" s="215"/>
      <c r="AA41" s="215"/>
      <c r="AB41" s="215"/>
      <c r="AC41" s="215"/>
      <c r="AD41" s="215"/>
      <c r="AE41" s="215"/>
      <c r="AF41" s="215"/>
      <c r="AG41" s="215" t="s">
        <v>128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22.5" outlineLevel="1" x14ac:dyDescent="0.2">
      <c r="A42" s="246">
        <v>15</v>
      </c>
      <c r="B42" s="247" t="s">
        <v>167</v>
      </c>
      <c r="C42" s="265" t="s">
        <v>168</v>
      </c>
      <c r="D42" s="248" t="s">
        <v>143</v>
      </c>
      <c r="E42" s="249">
        <v>7734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49">
        <v>0</v>
      </c>
      <c r="O42" s="249">
        <f>ROUND(E42*N42,2)</f>
        <v>0</v>
      </c>
      <c r="P42" s="249">
        <v>0</v>
      </c>
      <c r="Q42" s="249">
        <f>ROUND(E42*P42,2)</f>
        <v>0</v>
      </c>
      <c r="R42" s="251"/>
      <c r="S42" s="251" t="s">
        <v>119</v>
      </c>
      <c r="T42" s="252" t="s">
        <v>119</v>
      </c>
      <c r="U42" s="235">
        <v>0</v>
      </c>
      <c r="V42" s="235">
        <f>ROUND(E42*U42,2)</f>
        <v>0</v>
      </c>
      <c r="W42" s="235"/>
      <c r="X42" s="235" t="s">
        <v>113</v>
      </c>
      <c r="Y42" s="235" t="s">
        <v>114</v>
      </c>
      <c r="Z42" s="215"/>
      <c r="AA42" s="215"/>
      <c r="AB42" s="215"/>
      <c r="AC42" s="215"/>
      <c r="AD42" s="215"/>
      <c r="AE42" s="215"/>
      <c r="AF42" s="215"/>
      <c r="AG42" s="215" t="s">
        <v>163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32"/>
      <c r="B43" s="233"/>
      <c r="C43" s="266" t="s">
        <v>164</v>
      </c>
      <c r="D43" s="236"/>
      <c r="E43" s="237">
        <v>2951</v>
      </c>
      <c r="F43" s="235"/>
      <c r="G43" s="235"/>
      <c r="H43" s="235"/>
      <c r="I43" s="235"/>
      <c r="J43" s="235"/>
      <c r="K43" s="235"/>
      <c r="L43" s="235"/>
      <c r="M43" s="235"/>
      <c r="N43" s="234"/>
      <c r="O43" s="234"/>
      <c r="P43" s="234"/>
      <c r="Q43" s="234"/>
      <c r="R43" s="235"/>
      <c r="S43" s="235"/>
      <c r="T43" s="235"/>
      <c r="U43" s="235"/>
      <c r="V43" s="235"/>
      <c r="W43" s="235"/>
      <c r="X43" s="235"/>
      <c r="Y43" s="235"/>
      <c r="Z43" s="215"/>
      <c r="AA43" s="215"/>
      <c r="AB43" s="215"/>
      <c r="AC43" s="215"/>
      <c r="AD43" s="215"/>
      <c r="AE43" s="215"/>
      <c r="AF43" s="215"/>
      <c r="AG43" s="215" t="s">
        <v>128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32"/>
      <c r="B44" s="233"/>
      <c r="C44" s="266" t="s">
        <v>165</v>
      </c>
      <c r="D44" s="236"/>
      <c r="E44" s="237">
        <v>1078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5"/>
      <c r="AA44" s="215"/>
      <c r="AB44" s="215"/>
      <c r="AC44" s="215"/>
      <c r="AD44" s="215"/>
      <c r="AE44" s="215"/>
      <c r="AF44" s="215"/>
      <c r="AG44" s="215" t="s">
        <v>128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32"/>
      <c r="B45" s="233"/>
      <c r="C45" s="266" t="s">
        <v>166</v>
      </c>
      <c r="D45" s="236"/>
      <c r="E45" s="237">
        <v>3705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35"/>
      <c r="Z45" s="215"/>
      <c r="AA45" s="215"/>
      <c r="AB45" s="215"/>
      <c r="AC45" s="215"/>
      <c r="AD45" s="215"/>
      <c r="AE45" s="215"/>
      <c r="AF45" s="215"/>
      <c r="AG45" s="215" t="s">
        <v>128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6">
        <v>16</v>
      </c>
      <c r="B46" s="247" t="s">
        <v>169</v>
      </c>
      <c r="C46" s="265" t="s">
        <v>170</v>
      </c>
      <c r="D46" s="248" t="s">
        <v>143</v>
      </c>
      <c r="E46" s="249">
        <v>7734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49">
        <v>0</v>
      </c>
      <c r="O46" s="249">
        <f>ROUND(E46*N46,2)</f>
        <v>0</v>
      </c>
      <c r="P46" s="249">
        <v>0</v>
      </c>
      <c r="Q46" s="249">
        <f>ROUND(E46*P46,2)</f>
        <v>0</v>
      </c>
      <c r="R46" s="251"/>
      <c r="S46" s="251" t="s">
        <v>119</v>
      </c>
      <c r="T46" s="252" t="s">
        <v>119</v>
      </c>
      <c r="U46" s="235">
        <v>0</v>
      </c>
      <c r="V46" s="235">
        <f>ROUND(E46*U46,2)</f>
        <v>0</v>
      </c>
      <c r="W46" s="235"/>
      <c r="X46" s="235" t="s">
        <v>113</v>
      </c>
      <c r="Y46" s="235" t="s">
        <v>114</v>
      </c>
      <c r="Z46" s="215"/>
      <c r="AA46" s="215"/>
      <c r="AB46" s="215"/>
      <c r="AC46" s="215"/>
      <c r="AD46" s="215"/>
      <c r="AE46" s="215"/>
      <c r="AF46" s="215"/>
      <c r="AG46" s="215" t="s">
        <v>163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32"/>
      <c r="B47" s="233"/>
      <c r="C47" s="266" t="s">
        <v>164</v>
      </c>
      <c r="D47" s="236"/>
      <c r="E47" s="237">
        <v>2951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5"/>
      <c r="AA47" s="215"/>
      <c r="AB47" s="215"/>
      <c r="AC47" s="215"/>
      <c r="AD47" s="215"/>
      <c r="AE47" s="215"/>
      <c r="AF47" s="215"/>
      <c r="AG47" s="215" t="s">
        <v>128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32"/>
      <c r="B48" s="233"/>
      <c r="C48" s="266" t="s">
        <v>165</v>
      </c>
      <c r="D48" s="236"/>
      <c r="E48" s="237">
        <v>1078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5"/>
      <c r="AA48" s="215"/>
      <c r="AB48" s="215"/>
      <c r="AC48" s="215"/>
      <c r="AD48" s="215"/>
      <c r="AE48" s="215"/>
      <c r="AF48" s="215"/>
      <c r="AG48" s="215" t="s">
        <v>128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32"/>
      <c r="B49" s="233"/>
      <c r="C49" s="266" t="s">
        <v>166</v>
      </c>
      <c r="D49" s="236"/>
      <c r="E49" s="237">
        <v>3705</v>
      </c>
      <c r="F49" s="235"/>
      <c r="G49" s="235"/>
      <c r="H49" s="235"/>
      <c r="I49" s="235"/>
      <c r="J49" s="235"/>
      <c r="K49" s="235"/>
      <c r="L49" s="235"/>
      <c r="M49" s="235"/>
      <c r="N49" s="234"/>
      <c r="O49" s="234"/>
      <c r="P49" s="234"/>
      <c r="Q49" s="234"/>
      <c r="R49" s="235"/>
      <c r="S49" s="235"/>
      <c r="T49" s="235"/>
      <c r="U49" s="235"/>
      <c r="V49" s="235"/>
      <c r="W49" s="235"/>
      <c r="X49" s="235"/>
      <c r="Y49" s="235"/>
      <c r="Z49" s="215"/>
      <c r="AA49" s="215"/>
      <c r="AB49" s="215"/>
      <c r="AC49" s="215"/>
      <c r="AD49" s="215"/>
      <c r="AE49" s="215"/>
      <c r="AF49" s="215"/>
      <c r="AG49" s="215" t="s">
        <v>128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6">
        <v>17</v>
      </c>
      <c r="B50" s="247" t="s">
        <v>171</v>
      </c>
      <c r="C50" s="265" t="s">
        <v>172</v>
      </c>
      <c r="D50" s="248" t="s">
        <v>173</v>
      </c>
      <c r="E50" s="249">
        <v>270.69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49">
        <v>1E-3</v>
      </c>
      <c r="O50" s="249">
        <f>ROUND(E50*N50,2)</f>
        <v>0.27</v>
      </c>
      <c r="P50" s="249">
        <v>0</v>
      </c>
      <c r="Q50" s="249">
        <f>ROUND(E50*P50,2)</f>
        <v>0</v>
      </c>
      <c r="R50" s="251" t="s">
        <v>174</v>
      </c>
      <c r="S50" s="251" t="s">
        <v>119</v>
      </c>
      <c r="T50" s="252" t="s">
        <v>119</v>
      </c>
      <c r="U50" s="235">
        <v>0</v>
      </c>
      <c r="V50" s="235">
        <f>ROUND(E50*U50,2)</f>
        <v>0</v>
      </c>
      <c r="W50" s="235"/>
      <c r="X50" s="235" t="s">
        <v>175</v>
      </c>
      <c r="Y50" s="235" t="s">
        <v>114</v>
      </c>
      <c r="Z50" s="215"/>
      <c r="AA50" s="215"/>
      <c r="AB50" s="215"/>
      <c r="AC50" s="215"/>
      <c r="AD50" s="215"/>
      <c r="AE50" s="215"/>
      <c r="AF50" s="215"/>
      <c r="AG50" s="215" t="s">
        <v>176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32"/>
      <c r="B51" s="233"/>
      <c r="C51" s="266" t="s">
        <v>177</v>
      </c>
      <c r="D51" s="236"/>
      <c r="E51" s="237">
        <v>270.69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5"/>
      <c r="AA51" s="215"/>
      <c r="AB51" s="215"/>
      <c r="AC51" s="215"/>
      <c r="AD51" s="215"/>
      <c r="AE51" s="215"/>
      <c r="AF51" s="215"/>
      <c r="AG51" s="215" t="s">
        <v>128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">
      <c r="A52" s="239" t="s">
        <v>106</v>
      </c>
      <c r="B52" s="240" t="s">
        <v>64</v>
      </c>
      <c r="C52" s="263" t="s">
        <v>65</v>
      </c>
      <c r="D52" s="241"/>
      <c r="E52" s="242"/>
      <c r="F52" s="243"/>
      <c r="G52" s="243">
        <f>SUMIF(AG53:AG69,"&lt;&gt;NOR",G53:G69)</f>
        <v>0</v>
      </c>
      <c r="H52" s="243"/>
      <c r="I52" s="243">
        <f>SUM(I53:I69)</f>
        <v>0</v>
      </c>
      <c r="J52" s="243"/>
      <c r="K52" s="243">
        <f>SUM(K53:K69)</f>
        <v>0</v>
      </c>
      <c r="L52" s="243"/>
      <c r="M52" s="243">
        <f>SUM(M53:M69)</f>
        <v>0</v>
      </c>
      <c r="N52" s="242"/>
      <c r="O52" s="242">
        <f>SUM(O53:O69)</f>
        <v>947.73</v>
      </c>
      <c r="P52" s="242"/>
      <c r="Q52" s="242">
        <f>SUM(Q53:Q69)</f>
        <v>0</v>
      </c>
      <c r="R52" s="243"/>
      <c r="S52" s="243"/>
      <c r="T52" s="244"/>
      <c r="U52" s="238"/>
      <c r="V52" s="238">
        <f>SUM(V53:V69)</f>
        <v>438.48999999999995</v>
      </c>
      <c r="W52" s="238"/>
      <c r="X52" s="238"/>
      <c r="Y52" s="238"/>
      <c r="AG52" t="s">
        <v>107</v>
      </c>
    </row>
    <row r="53" spans="1:60" outlineLevel="1" x14ac:dyDescent="0.2">
      <c r="A53" s="253">
        <v>18</v>
      </c>
      <c r="B53" s="254" t="s">
        <v>178</v>
      </c>
      <c r="C53" s="264" t="s">
        <v>179</v>
      </c>
      <c r="D53" s="255" t="s">
        <v>126</v>
      </c>
      <c r="E53" s="256">
        <v>20.75</v>
      </c>
      <c r="F53" s="257"/>
      <c r="G53" s="258">
        <f>ROUND(E53*F53,2)</f>
        <v>0</v>
      </c>
      <c r="H53" s="257"/>
      <c r="I53" s="258">
        <f>ROUND(E53*H53,2)</f>
        <v>0</v>
      </c>
      <c r="J53" s="257"/>
      <c r="K53" s="258">
        <f>ROUND(E53*J53,2)</f>
        <v>0</v>
      </c>
      <c r="L53" s="258">
        <v>21</v>
      </c>
      <c r="M53" s="258">
        <f>G53*(1+L53/100)</f>
        <v>0</v>
      </c>
      <c r="N53" s="256">
        <v>2.5249999999999999</v>
      </c>
      <c r="O53" s="256">
        <f>ROUND(E53*N53,2)</f>
        <v>52.39</v>
      </c>
      <c r="P53" s="256">
        <v>0</v>
      </c>
      <c r="Q53" s="256">
        <f>ROUND(E53*P53,2)</f>
        <v>0</v>
      </c>
      <c r="R53" s="258"/>
      <c r="S53" s="258" t="s">
        <v>119</v>
      </c>
      <c r="T53" s="259" t="s">
        <v>119</v>
      </c>
      <c r="U53" s="235">
        <v>0.47699999999999998</v>
      </c>
      <c r="V53" s="235">
        <f>ROUND(E53*U53,2)</f>
        <v>9.9</v>
      </c>
      <c r="W53" s="235"/>
      <c r="X53" s="235" t="s">
        <v>113</v>
      </c>
      <c r="Y53" s="235" t="s">
        <v>114</v>
      </c>
      <c r="Z53" s="215"/>
      <c r="AA53" s="215"/>
      <c r="AB53" s="215"/>
      <c r="AC53" s="215"/>
      <c r="AD53" s="215"/>
      <c r="AE53" s="215"/>
      <c r="AF53" s="215"/>
      <c r="AG53" s="215" t="s">
        <v>115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6">
        <v>19</v>
      </c>
      <c r="B54" s="247" t="s">
        <v>180</v>
      </c>
      <c r="C54" s="265" t="s">
        <v>181</v>
      </c>
      <c r="D54" s="248" t="s">
        <v>126</v>
      </c>
      <c r="E54" s="249">
        <v>531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49">
        <v>1.5948500000000001</v>
      </c>
      <c r="O54" s="249">
        <f>ROUND(E54*N54,2)</f>
        <v>846.87</v>
      </c>
      <c r="P54" s="249">
        <v>0</v>
      </c>
      <c r="Q54" s="249">
        <f>ROUND(E54*P54,2)</f>
        <v>0</v>
      </c>
      <c r="R54" s="251"/>
      <c r="S54" s="251" t="s">
        <v>111</v>
      </c>
      <c r="T54" s="252" t="s">
        <v>112</v>
      </c>
      <c r="U54" s="235">
        <v>0.67</v>
      </c>
      <c r="V54" s="235">
        <f>ROUND(E54*U54,2)</f>
        <v>355.77</v>
      </c>
      <c r="W54" s="235"/>
      <c r="X54" s="235" t="s">
        <v>113</v>
      </c>
      <c r="Y54" s="235" t="s">
        <v>114</v>
      </c>
      <c r="Z54" s="215"/>
      <c r="AA54" s="215"/>
      <c r="AB54" s="215"/>
      <c r="AC54" s="215"/>
      <c r="AD54" s="215"/>
      <c r="AE54" s="215"/>
      <c r="AF54" s="215"/>
      <c r="AG54" s="215" t="s">
        <v>115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32"/>
      <c r="B55" s="233"/>
      <c r="C55" s="267" t="s">
        <v>182</v>
      </c>
      <c r="D55" s="260"/>
      <c r="E55" s="260"/>
      <c r="F55" s="260"/>
      <c r="G55" s="260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5"/>
      <c r="AA55" s="215"/>
      <c r="AB55" s="215"/>
      <c r="AC55" s="215"/>
      <c r="AD55" s="215"/>
      <c r="AE55" s="215"/>
      <c r="AF55" s="215"/>
      <c r="AG55" s="215" t="s">
        <v>183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">
      <c r="A56" s="232"/>
      <c r="B56" s="233"/>
      <c r="C56" s="266" t="s">
        <v>184</v>
      </c>
      <c r="D56" s="236"/>
      <c r="E56" s="237"/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35"/>
      <c r="Z56" s="215"/>
      <c r="AA56" s="215"/>
      <c r="AB56" s="215"/>
      <c r="AC56" s="215"/>
      <c r="AD56" s="215"/>
      <c r="AE56" s="215"/>
      <c r="AF56" s="215"/>
      <c r="AG56" s="215" t="s">
        <v>128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3" x14ac:dyDescent="0.2">
      <c r="A57" s="232"/>
      <c r="B57" s="233"/>
      <c r="C57" s="266" t="s">
        <v>185</v>
      </c>
      <c r="D57" s="236"/>
      <c r="E57" s="237">
        <v>190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35"/>
      <c r="Z57" s="215"/>
      <c r="AA57" s="215"/>
      <c r="AB57" s="215"/>
      <c r="AC57" s="215"/>
      <c r="AD57" s="215"/>
      <c r="AE57" s="215"/>
      <c r="AF57" s="215"/>
      <c r="AG57" s="215" t="s">
        <v>128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32"/>
      <c r="B58" s="233"/>
      <c r="C58" s="266" t="s">
        <v>186</v>
      </c>
      <c r="D58" s="236"/>
      <c r="E58" s="237">
        <v>289</v>
      </c>
      <c r="F58" s="235"/>
      <c r="G58" s="235"/>
      <c r="H58" s="235"/>
      <c r="I58" s="235"/>
      <c r="J58" s="235"/>
      <c r="K58" s="235"/>
      <c r="L58" s="235"/>
      <c r="M58" s="235"/>
      <c r="N58" s="234"/>
      <c r="O58" s="234"/>
      <c r="P58" s="234"/>
      <c r="Q58" s="234"/>
      <c r="R58" s="235"/>
      <c r="S58" s="235"/>
      <c r="T58" s="235"/>
      <c r="U58" s="235"/>
      <c r="V58" s="235"/>
      <c r="W58" s="235"/>
      <c r="X58" s="235"/>
      <c r="Y58" s="235"/>
      <c r="Z58" s="215"/>
      <c r="AA58" s="215"/>
      <c r="AB58" s="215"/>
      <c r="AC58" s="215"/>
      <c r="AD58" s="215"/>
      <c r="AE58" s="215"/>
      <c r="AF58" s="215"/>
      <c r="AG58" s="215" t="s">
        <v>128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32"/>
      <c r="B59" s="233"/>
      <c r="C59" s="266" t="s">
        <v>187</v>
      </c>
      <c r="D59" s="236"/>
      <c r="E59" s="237">
        <v>28</v>
      </c>
      <c r="F59" s="235"/>
      <c r="G59" s="235"/>
      <c r="H59" s="235"/>
      <c r="I59" s="235"/>
      <c r="J59" s="235"/>
      <c r="K59" s="235"/>
      <c r="L59" s="235"/>
      <c r="M59" s="235"/>
      <c r="N59" s="234"/>
      <c r="O59" s="234"/>
      <c r="P59" s="234"/>
      <c r="Q59" s="234"/>
      <c r="R59" s="235"/>
      <c r="S59" s="235"/>
      <c r="T59" s="235"/>
      <c r="U59" s="235"/>
      <c r="V59" s="235"/>
      <c r="W59" s="235"/>
      <c r="X59" s="235"/>
      <c r="Y59" s="235"/>
      <c r="Z59" s="215"/>
      <c r="AA59" s="215"/>
      <c r="AB59" s="215"/>
      <c r="AC59" s="215"/>
      <c r="AD59" s="215"/>
      <c r="AE59" s="215"/>
      <c r="AF59" s="215"/>
      <c r="AG59" s="215" t="s">
        <v>128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32"/>
      <c r="B60" s="233"/>
      <c r="C60" s="266" t="s">
        <v>188</v>
      </c>
      <c r="D60" s="236"/>
      <c r="E60" s="237">
        <v>24</v>
      </c>
      <c r="F60" s="235"/>
      <c r="G60" s="235"/>
      <c r="H60" s="235"/>
      <c r="I60" s="235"/>
      <c r="J60" s="235"/>
      <c r="K60" s="235"/>
      <c r="L60" s="235"/>
      <c r="M60" s="235"/>
      <c r="N60" s="234"/>
      <c r="O60" s="234"/>
      <c r="P60" s="234"/>
      <c r="Q60" s="234"/>
      <c r="R60" s="235"/>
      <c r="S60" s="235"/>
      <c r="T60" s="235"/>
      <c r="U60" s="235"/>
      <c r="V60" s="235"/>
      <c r="W60" s="235"/>
      <c r="X60" s="235"/>
      <c r="Y60" s="235"/>
      <c r="Z60" s="215"/>
      <c r="AA60" s="215"/>
      <c r="AB60" s="215"/>
      <c r="AC60" s="215"/>
      <c r="AD60" s="215"/>
      <c r="AE60" s="215"/>
      <c r="AF60" s="215"/>
      <c r="AG60" s="215" t="s">
        <v>128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6">
        <v>20</v>
      </c>
      <c r="B61" s="247" t="s">
        <v>189</v>
      </c>
      <c r="C61" s="265" t="s">
        <v>190</v>
      </c>
      <c r="D61" s="248" t="s">
        <v>126</v>
      </c>
      <c r="E61" s="249">
        <v>22.95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49">
        <v>2.1</v>
      </c>
      <c r="O61" s="249">
        <f>ROUND(E61*N61,2)</f>
        <v>48.2</v>
      </c>
      <c r="P61" s="249">
        <v>0</v>
      </c>
      <c r="Q61" s="249">
        <f>ROUND(E61*P61,2)</f>
        <v>0</v>
      </c>
      <c r="R61" s="251"/>
      <c r="S61" s="251" t="s">
        <v>111</v>
      </c>
      <c r="T61" s="252" t="s">
        <v>112</v>
      </c>
      <c r="U61" s="235">
        <v>0.96499999999999997</v>
      </c>
      <c r="V61" s="235">
        <f>ROUND(E61*U61,2)</f>
        <v>22.15</v>
      </c>
      <c r="W61" s="235"/>
      <c r="X61" s="235" t="s">
        <v>113</v>
      </c>
      <c r="Y61" s="235" t="s">
        <v>114</v>
      </c>
      <c r="Z61" s="215"/>
      <c r="AA61" s="215"/>
      <c r="AB61" s="215"/>
      <c r="AC61" s="215"/>
      <c r="AD61" s="215"/>
      <c r="AE61" s="215"/>
      <c r="AF61" s="215"/>
      <c r="AG61" s="215" t="s">
        <v>115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32"/>
      <c r="B62" s="233"/>
      <c r="C62" s="266" t="s">
        <v>191</v>
      </c>
      <c r="D62" s="236"/>
      <c r="E62" s="237">
        <v>9</v>
      </c>
      <c r="F62" s="235"/>
      <c r="G62" s="235"/>
      <c r="H62" s="235"/>
      <c r="I62" s="235"/>
      <c r="J62" s="235"/>
      <c r="K62" s="235"/>
      <c r="L62" s="235"/>
      <c r="M62" s="235"/>
      <c r="N62" s="234"/>
      <c r="O62" s="234"/>
      <c r="P62" s="234"/>
      <c r="Q62" s="234"/>
      <c r="R62" s="235"/>
      <c r="S62" s="235"/>
      <c r="T62" s="235"/>
      <c r="U62" s="235"/>
      <c r="V62" s="235"/>
      <c r="W62" s="235"/>
      <c r="X62" s="235"/>
      <c r="Y62" s="235"/>
      <c r="Z62" s="215"/>
      <c r="AA62" s="215"/>
      <c r="AB62" s="215"/>
      <c r="AC62" s="215"/>
      <c r="AD62" s="215"/>
      <c r="AE62" s="215"/>
      <c r="AF62" s="215"/>
      <c r="AG62" s="215" t="s">
        <v>128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 x14ac:dyDescent="0.2">
      <c r="A63" s="232"/>
      <c r="B63" s="233"/>
      <c r="C63" s="266" t="s">
        <v>192</v>
      </c>
      <c r="D63" s="236"/>
      <c r="E63" s="237">
        <v>6.75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5"/>
      <c r="AA63" s="215"/>
      <c r="AB63" s="215"/>
      <c r="AC63" s="215"/>
      <c r="AD63" s="215"/>
      <c r="AE63" s="215"/>
      <c r="AF63" s="215"/>
      <c r="AG63" s="215" t="s">
        <v>128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32"/>
      <c r="B64" s="233"/>
      <c r="C64" s="266" t="s">
        <v>193</v>
      </c>
      <c r="D64" s="236"/>
      <c r="E64" s="237">
        <v>7.2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35"/>
      <c r="Z64" s="215"/>
      <c r="AA64" s="215"/>
      <c r="AB64" s="215"/>
      <c r="AC64" s="215"/>
      <c r="AD64" s="215"/>
      <c r="AE64" s="215"/>
      <c r="AF64" s="215"/>
      <c r="AG64" s="215" t="s">
        <v>128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46">
        <v>21</v>
      </c>
      <c r="B65" s="247" t="s">
        <v>194</v>
      </c>
      <c r="C65" s="265" t="s">
        <v>195</v>
      </c>
      <c r="D65" s="248" t="s">
        <v>143</v>
      </c>
      <c r="E65" s="249">
        <v>539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49">
        <v>5.0000000000000001E-4</v>
      </c>
      <c r="O65" s="249">
        <f>ROUND(E65*N65,2)</f>
        <v>0.27</v>
      </c>
      <c r="P65" s="249">
        <v>0</v>
      </c>
      <c r="Q65" s="249">
        <f>ROUND(E65*P65,2)</f>
        <v>0</v>
      </c>
      <c r="R65" s="251"/>
      <c r="S65" s="251" t="s">
        <v>111</v>
      </c>
      <c r="T65" s="252" t="s">
        <v>119</v>
      </c>
      <c r="U65" s="235">
        <v>9.4E-2</v>
      </c>
      <c r="V65" s="235">
        <f>ROUND(E65*U65,2)</f>
        <v>50.67</v>
      </c>
      <c r="W65" s="235"/>
      <c r="X65" s="235" t="s">
        <v>113</v>
      </c>
      <c r="Y65" s="235" t="s">
        <v>114</v>
      </c>
      <c r="Z65" s="215"/>
      <c r="AA65" s="215"/>
      <c r="AB65" s="215"/>
      <c r="AC65" s="215"/>
      <c r="AD65" s="215"/>
      <c r="AE65" s="215"/>
      <c r="AF65" s="215"/>
      <c r="AG65" s="215" t="s">
        <v>115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32"/>
      <c r="B66" s="233"/>
      <c r="C66" s="266" t="s">
        <v>196</v>
      </c>
      <c r="D66" s="236"/>
      <c r="E66" s="237">
        <v>192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35"/>
      <c r="Z66" s="215"/>
      <c r="AA66" s="215"/>
      <c r="AB66" s="215"/>
      <c r="AC66" s="215"/>
      <c r="AD66" s="215"/>
      <c r="AE66" s="215"/>
      <c r="AF66" s="215"/>
      <c r="AG66" s="215" t="s">
        <v>128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32"/>
      <c r="B67" s="233"/>
      <c r="C67" s="266" t="s">
        <v>197</v>
      </c>
      <c r="D67" s="236"/>
      <c r="E67" s="237">
        <v>291</v>
      </c>
      <c r="F67" s="235"/>
      <c r="G67" s="235"/>
      <c r="H67" s="235"/>
      <c r="I67" s="235"/>
      <c r="J67" s="235"/>
      <c r="K67" s="235"/>
      <c r="L67" s="235"/>
      <c r="M67" s="235"/>
      <c r="N67" s="234"/>
      <c r="O67" s="234"/>
      <c r="P67" s="234"/>
      <c r="Q67" s="234"/>
      <c r="R67" s="235"/>
      <c r="S67" s="235"/>
      <c r="T67" s="235"/>
      <c r="U67" s="235"/>
      <c r="V67" s="235"/>
      <c r="W67" s="235"/>
      <c r="X67" s="235"/>
      <c r="Y67" s="235"/>
      <c r="Z67" s="215"/>
      <c r="AA67" s="215"/>
      <c r="AB67" s="215"/>
      <c r="AC67" s="215"/>
      <c r="AD67" s="215"/>
      <c r="AE67" s="215"/>
      <c r="AF67" s="215"/>
      <c r="AG67" s="215" t="s">
        <v>128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32"/>
      <c r="B68" s="233"/>
      <c r="C68" s="266" t="s">
        <v>198</v>
      </c>
      <c r="D68" s="236"/>
      <c r="E68" s="237">
        <v>30</v>
      </c>
      <c r="F68" s="235"/>
      <c r="G68" s="235"/>
      <c r="H68" s="235"/>
      <c r="I68" s="235"/>
      <c r="J68" s="235"/>
      <c r="K68" s="235"/>
      <c r="L68" s="235"/>
      <c r="M68" s="235"/>
      <c r="N68" s="234"/>
      <c r="O68" s="234"/>
      <c r="P68" s="234"/>
      <c r="Q68" s="234"/>
      <c r="R68" s="235"/>
      <c r="S68" s="235"/>
      <c r="T68" s="235"/>
      <c r="U68" s="235"/>
      <c r="V68" s="235"/>
      <c r="W68" s="235"/>
      <c r="X68" s="235"/>
      <c r="Y68" s="235"/>
      <c r="Z68" s="215"/>
      <c r="AA68" s="215"/>
      <c r="AB68" s="215"/>
      <c r="AC68" s="215"/>
      <c r="AD68" s="215"/>
      <c r="AE68" s="215"/>
      <c r="AF68" s="215"/>
      <c r="AG68" s="215" t="s">
        <v>128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">
      <c r="A69" s="232"/>
      <c r="B69" s="233"/>
      <c r="C69" s="266" t="s">
        <v>199</v>
      </c>
      <c r="D69" s="236"/>
      <c r="E69" s="237">
        <v>26</v>
      </c>
      <c r="F69" s="235"/>
      <c r="G69" s="235"/>
      <c r="H69" s="235"/>
      <c r="I69" s="235"/>
      <c r="J69" s="235"/>
      <c r="K69" s="235"/>
      <c r="L69" s="235"/>
      <c r="M69" s="235"/>
      <c r="N69" s="234"/>
      <c r="O69" s="234"/>
      <c r="P69" s="234"/>
      <c r="Q69" s="234"/>
      <c r="R69" s="235"/>
      <c r="S69" s="235"/>
      <c r="T69" s="235"/>
      <c r="U69" s="235"/>
      <c r="V69" s="235"/>
      <c r="W69" s="235"/>
      <c r="X69" s="235"/>
      <c r="Y69" s="235"/>
      <c r="Z69" s="215"/>
      <c r="AA69" s="215"/>
      <c r="AB69" s="215"/>
      <c r="AC69" s="215"/>
      <c r="AD69" s="215"/>
      <c r="AE69" s="215"/>
      <c r="AF69" s="215"/>
      <c r="AG69" s="215" t="s">
        <v>128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239" t="s">
        <v>106</v>
      </c>
      <c r="B70" s="240" t="s">
        <v>66</v>
      </c>
      <c r="C70" s="263" t="s">
        <v>67</v>
      </c>
      <c r="D70" s="241"/>
      <c r="E70" s="242"/>
      <c r="F70" s="243"/>
      <c r="G70" s="243">
        <f>SUMIF(AG71:AG72,"&lt;&gt;NOR",G71:G72)</f>
        <v>0</v>
      </c>
      <c r="H70" s="243"/>
      <c r="I70" s="243">
        <f>SUM(I71:I72)</f>
        <v>0</v>
      </c>
      <c r="J70" s="243"/>
      <c r="K70" s="243">
        <f>SUM(K71:K72)</f>
        <v>0</v>
      </c>
      <c r="L70" s="243"/>
      <c r="M70" s="243">
        <f>SUM(M71:M72)</f>
        <v>0</v>
      </c>
      <c r="N70" s="242"/>
      <c r="O70" s="242">
        <f>SUM(O71:O72)</f>
        <v>40.06</v>
      </c>
      <c r="P70" s="242"/>
      <c r="Q70" s="242">
        <f>SUM(Q71:Q72)</f>
        <v>0</v>
      </c>
      <c r="R70" s="243"/>
      <c r="S70" s="243"/>
      <c r="T70" s="244"/>
      <c r="U70" s="238"/>
      <c r="V70" s="238">
        <f>SUM(V71:V72)</f>
        <v>28.6</v>
      </c>
      <c r="W70" s="238"/>
      <c r="X70" s="238"/>
      <c r="Y70" s="238"/>
      <c r="AG70" t="s">
        <v>107</v>
      </c>
    </row>
    <row r="71" spans="1:60" ht="22.5" outlineLevel="1" x14ac:dyDescent="0.2">
      <c r="A71" s="246">
        <v>22</v>
      </c>
      <c r="B71" s="247" t="s">
        <v>200</v>
      </c>
      <c r="C71" s="265" t="s">
        <v>201</v>
      </c>
      <c r="D71" s="248" t="s">
        <v>126</v>
      </c>
      <c r="E71" s="249">
        <v>20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49">
        <v>2.0032199999999998</v>
      </c>
      <c r="O71" s="249">
        <f>ROUND(E71*N71,2)</f>
        <v>40.06</v>
      </c>
      <c r="P71" s="249">
        <v>0</v>
      </c>
      <c r="Q71" s="249">
        <f>ROUND(E71*P71,2)</f>
        <v>0</v>
      </c>
      <c r="R71" s="251"/>
      <c r="S71" s="251" t="s">
        <v>119</v>
      </c>
      <c r="T71" s="252" t="s">
        <v>119</v>
      </c>
      <c r="U71" s="235">
        <v>1.43</v>
      </c>
      <c r="V71" s="235">
        <f>ROUND(E71*U71,2)</f>
        <v>28.6</v>
      </c>
      <c r="W71" s="235"/>
      <c r="X71" s="235" t="s">
        <v>113</v>
      </c>
      <c r="Y71" s="235" t="s">
        <v>114</v>
      </c>
      <c r="Z71" s="215"/>
      <c r="AA71" s="215"/>
      <c r="AB71" s="215"/>
      <c r="AC71" s="215"/>
      <c r="AD71" s="215"/>
      <c r="AE71" s="215"/>
      <c r="AF71" s="215"/>
      <c r="AG71" s="215" t="s">
        <v>115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32"/>
      <c r="B72" s="233"/>
      <c r="C72" s="266" t="s">
        <v>202</v>
      </c>
      <c r="D72" s="236"/>
      <c r="E72" s="237">
        <v>20</v>
      </c>
      <c r="F72" s="235"/>
      <c r="G72" s="235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5"/>
      <c r="AA72" s="215"/>
      <c r="AB72" s="215"/>
      <c r="AC72" s="215"/>
      <c r="AD72" s="215"/>
      <c r="AE72" s="215"/>
      <c r="AF72" s="215"/>
      <c r="AG72" s="215" t="s">
        <v>128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x14ac:dyDescent="0.2">
      <c r="A73" s="239" t="s">
        <v>106</v>
      </c>
      <c r="B73" s="240" t="s">
        <v>68</v>
      </c>
      <c r="C73" s="263" t="s">
        <v>69</v>
      </c>
      <c r="D73" s="241"/>
      <c r="E73" s="242"/>
      <c r="F73" s="243"/>
      <c r="G73" s="243">
        <f>SUMIF(AG74:AG79,"&lt;&gt;NOR",G74:G79)</f>
        <v>0</v>
      </c>
      <c r="H73" s="243"/>
      <c r="I73" s="243">
        <f>SUM(I74:I79)</f>
        <v>0</v>
      </c>
      <c r="J73" s="243"/>
      <c r="K73" s="243">
        <f>SUM(K74:K79)</f>
        <v>0</v>
      </c>
      <c r="L73" s="243"/>
      <c r="M73" s="243">
        <f>SUM(M74:M79)</f>
        <v>0</v>
      </c>
      <c r="N73" s="242"/>
      <c r="O73" s="242">
        <f>SUM(O74:O79)</f>
        <v>29.94</v>
      </c>
      <c r="P73" s="242"/>
      <c r="Q73" s="242">
        <f>SUM(Q74:Q79)</f>
        <v>0</v>
      </c>
      <c r="R73" s="243"/>
      <c r="S73" s="243"/>
      <c r="T73" s="244"/>
      <c r="U73" s="238"/>
      <c r="V73" s="238">
        <f>SUM(V74:V79)</f>
        <v>32.43</v>
      </c>
      <c r="W73" s="238"/>
      <c r="X73" s="238"/>
      <c r="Y73" s="238"/>
      <c r="AG73" t="s">
        <v>107</v>
      </c>
    </row>
    <row r="74" spans="1:60" ht="22.5" outlineLevel="1" x14ac:dyDescent="0.2">
      <c r="A74" s="246">
        <v>23</v>
      </c>
      <c r="B74" s="247" t="s">
        <v>203</v>
      </c>
      <c r="C74" s="265" t="s">
        <v>204</v>
      </c>
      <c r="D74" s="248" t="s">
        <v>110</v>
      </c>
      <c r="E74" s="249">
        <v>77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49">
        <v>0.35960999999999999</v>
      </c>
      <c r="O74" s="249">
        <f>ROUND(E74*N74,2)</f>
        <v>27.69</v>
      </c>
      <c r="P74" s="249">
        <v>0</v>
      </c>
      <c r="Q74" s="249">
        <f>ROUND(E74*P74,2)</f>
        <v>0</v>
      </c>
      <c r="R74" s="251"/>
      <c r="S74" s="251" t="s">
        <v>119</v>
      </c>
      <c r="T74" s="252" t="s">
        <v>119</v>
      </c>
      <c r="U74" s="235">
        <v>0.36442000000000002</v>
      </c>
      <c r="V74" s="235">
        <f>ROUND(E74*U74,2)</f>
        <v>28.06</v>
      </c>
      <c r="W74" s="235"/>
      <c r="X74" s="235" t="s">
        <v>113</v>
      </c>
      <c r="Y74" s="235" t="s">
        <v>114</v>
      </c>
      <c r="Z74" s="215"/>
      <c r="AA74" s="215"/>
      <c r="AB74" s="215"/>
      <c r="AC74" s="215"/>
      <c r="AD74" s="215"/>
      <c r="AE74" s="215"/>
      <c r="AF74" s="215"/>
      <c r="AG74" s="215" t="s">
        <v>115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32"/>
      <c r="B75" s="233"/>
      <c r="C75" s="267" t="s">
        <v>205</v>
      </c>
      <c r="D75" s="260"/>
      <c r="E75" s="260"/>
      <c r="F75" s="260"/>
      <c r="G75" s="260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5"/>
      <c r="AA75" s="215"/>
      <c r="AB75" s="215"/>
      <c r="AC75" s="215"/>
      <c r="AD75" s="215"/>
      <c r="AE75" s="215"/>
      <c r="AF75" s="215"/>
      <c r="AG75" s="215" t="s">
        <v>183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 x14ac:dyDescent="0.2">
      <c r="A76" s="232"/>
      <c r="B76" s="233"/>
      <c r="C76" s="266" t="s">
        <v>206</v>
      </c>
      <c r="D76" s="236"/>
      <c r="E76" s="237">
        <v>77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5"/>
      <c r="AA76" s="215"/>
      <c r="AB76" s="215"/>
      <c r="AC76" s="215"/>
      <c r="AD76" s="215"/>
      <c r="AE76" s="215"/>
      <c r="AF76" s="215"/>
      <c r="AG76" s="215" t="s">
        <v>128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22.5" outlineLevel="1" x14ac:dyDescent="0.2">
      <c r="A77" s="246">
        <v>24</v>
      </c>
      <c r="B77" s="247" t="s">
        <v>207</v>
      </c>
      <c r="C77" s="265" t="s">
        <v>208</v>
      </c>
      <c r="D77" s="248" t="s">
        <v>110</v>
      </c>
      <c r="E77" s="249">
        <v>12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49">
        <v>0.18754999999999999</v>
      </c>
      <c r="O77" s="249">
        <f>ROUND(E77*N77,2)</f>
        <v>2.25</v>
      </c>
      <c r="P77" s="249">
        <v>0</v>
      </c>
      <c r="Q77" s="249">
        <f>ROUND(E77*P77,2)</f>
        <v>0</v>
      </c>
      <c r="R77" s="251"/>
      <c r="S77" s="251" t="s">
        <v>119</v>
      </c>
      <c r="T77" s="252" t="s">
        <v>119</v>
      </c>
      <c r="U77" s="235">
        <v>0.36442000000000002</v>
      </c>
      <c r="V77" s="235">
        <f>ROUND(E77*U77,2)</f>
        <v>4.37</v>
      </c>
      <c r="W77" s="235"/>
      <c r="X77" s="235" t="s">
        <v>113</v>
      </c>
      <c r="Y77" s="235" t="s">
        <v>114</v>
      </c>
      <c r="Z77" s="215"/>
      <c r="AA77" s="215"/>
      <c r="AB77" s="215"/>
      <c r="AC77" s="215"/>
      <c r="AD77" s="215"/>
      <c r="AE77" s="215"/>
      <c r="AF77" s="215"/>
      <c r="AG77" s="215" t="s">
        <v>115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32"/>
      <c r="B78" s="233"/>
      <c r="C78" s="267" t="s">
        <v>205</v>
      </c>
      <c r="D78" s="260"/>
      <c r="E78" s="260"/>
      <c r="F78" s="260"/>
      <c r="G78" s="260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35"/>
      <c r="Z78" s="215"/>
      <c r="AA78" s="215"/>
      <c r="AB78" s="215"/>
      <c r="AC78" s="215"/>
      <c r="AD78" s="215"/>
      <c r="AE78" s="215"/>
      <c r="AF78" s="215"/>
      <c r="AG78" s="215" t="s">
        <v>183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2" x14ac:dyDescent="0.2">
      <c r="A79" s="232"/>
      <c r="B79" s="233"/>
      <c r="C79" s="266" t="s">
        <v>209</v>
      </c>
      <c r="D79" s="236"/>
      <c r="E79" s="237">
        <v>12</v>
      </c>
      <c r="F79" s="235"/>
      <c r="G79" s="235"/>
      <c r="H79" s="235"/>
      <c r="I79" s="235"/>
      <c r="J79" s="235"/>
      <c r="K79" s="235"/>
      <c r="L79" s="235"/>
      <c r="M79" s="235"/>
      <c r="N79" s="234"/>
      <c r="O79" s="234"/>
      <c r="P79" s="234"/>
      <c r="Q79" s="234"/>
      <c r="R79" s="235"/>
      <c r="S79" s="235"/>
      <c r="T79" s="235"/>
      <c r="U79" s="235"/>
      <c r="V79" s="235"/>
      <c r="W79" s="235"/>
      <c r="X79" s="235"/>
      <c r="Y79" s="235"/>
      <c r="Z79" s="215"/>
      <c r="AA79" s="215"/>
      <c r="AB79" s="215"/>
      <c r="AC79" s="215"/>
      <c r="AD79" s="215"/>
      <c r="AE79" s="215"/>
      <c r="AF79" s="215"/>
      <c r="AG79" s="215" t="s">
        <v>128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">
      <c r="A80" s="239" t="s">
        <v>106</v>
      </c>
      <c r="B80" s="240" t="s">
        <v>70</v>
      </c>
      <c r="C80" s="263" t="s">
        <v>71</v>
      </c>
      <c r="D80" s="241"/>
      <c r="E80" s="242"/>
      <c r="F80" s="243"/>
      <c r="G80" s="243">
        <f>SUMIF(AG81:AG84,"&lt;&gt;NOR",G81:G84)</f>
        <v>0</v>
      </c>
      <c r="H80" s="243"/>
      <c r="I80" s="243">
        <f>SUM(I81:I84)</f>
        <v>0</v>
      </c>
      <c r="J80" s="243"/>
      <c r="K80" s="243">
        <f>SUM(K81:K84)</f>
        <v>0</v>
      </c>
      <c r="L80" s="243"/>
      <c r="M80" s="243">
        <f>SUM(M81:M84)</f>
        <v>0</v>
      </c>
      <c r="N80" s="242"/>
      <c r="O80" s="242">
        <f>SUM(O81:O84)</f>
        <v>30.33</v>
      </c>
      <c r="P80" s="242"/>
      <c r="Q80" s="242">
        <f>SUM(Q81:Q84)</f>
        <v>0</v>
      </c>
      <c r="R80" s="243"/>
      <c r="S80" s="243"/>
      <c r="T80" s="244"/>
      <c r="U80" s="238"/>
      <c r="V80" s="238">
        <f>SUM(V81:V84)</f>
        <v>15.65</v>
      </c>
      <c r="W80" s="238"/>
      <c r="X80" s="238"/>
      <c r="Y80" s="238"/>
      <c r="AG80" t="s">
        <v>107</v>
      </c>
    </row>
    <row r="81" spans="1:60" ht="22.5" outlineLevel="1" x14ac:dyDescent="0.2">
      <c r="A81" s="246">
        <v>25</v>
      </c>
      <c r="B81" s="247" t="s">
        <v>210</v>
      </c>
      <c r="C81" s="265" t="s">
        <v>211</v>
      </c>
      <c r="D81" s="248" t="s">
        <v>126</v>
      </c>
      <c r="E81" s="249">
        <v>12.0105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49">
        <v>2.5249999999999999</v>
      </c>
      <c r="O81" s="249">
        <f>ROUND(E81*N81,2)</f>
        <v>30.33</v>
      </c>
      <c r="P81" s="249">
        <v>0</v>
      </c>
      <c r="Q81" s="249">
        <f>ROUND(E81*P81,2)</f>
        <v>0</v>
      </c>
      <c r="R81" s="251"/>
      <c r="S81" s="251" t="s">
        <v>119</v>
      </c>
      <c r="T81" s="252" t="s">
        <v>119</v>
      </c>
      <c r="U81" s="235">
        <v>1.3029999999999999</v>
      </c>
      <c r="V81" s="235">
        <f>ROUND(E81*U81,2)</f>
        <v>15.65</v>
      </c>
      <c r="W81" s="235"/>
      <c r="X81" s="235" t="s">
        <v>113</v>
      </c>
      <c r="Y81" s="235" t="s">
        <v>114</v>
      </c>
      <c r="Z81" s="215"/>
      <c r="AA81" s="215"/>
      <c r="AB81" s="215"/>
      <c r="AC81" s="215"/>
      <c r="AD81" s="215"/>
      <c r="AE81" s="215"/>
      <c r="AF81" s="215"/>
      <c r="AG81" s="215" t="s">
        <v>115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32"/>
      <c r="B82" s="233"/>
      <c r="C82" s="266" t="s">
        <v>212</v>
      </c>
      <c r="D82" s="236"/>
      <c r="E82" s="237">
        <v>4.71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35"/>
      <c r="Z82" s="215"/>
      <c r="AA82" s="215"/>
      <c r="AB82" s="215"/>
      <c r="AC82" s="215"/>
      <c r="AD82" s="215"/>
      <c r="AE82" s="215"/>
      <c r="AF82" s="215"/>
      <c r="AG82" s="215" t="s">
        <v>128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3" x14ac:dyDescent="0.2">
      <c r="A83" s="232"/>
      <c r="B83" s="233"/>
      <c r="C83" s="266" t="s">
        <v>213</v>
      </c>
      <c r="D83" s="236"/>
      <c r="E83" s="237">
        <v>3.5325000000000002</v>
      </c>
      <c r="F83" s="235"/>
      <c r="G83" s="235"/>
      <c r="H83" s="235"/>
      <c r="I83" s="235"/>
      <c r="J83" s="235"/>
      <c r="K83" s="235"/>
      <c r="L83" s="235"/>
      <c r="M83" s="235"/>
      <c r="N83" s="234"/>
      <c r="O83" s="234"/>
      <c r="P83" s="234"/>
      <c r="Q83" s="234"/>
      <c r="R83" s="235"/>
      <c r="S83" s="235"/>
      <c r="T83" s="235"/>
      <c r="U83" s="235"/>
      <c r="V83" s="235"/>
      <c r="W83" s="235"/>
      <c r="X83" s="235"/>
      <c r="Y83" s="235"/>
      <c r="Z83" s="215"/>
      <c r="AA83" s="215"/>
      <c r="AB83" s="215"/>
      <c r="AC83" s="215"/>
      <c r="AD83" s="215"/>
      <c r="AE83" s="215"/>
      <c r="AF83" s="215"/>
      <c r="AG83" s="215" t="s">
        <v>128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3" x14ac:dyDescent="0.2">
      <c r="A84" s="232"/>
      <c r="B84" s="233"/>
      <c r="C84" s="266" t="s">
        <v>214</v>
      </c>
      <c r="D84" s="236"/>
      <c r="E84" s="237">
        <v>3.7679999999999998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35"/>
      <c r="Z84" s="215"/>
      <c r="AA84" s="215"/>
      <c r="AB84" s="215"/>
      <c r="AC84" s="215"/>
      <c r="AD84" s="215"/>
      <c r="AE84" s="215"/>
      <c r="AF84" s="215"/>
      <c r="AG84" s="215" t="s">
        <v>128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x14ac:dyDescent="0.2">
      <c r="A85" s="239" t="s">
        <v>106</v>
      </c>
      <c r="B85" s="240" t="s">
        <v>72</v>
      </c>
      <c r="C85" s="263" t="s">
        <v>73</v>
      </c>
      <c r="D85" s="241"/>
      <c r="E85" s="242"/>
      <c r="F85" s="243"/>
      <c r="G85" s="243">
        <f>SUMIF(AG86:AG89,"&lt;&gt;NOR",G86:G89)</f>
        <v>0</v>
      </c>
      <c r="H85" s="243"/>
      <c r="I85" s="243">
        <f>SUM(I86:I89)</f>
        <v>0</v>
      </c>
      <c r="J85" s="243"/>
      <c r="K85" s="243">
        <f>SUM(K86:K89)</f>
        <v>0</v>
      </c>
      <c r="L85" s="243"/>
      <c r="M85" s="243">
        <f>SUM(M86:M89)</f>
        <v>0</v>
      </c>
      <c r="N85" s="242"/>
      <c r="O85" s="242">
        <f>SUM(O86:O89)</f>
        <v>44.56</v>
      </c>
      <c r="P85" s="242"/>
      <c r="Q85" s="242">
        <f>SUM(Q86:Q89)</f>
        <v>0</v>
      </c>
      <c r="R85" s="243"/>
      <c r="S85" s="243"/>
      <c r="T85" s="244"/>
      <c r="U85" s="238"/>
      <c r="V85" s="238">
        <f>SUM(V86:V89)</f>
        <v>28.08</v>
      </c>
      <c r="W85" s="238"/>
      <c r="X85" s="238"/>
      <c r="Y85" s="238"/>
      <c r="AG85" t="s">
        <v>107</v>
      </c>
    </row>
    <row r="86" spans="1:60" outlineLevel="1" x14ac:dyDescent="0.2">
      <c r="A86" s="246">
        <v>26</v>
      </c>
      <c r="B86" s="247" t="s">
        <v>215</v>
      </c>
      <c r="C86" s="265" t="s">
        <v>216</v>
      </c>
      <c r="D86" s="248" t="s">
        <v>126</v>
      </c>
      <c r="E86" s="249">
        <v>17.399999999999999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49">
        <v>2.56081</v>
      </c>
      <c r="O86" s="249">
        <f>ROUND(E86*N86,2)</f>
        <v>44.56</v>
      </c>
      <c r="P86" s="249">
        <v>0</v>
      </c>
      <c r="Q86" s="249">
        <f>ROUND(E86*P86,2)</f>
        <v>0</v>
      </c>
      <c r="R86" s="251"/>
      <c r="S86" s="251" t="s">
        <v>111</v>
      </c>
      <c r="T86" s="252" t="s">
        <v>112</v>
      </c>
      <c r="U86" s="235">
        <v>1.6140000000000001</v>
      </c>
      <c r="V86" s="235">
        <f>ROUND(E86*U86,2)</f>
        <v>28.08</v>
      </c>
      <c r="W86" s="235"/>
      <c r="X86" s="235" t="s">
        <v>113</v>
      </c>
      <c r="Y86" s="235" t="s">
        <v>114</v>
      </c>
      <c r="Z86" s="215"/>
      <c r="AA86" s="215"/>
      <c r="AB86" s="215"/>
      <c r="AC86" s="215"/>
      <c r="AD86" s="215"/>
      <c r="AE86" s="215"/>
      <c r="AF86" s="215"/>
      <c r="AG86" s="215" t="s">
        <v>115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32"/>
      <c r="B87" s="233"/>
      <c r="C87" s="266" t="s">
        <v>217</v>
      </c>
      <c r="D87" s="236"/>
      <c r="E87" s="237">
        <v>5.7</v>
      </c>
      <c r="F87" s="235"/>
      <c r="G87" s="235"/>
      <c r="H87" s="235"/>
      <c r="I87" s="235"/>
      <c r="J87" s="235"/>
      <c r="K87" s="235"/>
      <c r="L87" s="235"/>
      <c r="M87" s="235"/>
      <c r="N87" s="234"/>
      <c r="O87" s="234"/>
      <c r="P87" s="234"/>
      <c r="Q87" s="234"/>
      <c r="R87" s="235"/>
      <c r="S87" s="235"/>
      <c r="T87" s="235"/>
      <c r="U87" s="235"/>
      <c r="V87" s="235"/>
      <c r="W87" s="235"/>
      <c r="X87" s="235"/>
      <c r="Y87" s="235"/>
      <c r="Z87" s="215"/>
      <c r="AA87" s="215"/>
      <c r="AB87" s="215"/>
      <c r="AC87" s="215"/>
      <c r="AD87" s="215"/>
      <c r="AE87" s="215"/>
      <c r="AF87" s="215"/>
      <c r="AG87" s="215" t="s">
        <v>128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32"/>
      <c r="B88" s="233"/>
      <c r="C88" s="266" t="s">
        <v>218</v>
      </c>
      <c r="D88" s="236"/>
      <c r="E88" s="237">
        <v>6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35"/>
      <c r="Z88" s="215"/>
      <c r="AA88" s="215"/>
      <c r="AB88" s="215"/>
      <c r="AC88" s="215"/>
      <c r="AD88" s="215"/>
      <c r="AE88" s="215"/>
      <c r="AF88" s="215"/>
      <c r="AG88" s="215" t="s">
        <v>128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 x14ac:dyDescent="0.2">
      <c r="A89" s="232"/>
      <c r="B89" s="233"/>
      <c r="C89" s="266" t="s">
        <v>219</v>
      </c>
      <c r="D89" s="236"/>
      <c r="E89" s="237">
        <v>5.7</v>
      </c>
      <c r="F89" s="235"/>
      <c r="G89" s="235"/>
      <c r="H89" s="235"/>
      <c r="I89" s="235"/>
      <c r="J89" s="235"/>
      <c r="K89" s="235"/>
      <c r="L89" s="235"/>
      <c r="M89" s="235"/>
      <c r="N89" s="234"/>
      <c r="O89" s="234"/>
      <c r="P89" s="234"/>
      <c r="Q89" s="234"/>
      <c r="R89" s="235"/>
      <c r="S89" s="235"/>
      <c r="T89" s="235"/>
      <c r="U89" s="235"/>
      <c r="V89" s="235"/>
      <c r="W89" s="235"/>
      <c r="X89" s="235"/>
      <c r="Y89" s="235"/>
      <c r="Z89" s="215"/>
      <c r="AA89" s="215"/>
      <c r="AB89" s="215"/>
      <c r="AC89" s="215"/>
      <c r="AD89" s="215"/>
      <c r="AE89" s="215"/>
      <c r="AF89" s="215"/>
      <c r="AG89" s="215" t="s">
        <v>128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">
      <c r="A90" s="239" t="s">
        <v>106</v>
      </c>
      <c r="B90" s="240" t="s">
        <v>74</v>
      </c>
      <c r="C90" s="263" t="s">
        <v>75</v>
      </c>
      <c r="D90" s="241"/>
      <c r="E90" s="242"/>
      <c r="F90" s="243"/>
      <c r="G90" s="243">
        <f>SUMIF(AG91:AG92,"&lt;&gt;NOR",G91:G92)</f>
        <v>0</v>
      </c>
      <c r="H90" s="243"/>
      <c r="I90" s="243">
        <f>SUM(I91:I92)</f>
        <v>0</v>
      </c>
      <c r="J90" s="243"/>
      <c r="K90" s="243">
        <f>SUM(K91:K92)</f>
        <v>0</v>
      </c>
      <c r="L90" s="243"/>
      <c r="M90" s="243">
        <f>SUM(M91:M92)</f>
        <v>0</v>
      </c>
      <c r="N90" s="242"/>
      <c r="O90" s="242">
        <f>SUM(O91:O92)</f>
        <v>0.11</v>
      </c>
      <c r="P90" s="242"/>
      <c r="Q90" s="242">
        <f>SUM(Q91:Q92)</f>
        <v>0</v>
      </c>
      <c r="R90" s="243"/>
      <c r="S90" s="243"/>
      <c r="T90" s="244"/>
      <c r="U90" s="238"/>
      <c r="V90" s="238">
        <f>SUM(V91:V92)</f>
        <v>18.5</v>
      </c>
      <c r="W90" s="238"/>
      <c r="X90" s="238"/>
      <c r="Y90" s="238"/>
      <c r="AG90" t="s">
        <v>107</v>
      </c>
    </row>
    <row r="91" spans="1:60" outlineLevel="1" x14ac:dyDescent="0.2">
      <c r="A91" s="246">
        <v>27</v>
      </c>
      <c r="B91" s="247" t="s">
        <v>220</v>
      </c>
      <c r="C91" s="265" t="s">
        <v>221</v>
      </c>
      <c r="D91" s="248" t="s">
        <v>222</v>
      </c>
      <c r="E91" s="249">
        <v>25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49">
        <v>4.3400000000000001E-3</v>
      </c>
      <c r="O91" s="249">
        <f>ROUND(E91*N91,2)</f>
        <v>0.11</v>
      </c>
      <c r="P91" s="249">
        <v>0</v>
      </c>
      <c r="Q91" s="249">
        <f>ROUND(E91*P91,2)</f>
        <v>0</v>
      </c>
      <c r="R91" s="251"/>
      <c r="S91" s="251" t="s">
        <v>111</v>
      </c>
      <c r="T91" s="252" t="s">
        <v>119</v>
      </c>
      <c r="U91" s="235">
        <v>0.74</v>
      </c>
      <c r="V91" s="235">
        <f>ROUND(E91*U91,2)</f>
        <v>18.5</v>
      </c>
      <c r="W91" s="235"/>
      <c r="X91" s="235" t="s">
        <v>113</v>
      </c>
      <c r="Y91" s="235" t="s">
        <v>114</v>
      </c>
      <c r="Z91" s="215"/>
      <c r="AA91" s="215"/>
      <c r="AB91" s="215"/>
      <c r="AC91" s="215"/>
      <c r="AD91" s="215"/>
      <c r="AE91" s="215"/>
      <c r="AF91" s="215"/>
      <c r="AG91" s="215" t="s">
        <v>115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2" x14ac:dyDescent="0.2">
      <c r="A92" s="232"/>
      <c r="B92" s="233"/>
      <c r="C92" s="267" t="s">
        <v>223</v>
      </c>
      <c r="D92" s="260"/>
      <c r="E92" s="260"/>
      <c r="F92" s="260"/>
      <c r="G92" s="260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35"/>
      <c r="Z92" s="215"/>
      <c r="AA92" s="215"/>
      <c r="AB92" s="215"/>
      <c r="AC92" s="215"/>
      <c r="AD92" s="215"/>
      <c r="AE92" s="215"/>
      <c r="AF92" s="215"/>
      <c r="AG92" s="215" t="s">
        <v>183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">
      <c r="A93" s="239" t="s">
        <v>106</v>
      </c>
      <c r="B93" s="240" t="s">
        <v>76</v>
      </c>
      <c r="C93" s="263" t="s">
        <v>77</v>
      </c>
      <c r="D93" s="241"/>
      <c r="E93" s="242"/>
      <c r="F93" s="243"/>
      <c r="G93" s="243">
        <f>SUMIF(AG94:AG101,"&lt;&gt;NOR",G94:G101)</f>
        <v>0</v>
      </c>
      <c r="H93" s="243"/>
      <c r="I93" s="243">
        <f>SUM(I94:I101)</f>
        <v>0</v>
      </c>
      <c r="J93" s="243"/>
      <c r="K93" s="243">
        <f>SUM(K94:K101)</f>
        <v>0</v>
      </c>
      <c r="L93" s="243"/>
      <c r="M93" s="243">
        <f>SUM(M94:M101)</f>
        <v>0</v>
      </c>
      <c r="N93" s="242"/>
      <c r="O93" s="242">
        <f>SUM(O94:O101)</f>
        <v>0.77</v>
      </c>
      <c r="P93" s="242"/>
      <c r="Q93" s="242">
        <f>SUM(Q94:Q101)</f>
        <v>0</v>
      </c>
      <c r="R93" s="243"/>
      <c r="S93" s="243"/>
      <c r="T93" s="244"/>
      <c r="U93" s="238"/>
      <c r="V93" s="238">
        <f>SUM(V94:V101)</f>
        <v>34.43</v>
      </c>
      <c r="W93" s="238"/>
      <c r="X93" s="238"/>
      <c r="Y93" s="238"/>
      <c r="AG93" t="s">
        <v>107</v>
      </c>
    </row>
    <row r="94" spans="1:60" outlineLevel="1" x14ac:dyDescent="0.2">
      <c r="A94" s="246">
        <v>28</v>
      </c>
      <c r="B94" s="247" t="s">
        <v>224</v>
      </c>
      <c r="C94" s="265" t="s">
        <v>225</v>
      </c>
      <c r="D94" s="248" t="s">
        <v>222</v>
      </c>
      <c r="E94" s="249">
        <v>25.5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51"/>
      <c r="S94" s="251" t="s">
        <v>119</v>
      </c>
      <c r="T94" s="252" t="s">
        <v>119</v>
      </c>
      <c r="U94" s="235">
        <v>1.35</v>
      </c>
      <c r="V94" s="235">
        <f>ROUND(E94*U94,2)</f>
        <v>34.43</v>
      </c>
      <c r="W94" s="235"/>
      <c r="X94" s="235" t="s">
        <v>113</v>
      </c>
      <c r="Y94" s="235" t="s">
        <v>114</v>
      </c>
      <c r="Z94" s="215"/>
      <c r="AA94" s="215"/>
      <c r="AB94" s="215"/>
      <c r="AC94" s="215"/>
      <c r="AD94" s="215"/>
      <c r="AE94" s="215"/>
      <c r="AF94" s="215"/>
      <c r="AG94" s="215" t="s">
        <v>115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">
      <c r="A95" s="232"/>
      <c r="B95" s="233"/>
      <c r="C95" s="266" t="s">
        <v>226</v>
      </c>
      <c r="D95" s="236"/>
      <c r="E95" s="237">
        <v>10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5"/>
      <c r="AA95" s="215"/>
      <c r="AB95" s="215"/>
      <c r="AC95" s="215"/>
      <c r="AD95" s="215"/>
      <c r="AE95" s="215"/>
      <c r="AF95" s="215"/>
      <c r="AG95" s="215" t="s">
        <v>128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 x14ac:dyDescent="0.2">
      <c r="A96" s="232"/>
      <c r="B96" s="233"/>
      <c r="C96" s="266" t="s">
        <v>227</v>
      </c>
      <c r="D96" s="236"/>
      <c r="E96" s="237">
        <v>7.5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35"/>
      <c r="Z96" s="215"/>
      <c r="AA96" s="215"/>
      <c r="AB96" s="215"/>
      <c r="AC96" s="215"/>
      <c r="AD96" s="215"/>
      <c r="AE96" s="215"/>
      <c r="AF96" s="215"/>
      <c r="AG96" s="215" t="s">
        <v>128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32"/>
      <c r="B97" s="233"/>
      <c r="C97" s="266" t="s">
        <v>228</v>
      </c>
      <c r="D97" s="236"/>
      <c r="E97" s="237">
        <v>8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5"/>
      <c r="AA97" s="215"/>
      <c r="AB97" s="215"/>
      <c r="AC97" s="215"/>
      <c r="AD97" s="215"/>
      <c r="AE97" s="215"/>
      <c r="AF97" s="215"/>
      <c r="AG97" s="215" t="s">
        <v>128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2.5" outlineLevel="1" x14ac:dyDescent="0.2">
      <c r="A98" s="246">
        <v>29</v>
      </c>
      <c r="B98" s="247" t="s">
        <v>229</v>
      </c>
      <c r="C98" s="265" t="s">
        <v>230</v>
      </c>
      <c r="D98" s="248" t="s">
        <v>110</v>
      </c>
      <c r="E98" s="249">
        <v>6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49">
        <v>0.128</v>
      </c>
      <c r="O98" s="249">
        <f>ROUND(E98*N98,2)</f>
        <v>0.77</v>
      </c>
      <c r="P98" s="249">
        <v>0</v>
      </c>
      <c r="Q98" s="249">
        <f>ROUND(E98*P98,2)</f>
        <v>0</v>
      </c>
      <c r="R98" s="251" t="s">
        <v>174</v>
      </c>
      <c r="S98" s="251" t="s">
        <v>119</v>
      </c>
      <c r="T98" s="252" t="s">
        <v>119</v>
      </c>
      <c r="U98" s="235">
        <v>0</v>
      </c>
      <c r="V98" s="235">
        <f>ROUND(E98*U98,2)</f>
        <v>0</v>
      </c>
      <c r="W98" s="235"/>
      <c r="X98" s="235" t="s">
        <v>175</v>
      </c>
      <c r="Y98" s="235" t="s">
        <v>114</v>
      </c>
      <c r="Z98" s="215"/>
      <c r="AA98" s="215"/>
      <c r="AB98" s="215"/>
      <c r="AC98" s="215"/>
      <c r="AD98" s="215"/>
      <c r="AE98" s="215"/>
      <c r="AF98" s="215"/>
      <c r="AG98" s="215" t="s">
        <v>231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2" x14ac:dyDescent="0.2">
      <c r="A99" s="232"/>
      <c r="B99" s="233"/>
      <c r="C99" s="266" t="s">
        <v>232</v>
      </c>
      <c r="D99" s="236"/>
      <c r="E99" s="237">
        <v>2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35"/>
      <c r="Z99" s="215"/>
      <c r="AA99" s="215"/>
      <c r="AB99" s="215"/>
      <c r="AC99" s="215"/>
      <c r="AD99" s="215"/>
      <c r="AE99" s="215"/>
      <c r="AF99" s="215"/>
      <c r="AG99" s="215" t="s">
        <v>128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32"/>
      <c r="B100" s="233"/>
      <c r="C100" s="266" t="s">
        <v>233</v>
      </c>
      <c r="D100" s="236"/>
      <c r="E100" s="237">
        <v>2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5"/>
      <c r="AA100" s="215"/>
      <c r="AB100" s="215"/>
      <c r="AC100" s="215"/>
      <c r="AD100" s="215"/>
      <c r="AE100" s="215"/>
      <c r="AF100" s="215"/>
      <c r="AG100" s="215" t="s">
        <v>128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32"/>
      <c r="B101" s="233"/>
      <c r="C101" s="266" t="s">
        <v>234</v>
      </c>
      <c r="D101" s="236"/>
      <c r="E101" s="237">
        <v>2</v>
      </c>
      <c r="F101" s="235"/>
      <c r="G101" s="235"/>
      <c r="H101" s="235"/>
      <c r="I101" s="235"/>
      <c r="J101" s="235"/>
      <c r="K101" s="235"/>
      <c r="L101" s="235"/>
      <c r="M101" s="235"/>
      <c r="N101" s="234"/>
      <c r="O101" s="234"/>
      <c r="P101" s="234"/>
      <c r="Q101" s="234"/>
      <c r="R101" s="235"/>
      <c r="S101" s="235"/>
      <c r="T101" s="235"/>
      <c r="U101" s="235"/>
      <c r="V101" s="235"/>
      <c r="W101" s="235"/>
      <c r="X101" s="235"/>
      <c r="Y101" s="235"/>
      <c r="Z101" s="215"/>
      <c r="AA101" s="215"/>
      <c r="AB101" s="215"/>
      <c r="AC101" s="215"/>
      <c r="AD101" s="215"/>
      <c r="AE101" s="215"/>
      <c r="AF101" s="215"/>
      <c r="AG101" s="215" t="s">
        <v>128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x14ac:dyDescent="0.2">
      <c r="A102" s="239" t="s">
        <v>106</v>
      </c>
      <c r="B102" s="240" t="s">
        <v>78</v>
      </c>
      <c r="C102" s="263" t="s">
        <v>29</v>
      </c>
      <c r="D102" s="241"/>
      <c r="E102" s="242"/>
      <c r="F102" s="243"/>
      <c r="G102" s="243">
        <f>SUMIF(AG103:AG115,"&lt;&gt;NOR",G103:G115)</f>
        <v>0</v>
      </c>
      <c r="H102" s="243"/>
      <c r="I102" s="243">
        <f>SUM(I103:I115)</f>
        <v>0</v>
      </c>
      <c r="J102" s="243"/>
      <c r="K102" s="243">
        <f>SUM(K103:K115)</f>
        <v>0</v>
      </c>
      <c r="L102" s="243"/>
      <c r="M102" s="243">
        <f>SUM(M103:M115)</f>
        <v>0</v>
      </c>
      <c r="N102" s="242"/>
      <c r="O102" s="242">
        <f>SUM(O103:O115)</f>
        <v>0</v>
      </c>
      <c r="P102" s="242"/>
      <c r="Q102" s="242">
        <f>SUM(Q103:Q115)</f>
        <v>0</v>
      </c>
      <c r="R102" s="243"/>
      <c r="S102" s="243"/>
      <c r="T102" s="244"/>
      <c r="U102" s="238"/>
      <c r="V102" s="238">
        <f>SUM(V103:V115)</f>
        <v>0</v>
      </c>
      <c r="W102" s="238"/>
      <c r="X102" s="238"/>
      <c r="Y102" s="238"/>
      <c r="AG102" t="s">
        <v>107</v>
      </c>
    </row>
    <row r="103" spans="1:60" outlineLevel="1" x14ac:dyDescent="0.2">
      <c r="A103" s="246">
        <v>30</v>
      </c>
      <c r="B103" s="247" t="s">
        <v>235</v>
      </c>
      <c r="C103" s="265" t="s">
        <v>236</v>
      </c>
      <c r="D103" s="248" t="s">
        <v>237</v>
      </c>
      <c r="E103" s="249">
        <v>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49">
        <v>0</v>
      </c>
      <c r="O103" s="249">
        <f>ROUND(E103*N103,2)</f>
        <v>0</v>
      </c>
      <c r="P103" s="249">
        <v>0</v>
      </c>
      <c r="Q103" s="249">
        <f>ROUND(E103*P103,2)</f>
        <v>0</v>
      </c>
      <c r="R103" s="251"/>
      <c r="S103" s="251" t="s">
        <v>119</v>
      </c>
      <c r="T103" s="252" t="s">
        <v>112</v>
      </c>
      <c r="U103" s="235">
        <v>0</v>
      </c>
      <c r="V103" s="235">
        <f>ROUND(E103*U103,2)</f>
        <v>0</v>
      </c>
      <c r="W103" s="235"/>
      <c r="X103" s="235" t="s">
        <v>238</v>
      </c>
      <c r="Y103" s="235" t="s">
        <v>114</v>
      </c>
      <c r="Z103" s="215"/>
      <c r="AA103" s="215"/>
      <c r="AB103" s="215"/>
      <c r="AC103" s="215"/>
      <c r="AD103" s="215"/>
      <c r="AE103" s="215"/>
      <c r="AF103" s="215"/>
      <c r="AG103" s="215" t="s">
        <v>239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ht="22.5" outlineLevel="2" x14ac:dyDescent="0.2">
      <c r="A104" s="232"/>
      <c r="B104" s="233"/>
      <c r="C104" s="267" t="s">
        <v>240</v>
      </c>
      <c r="D104" s="260"/>
      <c r="E104" s="260"/>
      <c r="F104" s="260"/>
      <c r="G104" s="260"/>
      <c r="H104" s="235"/>
      <c r="I104" s="235"/>
      <c r="J104" s="235"/>
      <c r="K104" s="235"/>
      <c r="L104" s="235"/>
      <c r="M104" s="235"/>
      <c r="N104" s="234"/>
      <c r="O104" s="234"/>
      <c r="P104" s="234"/>
      <c r="Q104" s="234"/>
      <c r="R104" s="235"/>
      <c r="S104" s="235"/>
      <c r="T104" s="235"/>
      <c r="U104" s="235"/>
      <c r="V104" s="235"/>
      <c r="W104" s="235"/>
      <c r="X104" s="235"/>
      <c r="Y104" s="235"/>
      <c r="Z104" s="215"/>
      <c r="AA104" s="215"/>
      <c r="AB104" s="215"/>
      <c r="AC104" s="215"/>
      <c r="AD104" s="215"/>
      <c r="AE104" s="215"/>
      <c r="AF104" s="215"/>
      <c r="AG104" s="215" t="s">
        <v>183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61" t="str">
        <f>C104</f>
        <v>Zaměření a vytýčení stávajících inženýrských sítí v místě stavby z hlediska jejich ochrany při provádění stavby.</v>
      </c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6">
        <v>31</v>
      </c>
      <c r="B105" s="247" t="s">
        <v>241</v>
      </c>
      <c r="C105" s="265" t="s">
        <v>242</v>
      </c>
      <c r="D105" s="248" t="s">
        <v>237</v>
      </c>
      <c r="E105" s="249">
        <v>1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49">
        <f>ROUND(E105*P105,2)</f>
        <v>0</v>
      </c>
      <c r="R105" s="251"/>
      <c r="S105" s="251" t="s">
        <v>119</v>
      </c>
      <c r="T105" s="252" t="s">
        <v>112</v>
      </c>
      <c r="U105" s="235">
        <v>0</v>
      </c>
      <c r="V105" s="235">
        <f>ROUND(E105*U105,2)</f>
        <v>0</v>
      </c>
      <c r="W105" s="235"/>
      <c r="X105" s="235" t="s">
        <v>238</v>
      </c>
      <c r="Y105" s="235" t="s">
        <v>114</v>
      </c>
      <c r="Z105" s="215"/>
      <c r="AA105" s="215"/>
      <c r="AB105" s="215"/>
      <c r="AC105" s="215"/>
      <c r="AD105" s="215"/>
      <c r="AE105" s="215"/>
      <c r="AF105" s="215"/>
      <c r="AG105" s="215" t="s">
        <v>239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 x14ac:dyDescent="0.2">
      <c r="A106" s="232"/>
      <c r="B106" s="233"/>
      <c r="C106" s="267" t="s">
        <v>290</v>
      </c>
      <c r="D106" s="260"/>
      <c r="E106" s="260"/>
      <c r="F106" s="260"/>
      <c r="G106" s="260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5"/>
      <c r="AA106" s="215"/>
      <c r="AB106" s="215"/>
      <c r="AC106" s="215"/>
      <c r="AD106" s="215"/>
      <c r="AE106" s="215"/>
      <c r="AF106" s="215"/>
      <c r="AG106" s="215" t="s">
        <v>183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2.5" outlineLevel="3" x14ac:dyDescent="0.2">
      <c r="A107" s="232"/>
      <c r="B107" s="233"/>
      <c r="C107" s="268" t="s">
        <v>243</v>
      </c>
      <c r="D107" s="262"/>
      <c r="E107" s="262"/>
      <c r="F107" s="262"/>
      <c r="G107" s="262"/>
      <c r="H107" s="235"/>
      <c r="I107" s="235"/>
      <c r="J107" s="235"/>
      <c r="K107" s="235"/>
      <c r="L107" s="235"/>
      <c r="M107" s="235"/>
      <c r="N107" s="234"/>
      <c r="O107" s="234"/>
      <c r="P107" s="234"/>
      <c r="Q107" s="234"/>
      <c r="R107" s="235"/>
      <c r="S107" s="235"/>
      <c r="T107" s="235"/>
      <c r="U107" s="235"/>
      <c r="V107" s="235"/>
      <c r="W107" s="235"/>
      <c r="X107" s="235"/>
      <c r="Y107" s="235"/>
      <c r="Z107" s="215"/>
      <c r="AA107" s="215"/>
      <c r="AB107" s="215"/>
      <c r="AC107" s="215"/>
      <c r="AD107" s="215"/>
      <c r="AE107" s="215"/>
      <c r="AF107" s="215"/>
      <c r="AG107" s="215" t="s">
        <v>183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61" t="str">
        <f>C107</f>
        <v>Vyhotovení protokolu o vytyčení stavby se seznamem souřadnic vytyčených bodů a jejich polohopisnými (S-JTSK) a výškopisnými (Bpv) hodnotami.</v>
      </c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46">
        <v>32</v>
      </c>
      <c r="B108" s="247" t="s">
        <v>244</v>
      </c>
      <c r="C108" s="265" t="s">
        <v>245</v>
      </c>
      <c r="D108" s="248" t="s">
        <v>237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49">
        <v>0</v>
      </c>
      <c r="O108" s="249">
        <f>ROUND(E108*N108,2)</f>
        <v>0</v>
      </c>
      <c r="P108" s="249">
        <v>0</v>
      </c>
      <c r="Q108" s="249">
        <f>ROUND(E108*P108,2)</f>
        <v>0</v>
      </c>
      <c r="R108" s="251"/>
      <c r="S108" s="251" t="s">
        <v>119</v>
      </c>
      <c r="T108" s="252" t="s">
        <v>112</v>
      </c>
      <c r="U108" s="235">
        <v>0</v>
      </c>
      <c r="V108" s="235">
        <f>ROUND(E108*U108,2)</f>
        <v>0</v>
      </c>
      <c r="W108" s="235"/>
      <c r="X108" s="235" t="s">
        <v>238</v>
      </c>
      <c r="Y108" s="235" t="s">
        <v>114</v>
      </c>
      <c r="Z108" s="215"/>
      <c r="AA108" s="215"/>
      <c r="AB108" s="215"/>
      <c r="AC108" s="215"/>
      <c r="AD108" s="215"/>
      <c r="AE108" s="215"/>
      <c r="AF108" s="215"/>
      <c r="AG108" s="215" t="s">
        <v>246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33.75" outlineLevel="2" x14ac:dyDescent="0.2">
      <c r="A109" s="232"/>
      <c r="B109" s="233"/>
      <c r="C109" s="267" t="s">
        <v>247</v>
      </c>
      <c r="D109" s="260"/>
      <c r="E109" s="260"/>
      <c r="F109" s="260"/>
      <c r="G109" s="260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35"/>
      <c r="Z109" s="215"/>
      <c r="AA109" s="215"/>
      <c r="AB109" s="215"/>
      <c r="AC109" s="215"/>
      <c r="AD109" s="215"/>
      <c r="AE109" s="215"/>
      <c r="AF109" s="215"/>
      <c r="AG109" s="215" t="s">
        <v>183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61" t="str">
        <f>C109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46">
        <v>33</v>
      </c>
      <c r="B110" s="247" t="s">
        <v>248</v>
      </c>
      <c r="C110" s="265" t="s">
        <v>249</v>
      </c>
      <c r="D110" s="248" t="s">
        <v>237</v>
      </c>
      <c r="E110" s="249">
        <v>1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49">
        <f>ROUND(E110*P110,2)</f>
        <v>0</v>
      </c>
      <c r="R110" s="251"/>
      <c r="S110" s="251" t="s">
        <v>119</v>
      </c>
      <c r="T110" s="252" t="s">
        <v>112</v>
      </c>
      <c r="U110" s="235">
        <v>0</v>
      </c>
      <c r="V110" s="235">
        <f>ROUND(E110*U110,2)</f>
        <v>0</v>
      </c>
      <c r="W110" s="235"/>
      <c r="X110" s="235" t="s">
        <v>238</v>
      </c>
      <c r="Y110" s="235" t="s">
        <v>114</v>
      </c>
      <c r="Z110" s="215"/>
      <c r="AA110" s="215"/>
      <c r="AB110" s="215"/>
      <c r="AC110" s="215"/>
      <c r="AD110" s="215"/>
      <c r="AE110" s="215"/>
      <c r="AF110" s="215"/>
      <c r="AG110" s="215" t="s">
        <v>246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45" outlineLevel="2" x14ac:dyDescent="0.2">
      <c r="A111" s="232"/>
      <c r="B111" s="233"/>
      <c r="C111" s="267" t="s">
        <v>250</v>
      </c>
      <c r="D111" s="260"/>
      <c r="E111" s="260"/>
      <c r="F111" s="260"/>
      <c r="G111" s="260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35"/>
      <c r="Z111" s="215"/>
      <c r="AA111" s="215"/>
      <c r="AB111" s="215"/>
      <c r="AC111" s="215"/>
      <c r="AD111" s="215"/>
      <c r="AE111" s="215"/>
      <c r="AF111" s="215"/>
      <c r="AG111" s="215" t="s">
        <v>183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61" t="str">
        <f>C111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46">
        <v>34</v>
      </c>
      <c r="B112" s="247" t="s">
        <v>251</v>
      </c>
      <c r="C112" s="265" t="s">
        <v>252</v>
      </c>
      <c r="D112" s="248" t="s">
        <v>237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49">
        <v>0</v>
      </c>
      <c r="O112" s="249">
        <f>ROUND(E112*N112,2)</f>
        <v>0</v>
      </c>
      <c r="P112" s="249">
        <v>0</v>
      </c>
      <c r="Q112" s="249">
        <f>ROUND(E112*P112,2)</f>
        <v>0</v>
      </c>
      <c r="R112" s="251"/>
      <c r="S112" s="251" t="s">
        <v>119</v>
      </c>
      <c r="T112" s="252" t="s">
        <v>112</v>
      </c>
      <c r="U112" s="235">
        <v>0</v>
      </c>
      <c r="V112" s="235">
        <f>ROUND(E112*U112,2)</f>
        <v>0</v>
      </c>
      <c r="W112" s="235"/>
      <c r="X112" s="235" t="s">
        <v>238</v>
      </c>
      <c r="Y112" s="235" t="s">
        <v>114</v>
      </c>
      <c r="Z112" s="215"/>
      <c r="AA112" s="215"/>
      <c r="AB112" s="215"/>
      <c r="AC112" s="215"/>
      <c r="AD112" s="215"/>
      <c r="AE112" s="215"/>
      <c r="AF112" s="215"/>
      <c r="AG112" s="215" t="s">
        <v>246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ht="33.75" outlineLevel="2" x14ac:dyDescent="0.2">
      <c r="A113" s="232"/>
      <c r="B113" s="233"/>
      <c r="C113" s="267" t="s">
        <v>253</v>
      </c>
      <c r="D113" s="260"/>
      <c r="E113" s="260"/>
      <c r="F113" s="260"/>
      <c r="G113" s="260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5"/>
      <c r="AA113" s="215"/>
      <c r="AB113" s="215"/>
      <c r="AC113" s="215"/>
      <c r="AD113" s="215"/>
      <c r="AE113" s="215"/>
      <c r="AF113" s="215"/>
      <c r="AG113" s="215" t="s">
        <v>183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61" t="str">
        <f>C113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6">
        <v>35</v>
      </c>
      <c r="B114" s="247" t="s">
        <v>254</v>
      </c>
      <c r="C114" s="265" t="s">
        <v>255</v>
      </c>
      <c r="D114" s="248" t="s">
        <v>237</v>
      </c>
      <c r="E114" s="249">
        <v>1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49">
        <f>ROUND(E114*P114,2)</f>
        <v>0</v>
      </c>
      <c r="R114" s="251"/>
      <c r="S114" s="251" t="s">
        <v>119</v>
      </c>
      <c r="T114" s="252" t="s">
        <v>112</v>
      </c>
      <c r="U114" s="235">
        <v>0</v>
      </c>
      <c r="V114" s="235">
        <f>ROUND(E114*U114,2)</f>
        <v>0</v>
      </c>
      <c r="W114" s="235"/>
      <c r="X114" s="235" t="s">
        <v>238</v>
      </c>
      <c r="Y114" s="235" t="s">
        <v>114</v>
      </c>
      <c r="Z114" s="215"/>
      <c r="AA114" s="215"/>
      <c r="AB114" s="215"/>
      <c r="AC114" s="215"/>
      <c r="AD114" s="215"/>
      <c r="AE114" s="215"/>
      <c r="AF114" s="215"/>
      <c r="AG114" s="215" t="s">
        <v>246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 x14ac:dyDescent="0.2">
      <c r="A115" s="232"/>
      <c r="B115" s="233"/>
      <c r="C115" s="267" t="s">
        <v>256</v>
      </c>
      <c r="D115" s="260"/>
      <c r="E115" s="260"/>
      <c r="F115" s="260"/>
      <c r="G115" s="260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5"/>
      <c r="AA115" s="215"/>
      <c r="AB115" s="215"/>
      <c r="AC115" s="215"/>
      <c r="AD115" s="215"/>
      <c r="AE115" s="215"/>
      <c r="AF115" s="215"/>
      <c r="AG115" s="215" t="s">
        <v>183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x14ac:dyDescent="0.2">
      <c r="A116" s="239" t="s">
        <v>106</v>
      </c>
      <c r="B116" s="240" t="s">
        <v>79</v>
      </c>
      <c r="C116" s="263" t="s">
        <v>30</v>
      </c>
      <c r="D116" s="241"/>
      <c r="E116" s="242"/>
      <c r="F116" s="243"/>
      <c r="G116" s="243">
        <f>SUMIF(AG117:AG134,"&lt;&gt;NOR",G117:G134)</f>
        <v>0</v>
      </c>
      <c r="H116" s="243"/>
      <c r="I116" s="243">
        <f>SUM(I117:I134)</f>
        <v>0</v>
      </c>
      <c r="J116" s="243"/>
      <c r="K116" s="243">
        <f>SUM(K117:K134)</f>
        <v>0</v>
      </c>
      <c r="L116" s="243"/>
      <c r="M116" s="243">
        <f>SUM(M117:M134)</f>
        <v>0</v>
      </c>
      <c r="N116" s="242"/>
      <c r="O116" s="242">
        <f>SUM(O117:O134)</f>
        <v>0</v>
      </c>
      <c r="P116" s="242"/>
      <c r="Q116" s="242">
        <f>SUM(Q117:Q134)</f>
        <v>0</v>
      </c>
      <c r="R116" s="243"/>
      <c r="S116" s="243"/>
      <c r="T116" s="244"/>
      <c r="U116" s="238"/>
      <c r="V116" s="238">
        <f>SUM(V117:V134)</f>
        <v>0</v>
      </c>
      <c r="W116" s="238"/>
      <c r="X116" s="238"/>
      <c r="Y116" s="238"/>
      <c r="AG116" t="s">
        <v>107</v>
      </c>
    </row>
    <row r="117" spans="1:60" outlineLevel="1" x14ac:dyDescent="0.2">
      <c r="A117" s="246">
        <v>36</v>
      </c>
      <c r="B117" s="247" t="s">
        <v>257</v>
      </c>
      <c r="C117" s="265" t="s">
        <v>258</v>
      </c>
      <c r="D117" s="248" t="s">
        <v>237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49">
        <v>0</v>
      </c>
      <c r="O117" s="249">
        <f>ROUND(E117*N117,2)</f>
        <v>0</v>
      </c>
      <c r="P117" s="249">
        <v>0</v>
      </c>
      <c r="Q117" s="249">
        <f>ROUND(E117*P117,2)</f>
        <v>0</v>
      </c>
      <c r="R117" s="251"/>
      <c r="S117" s="251" t="s">
        <v>119</v>
      </c>
      <c r="T117" s="252" t="s">
        <v>112</v>
      </c>
      <c r="U117" s="235">
        <v>0</v>
      </c>
      <c r="V117" s="235">
        <f>ROUND(E117*U117,2)</f>
        <v>0</v>
      </c>
      <c r="W117" s="235"/>
      <c r="X117" s="235" t="s">
        <v>238</v>
      </c>
      <c r="Y117" s="235" t="s">
        <v>114</v>
      </c>
      <c r="Z117" s="215"/>
      <c r="AA117" s="215"/>
      <c r="AB117" s="215"/>
      <c r="AC117" s="215"/>
      <c r="AD117" s="215"/>
      <c r="AE117" s="215"/>
      <c r="AF117" s="215"/>
      <c r="AG117" s="215" t="s">
        <v>239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ht="45" outlineLevel="2" x14ac:dyDescent="0.2">
      <c r="A118" s="232"/>
      <c r="B118" s="233"/>
      <c r="C118" s="267" t="s">
        <v>259</v>
      </c>
      <c r="D118" s="260"/>
      <c r="E118" s="260"/>
      <c r="F118" s="260"/>
      <c r="G118" s="260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35"/>
      <c r="Z118" s="215"/>
      <c r="AA118" s="215"/>
      <c r="AB118" s="215"/>
      <c r="AC118" s="215"/>
      <c r="AD118" s="215"/>
      <c r="AE118" s="215"/>
      <c r="AF118" s="215"/>
      <c r="AG118" s="215" t="s">
        <v>183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61" t="str">
        <f>C118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46">
        <v>37</v>
      </c>
      <c r="B119" s="247" t="s">
        <v>260</v>
      </c>
      <c r="C119" s="265" t="s">
        <v>261</v>
      </c>
      <c r="D119" s="248" t="s">
        <v>237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49">
        <f>ROUND(E119*P119,2)</f>
        <v>0</v>
      </c>
      <c r="R119" s="251"/>
      <c r="S119" s="251" t="s">
        <v>119</v>
      </c>
      <c r="T119" s="252" t="s">
        <v>112</v>
      </c>
      <c r="U119" s="235">
        <v>0</v>
      </c>
      <c r="V119" s="235">
        <f>ROUND(E119*U119,2)</f>
        <v>0</v>
      </c>
      <c r="W119" s="235"/>
      <c r="X119" s="235" t="s">
        <v>238</v>
      </c>
      <c r="Y119" s="235" t="s">
        <v>114</v>
      </c>
      <c r="Z119" s="215"/>
      <c r="AA119" s="215"/>
      <c r="AB119" s="215"/>
      <c r="AC119" s="215"/>
      <c r="AD119" s="215"/>
      <c r="AE119" s="215"/>
      <c r="AF119" s="215"/>
      <c r="AG119" s="215" t="s">
        <v>239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33.75" outlineLevel="2" x14ac:dyDescent="0.2">
      <c r="A120" s="232"/>
      <c r="B120" s="233"/>
      <c r="C120" s="267" t="s">
        <v>262</v>
      </c>
      <c r="D120" s="260"/>
      <c r="E120" s="260"/>
      <c r="F120" s="260"/>
      <c r="G120" s="260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35"/>
      <c r="Z120" s="215"/>
      <c r="AA120" s="215"/>
      <c r="AB120" s="215"/>
      <c r="AC120" s="215"/>
      <c r="AD120" s="215"/>
      <c r="AE120" s="215"/>
      <c r="AF120" s="215"/>
      <c r="AG120" s="215" t="s">
        <v>183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61" t="str">
        <f>C120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46">
        <v>38</v>
      </c>
      <c r="B121" s="247" t="s">
        <v>263</v>
      </c>
      <c r="C121" s="265" t="s">
        <v>264</v>
      </c>
      <c r="D121" s="248" t="s">
        <v>237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49">
        <f>ROUND(E121*P121,2)</f>
        <v>0</v>
      </c>
      <c r="R121" s="251"/>
      <c r="S121" s="251" t="s">
        <v>119</v>
      </c>
      <c r="T121" s="252" t="s">
        <v>112</v>
      </c>
      <c r="U121" s="235">
        <v>0</v>
      </c>
      <c r="V121" s="235">
        <f>ROUND(E121*U121,2)</f>
        <v>0</v>
      </c>
      <c r="W121" s="235"/>
      <c r="X121" s="235" t="s">
        <v>238</v>
      </c>
      <c r="Y121" s="235" t="s">
        <v>114</v>
      </c>
      <c r="Z121" s="215"/>
      <c r="AA121" s="215"/>
      <c r="AB121" s="215"/>
      <c r="AC121" s="215"/>
      <c r="AD121" s="215"/>
      <c r="AE121" s="215"/>
      <c r="AF121" s="215"/>
      <c r="AG121" s="215" t="s">
        <v>239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33.75" outlineLevel="2" x14ac:dyDescent="0.2">
      <c r="A122" s="232"/>
      <c r="B122" s="233"/>
      <c r="C122" s="267" t="s">
        <v>265</v>
      </c>
      <c r="D122" s="260"/>
      <c r="E122" s="260"/>
      <c r="F122" s="260"/>
      <c r="G122" s="260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5"/>
      <c r="AA122" s="215"/>
      <c r="AB122" s="215"/>
      <c r="AC122" s="215"/>
      <c r="AD122" s="215"/>
      <c r="AE122" s="215"/>
      <c r="AF122" s="215"/>
      <c r="AG122" s="215" t="s">
        <v>183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61" t="str">
        <f>C122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46">
        <v>39</v>
      </c>
      <c r="B123" s="247" t="s">
        <v>266</v>
      </c>
      <c r="C123" s="265" t="s">
        <v>267</v>
      </c>
      <c r="D123" s="248" t="s">
        <v>237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49">
        <f>ROUND(E123*P123,2)</f>
        <v>0</v>
      </c>
      <c r="R123" s="251"/>
      <c r="S123" s="251" t="s">
        <v>119</v>
      </c>
      <c r="T123" s="252" t="s">
        <v>112</v>
      </c>
      <c r="U123" s="235">
        <v>0</v>
      </c>
      <c r="V123" s="235">
        <f>ROUND(E123*U123,2)</f>
        <v>0</v>
      </c>
      <c r="W123" s="235"/>
      <c r="X123" s="235" t="s">
        <v>238</v>
      </c>
      <c r="Y123" s="235" t="s">
        <v>114</v>
      </c>
      <c r="Z123" s="215"/>
      <c r="AA123" s="215"/>
      <c r="AB123" s="215"/>
      <c r="AC123" s="215"/>
      <c r="AD123" s="215"/>
      <c r="AE123" s="215"/>
      <c r="AF123" s="215"/>
      <c r="AG123" s="215" t="s">
        <v>239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ht="22.5" outlineLevel="2" x14ac:dyDescent="0.2">
      <c r="A124" s="232"/>
      <c r="B124" s="233"/>
      <c r="C124" s="267" t="s">
        <v>268</v>
      </c>
      <c r="D124" s="260"/>
      <c r="E124" s="260"/>
      <c r="F124" s="260"/>
      <c r="G124" s="260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5"/>
      <c r="AA124" s="215"/>
      <c r="AB124" s="215"/>
      <c r="AC124" s="215"/>
      <c r="AD124" s="215"/>
      <c r="AE124" s="215"/>
      <c r="AF124" s="215"/>
      <c r="AG124" s="215" t="s">
        <v>183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61" t="str">
        <f>C124</f>
        <v>Náklady na vyhotovení dokumentace skutečného provedení stavby a její předání objednateli v požadované formě a požadovaném počtu.</v>
      </c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46">
        <v>40</v>
      </c>
      <c r="B125" s="247" t="s">
        <v>269</v>
      </c>
      <c r="C125" s="265" t="s">
        <v>270</v>
      </c>
      <c r="D125" s="248" t="s">
        <v>237</v>
      </c>
      <c r="E125" s="249">
        <v>1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49">
        <v>0</v>
      </c>
      <c r="O125" s="249">
        <f>ROUND(E125*N125,2)</f>
        <v>0</v>
      </c>
      <c r="P125" s="249">
        <v>0</v>
      </c>
      <c r="Q125" s="249">
        <f>ROUND(E125*P125,2)</f>
        <v>0</v>
      </c>
      <c r="R125" s="251"/>
      <c r="S125" s="251" t="s">
        <v>119</v>
      </c>
      <c r="T125" s="252" t="s">
        <v>112</v>
      </c>
      <c r="U125" s="235">
        <v>0</v>
      </c>
      <c r="V125" s="235">
        <f>ROUND(E125*U125,2)</f>
        <v>0</v>
      </c>
      <c r="W125" s="235"/>
      <c r="X125" s="235" t="s">
        <v>238</v>
      </c>
      <c r="Y125" s="235" t="s">
        <v>114</v>
      </c>
      <c r="Z125" s="215"/>
      <c r="AA125" s="215"/>
      <c r="AB125" s="215"/>
      <c r="AC125" s="215"/>
      <c r="AD125" s="215"/>
      <c r="AE125" s="215"/>
      <c r="AF125" s="215"/>
      <c r="AG125" s="215" t="s">
        <v>239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2.5" outlineLevel="2" x14ac:dyDescent="0.2">
      <c r="A126" s="232"/>
      <c r="B126" s="233"/>
      <c r="C126" s="267" t="s">
        <v>271</v>
      </c>
      <c r="D126" s="260"/>
      <c r="E126" s="260"/>
      <c r="F126" s="260"/>
      <c r="G126" s="260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35"/>
      <c r="Z126" s="215"/>
      <c r="AA126" s="215"/>
      <c r="AB126" s="215"/>
      <c r="AC126" s="215"/>
      <c r="AD126" s="215"/>
      <c r="AE126" s="215"/>
      <c r="AF126" s="215"/>
      <c r="AG126" s="215" t="s">
        <v>183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61" t="str">
        <f>C126</f>
        <v>Náklady na provedení skutečného zaměření stavby v rozsahu nezbytném pro zápis změny do katastru nemovitostí.</v>
      </c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46">
        <v>41</v>
      </c>
      <c r="B127" s="247" t="s">
        <v>272</v>
      </c>
      <c r="C127" s="265" t="s">
        <v>273</v>
      </c>
      <c r="D127" s="248" t="s">
        <v>237</v>
      </c>
      <c r="E127" s="249">
        <v>1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49">
        <v>0</v>
      </c>
      <c r="O127" s="249">
        <f>ROUND(E127*N127,2)</f>
        <v>0</v>
      </c>
      <c r="P127" s="249">
        <v>0</v>
      </c>
      <c r="Q127" s="249">
        <f>ROUND(E127*P127,2)</f>
        <v>0</v>
      </c>
      <c r="R127" s="251"/>
      <c r="S127" s="251" t="s">
        <v>119</v>
      </c>
      <c r="T127" s="252" t="s">
        <v>112</v>
      </c>
      <c r="U127" s="235">
        <v>0</v>
      </c>
      <c r="V127" s="235">
        <f>ROUND(E127*U127,2)</f>
        <v>0</v>
      </c>
      <c r="W127" s="235"/>
      <c r="X127" s="235" t="s">
        <v>238</v>
      </c>
      <c r="Y127" s="235" t="s">
        <v>114</v>
      </c>
      <c r="Z127" s="215"/>
      <c r="AA127" s="215"/>
      <c r="AB127" s="215"/>
      <c r="AC127" s="215"/>
      <c r="AD127" s="215"/>
      <c r="AE127" s="215"/>
      <c r="AF127" s="215"/>
      <c r="AG127" s="215" t="s">
        <v>239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32"/>
      <c r="B128" s="233"/>
      <c r="C128" s="267" t="s">
        <v>274</v>
      </c>
      <c r="D128" s="260"/>
      <c r="E128" s="260"/>
      <c r="F128" s="260"/>
      <c r="G128" s="260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35"/>
      <c r="Z128" s="215"/>
      <c r="AA128" s="215"/>
      <c r="AB128" s="215"/>
      <c r="AC128" s="215"/>
      <c r="AD128" s="215"/>
      <c r="AE128" s="215"/>
      <c r="AF128" s="215"/>
      <c r="AG128" s="215" t="s">
        <v>183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61" t="str">
        <f>C128</f>
        <v>Náklady zhotovitele, které vzniknou v souvislosti s povinnostmi zhotovitele při předání a převzetí díla.</v>
      </c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46">
        <v>42</v>
      </c>
      <c r="B129" s="247" t="s">
        <v>275</v>
      </c>
      <c r="C129" s="265" t="s">
        <v>276</v>
      </c>
      <c r="D129" s="248" t="s">
        <v>237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49">
        <v>0</v>
      </c>
      <c r="O129" s="249">
        <f>ROUND(E129*N129,2)</f>
        <v>0</v>
      </c>
      <c r="P129" s="249">
        <v>0</v>
      </c>
      <c r="Q129" s="249">
        <f>ROUND(E129*P129,2)</f>
        <v>0</v>
      </c>
      <c r="R129" s="251"/>
      <c r="S129" s="251" t="s">
        <v>119</v>
      </c>
      <c r="T129" s="252" t="s">
        <v>112</v>
      </c>
      <c r="U129" s="235">
        <v>0</v>
      </c>
      <c r="V129" s="235">
        <f>ROUND(E129*U129,2)</f>
        <v>0</v>
      </c>
      <c r="W129" s="235"/>
      <c r="X129" s="235" t="s">
        <v>238</v>
      </c>
      <c r="Y129" s="235" t="s">
        <v>114</v>
      </c>
      <c r="Z129" s="215"/>
      <c r="AA129" s="215"/>
      <c r="AB129" s="215"/>
      <c r="AC129" s="215"/>
      <c r="AD129" s="215"/>
      <c r="AE129" s="215"/>
      <c r="AF129" s="215"/>
      <c r="AG129" s="215" t="s">
        <v>239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ht="22.5" outlineLevel="2" x14ac:dyDescent="0.2">
      <c r="A130" s="232"/>
      <c r="B130" s="233"/>
      <c r="C130" s="267" t="s">
        <v>277</v>
      </c>
      <c r="D130" s="260"/>
      <c r="E130" s="260"/>
      <c r="F130" s="260"/>
      <c r="G130" s="260"/>
      <c r="H130" s="235"/>
      <c r="I130" s="235"/>
      <c r="J130" s="235"/>
      <c r="K130" s="235"/>
      <c r="L130" s="235"/>
      <c r="M130" s="235"/>
      <c r="N130" s="234"/>
      <c r="O130" s="234"/>
      <c r="P130" s="234"/>
      <c r="Q130" s="234"/>
      <c r="R130" s="235"/>
      <c r="S130" s="235"/>
      <c r="T130" s="235"/>
      <c r="U130" s="235"/>
      <c r="V130" s="235"/>
      <c r="W130" s="235"/>
      <c r="X130" s="235"/>
      <c r="Y130" s="235"/>
      <c r="Z130" s="215"/>
      <c r="AA130" s="215"/>
      <c r="AB130" s="215"/>
      <c r="AC130" s="215"/>
      <c r="AD130" s="215"/>
      <c r="AE130" s="215"/>
      <c r="AF130" s="215"/>
      <c r="AG130" s="215" t="s">
        <v>183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61" t="str">
        <f>C130</f>
        <v>Náklady zhotovitele spojené se zabezpečením a poskytnutím zajišťovacích bankovních záruk za splnění záručních podmínek, pokud je zadavatel požaduje v obchodních podmínkách.</v>
      </c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53">
        <v>43</v>
      </c>
      <c r="B131" s="254" t="s">
        <v>278</v>
      </c>
      <c r="C131" s="264" t="s">
        <v>279</v>
      </c>
      <c r="D131" s="255" t="s">
        <v>280</v>
      </c>
      <c r="E131" s="256">
        <v>1</v>
      </c>
      <c r="F131" s="257"/>
      <c r="G131" s="258">
        <f>ROUND(E131*F131,2)</f>
        <v>0</v>
      </c>
      <c r="H131" s="257"/>
      <c r="I131" s="258">
        <f>ROUND(E131*H131,2)</f>
        <v>0</v>
      </c>
      <c r="J131" s="257"/>
      <c r="K131" s="258">
        <f>ROUND(E131*J131,2)</f>
        <v>0</v>
      </c>
      <c r="L131" s="258">
        <v>21</v>
      </c>
      <c r="M131" s="258">
        <f>G131*(1+L131/100)</f>
        <v>0</v>
      </c>
      <c r="N131" s="256">
        <v>0</v>
      </c>
      <c r="O131" s="256">
        <f>ROUND(E131*N131,2)</f>
        <v>0</v>
      </c>
      <c r="P131" s="256">
        <v>0</v>
      </c>
      <c r="Q131" s="256">
        <f>ROUND(E131*P131,2)</f>
        <v>0</v>
      </c>
      <c r="R131" s="258"/>
      <c r="S131" s="258" t="s">
        <v>111</v>
      </c>
      <c r="T131" s="259" t="s">
        <v>112</v>
      </c>
      <c r="U131" s="235">
        <v>0</v>
      </c>
      <c r="V131" s="235">
        <f>ROUND(E131*U131,2)</f>
        <v>0</v>
      </c>
      <c r="W131" s="235"/>
      <c r="X131" s="235" t="s">
        <v>238</v>
      </c>
      <c r="Y131" s="235" t="s">
        <v>114</v>
      </c>
      <c r="Z131" s="215"/>
      <c r="AA131" s="215"/>
      <c r="AB131" s="215"/>
      <c r="AC131" s="215"/>
      <c r="AD131" s="215"/>
      <c r="AE131" s="215"/>
      <c r="AF131" s="215"/>
      <c r="AG131" s="215" t="s">
        <v>239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53">
        <v>44</v>
      </c>
      <c r="B132" s="254" t="s">
        <v>281</v>
      </c>
      <c r="C132" s="264" t="s">
        <v>282</v>
      </c>
      <c r="D132" s="255" t="s">
        <v>280</v>
      </c>
      <c r="E132" s="256">
        <v>1</v>
      </c>
      <c r="F132" s="257"/>
      <c r="G132" s="258">
        <f>ROUND(E132*F132,2)</f>
        <v>0</v>
      </c>
      <c r="H132" s="257"/>
      <c r="I132" s="258">
        <f>ROUND(E132*H132,2)</f>
        <v>0</v>
      </c>
      <c r="J132" s="257"/>
      <c r="K132" s="258">
        <f>ROUND(E132*J132,2)</f>
        <v>0</v>
      </c>
      <c r="L132" s="258">
        <v>21</v>
      </c>
      <c r="M132" s="258">
        <f>G132*(1+L132/100)</f>
        <v>0</v>
      </c>
      <c r="N132" s="256">
        <v>0</v>
      </c>
      <c r="O132" s="256">
        <f>ROUND(E132*N132,2)</f>
        <v>0</v>
      </c>
      <c r="P132" s="256">
        <v>0</v>
      </c>
      <c r="Q132" s="256">
        <f>ROUND(E132*P132,2)</f>
        <v>0</v>
      </c>
      <c r="R132" s="258"/>
      <c r="S132" s="258" t="s">
        <v>111</v>
      </c>
      <c r="T132" s="259" t="s">
        <v>112</v>
      </c>
      <c r="U132" s="235">
        <v>0</v>
      </c>
      <c r="V132" s="235">
        <f>ROUND(E132*U132,2)</f>
        <v>0</v>
      </c>
      <c r="W132" s="235"/>
      <c r="X132" s="235" t="s">
        <v>238</v>
      </c>
      <c r="Y132" s="235" t="s">
        <v>114</v>
      </c>
      <c r="Z132" s="215"/>
      <c r="AA132" s="215"/>
      <c r="AB132" s="215"/>
      <c r="AC132" s="215"/>
      <c r="AD132" s="215"/>
      <c r="AE132" s="215"/>
      <c r="AF132" s="215"/>
      <c r="AG132" s="215" t="s">
        <v>239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33.75" outlineLevel="1" x14ac:dyDescent="0.2">
      <c r="A133" s="253">
        <v>45</v>
      </c>
      <c r="B133" s="254" t="s">
        <v>283</v>
      </c>
      <c r="C133" s="264" t="s">
        <v>284</v>
      </c>
      <c r="D133" s="255" t="s">
        <v>280</v>
      </c>
      <c r="E133" s="256">
        <v>1</v>
      </c>
      <c r="F133" s="257"/>
      <c r="G133" s="258">
        <f>ROUND(E133*F133,2)</f>
        <v>0</v>
      </c>
      <c r="H133" s="257"/>
      <c r="I133" s="258">
        <f>ROUND(E133*H133,2)</f>
        <v>0</v>
      </c>
      <c r="J133" s="257"/>
      <c r="K133" s="258">
        <f>ROUND(E133*J133,2)</f>
        <v>0</v>
      </c>
      <c r="L133" s="258">
        <v>21</v>
      </c>
      <c r="M133" s="258">
        <f>G133*(1+L133/100)</f>
        <v>0</v>
      </c>
      <c r="N133" s="256">
        <v>0</v>
      </c>
      <c r="O133" s="256">
        <f>ROUND(E133*N133,2)</f>
        <v>0</v>
      </c>
      <c r="P133" s="256">
        <v>0</v>
      </c>
      <c r="Q133" s="256">
        <f>ROUND(E133*P133,2)</f>
        <v>0</v>
      </c>
      <c r="R133" s="258"/>
      <c r="S133" s="258" t="s">
        <v>111</v>
      </c>
      <c r="T133" s="259" t="s">
        <v>112</v>
      </c>
      <c r="U133" s="235">
        <v>0</v>
      </c>
      <c r="V133" s="235">
        <f>ROUND(E133*U133,2)</f>
        <v>0</v>
      </c>
      <c r="W133" s="235"/>
      <c r="X133" s="235" t="s">
        <v>238</v>
      </c>
      <c r="Y133" s="235" t="s">
        <v>114</v>
      </c>
      <c r="Z133" s="215"/>
      <c r="AA133" s="215"/>
      <c r="AB133" s="215"/>
      <c r="AC133" s="215"/>
      <c r="AD133" s="215"/>
      <c r="AE133" s="215"/>
      <c r="AF133" s="215"/>
      <c r="AG133" s="215" t="s">
        <v>239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ht="22.5" outlineLevel="1" x14ac:dyDescent="0.2">
      <c r="A134" s="246">
        <v>46</v>
      </c>
      <c r="B134" s="247" t="s">
        <v>285</v>
      </c>
      <c r="C134" s="265" t="s">
        <v>286</v>
      </c>
      <c r="D134" s="248" t="s">
        <v>280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49">
        <v>0</v>
      </c>
      <c r="O134" s="249">
        <f>ROUND(E134*N134,2)</f>
        <v>0</v>
      </c>
      <c r="P134" s="249">
        <v>0</v>
      </c>
      <c r="Q134" s="249">
        <f>ROUND(E134*P134,2)</f>
        <v>0</v>
      </c>
      <c r="R134" s="251"/>
      <c r="S134" s="251" t="s">
        <v>111</v>
      </c>
      <c r="T134" s="252" t="s">
        <v>112</v>
      </c>
      <c r="U134" s="235">
        <v>0</v>
      </c>
      <c r="V134" s="235">
        <f>ROUND(E134*U134,2)</f>
        <v>0</v>
      </c>
      <c r="W134" s="235"/>
      <c r="X134" s="235" t="s">
        <v>238</v>
      </c>
      <c r="Y134" s="235" t="s">
        <v>114</v>
      </c>
      <c r="Z134" s="215"/>
      <c r="AA134" s="215"/>
      <c r="AB134" s="215"/>
      <c r="AC134" s="215"/>
      <c r="AD134" s="215"/>
      <c r="AE134" s="215"/>
      <c r="AF134" s="215"/>
      <c r="AG134" s="215" t="s">
        <v>239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x14ac:dyDescent="0.2">
      <c r="A135" s="3"/>
      <c r="B135" s="4"/>
      <c r="C135" s="269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92</v>
      </c>
    </row>
    <row r="136" spans="1:60" x14ac:dyDescent="0.2">
      <c r="A136" s="218"/>
      <c r="B136" s="219" t="s">
        <v>31</v>
      </c>
      <c r="C136" s="270"/>
      <c r="D136" s="220"/>
      <c r="E136" s="221"/>
      <c r="F136" s="221"/>
      <c r="G136" s="245">
        <f>G8+G12+G37+G52+G70+G73+G80+G85+G90+G93+G102+G116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287</v>
      </c>
    </row>
    <row r="137" spans="1:60" x14ac:dyDescent="0.2">
      <c r="A137" s="3"/>
      <c r="B137" s="4"/>
      <c r="C137" s="269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269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22" t="s">
        <v>288</v>
      </c>
      <c r="B139" s="222"/>
      <c r="C139" s="27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23"/>
      <c r="B140" s="224"/>
      <c r="C140" s="272"/>
      <c r="D140" s="224"/>
      <c r="E140" s="224"/>
      <c r="F140" s="224"/>
      <c r="G140" s="22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289</v>
      </c>
    </row>
    <row r="141" spans="1:60" x14ac:dyDescent="0.2">
      <c r="A141" s="226"/>
      <c r="B141" s="227"/>
      <c r="C141" s="273"/>
      <c r="D141" s="227"/>
      <c r="E141" s="227"/>
      <c r="F141" s="227"/>
      <c r="G141" s="22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26"/>
      <c r="B142" s="227"/>
      <c r="C142" s="273"/>
      <c r="D142" s="227"/>
      <c r="E142" s="227"/>
      <c r="F142" s="227"/>
      <c r="G142" s="22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26"/>
      <c r="B143" s="227"/>
      <c r="C143" s="273"/>
      <c r="D143" s="227"/>
      <c r="E143" s="227"/>
      <c r="F143" s="227"/>
      <c r="G143" s="22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29"/>
      <c r="B144" s="230"/>
      <c r="C144" s="274"/>
      <c r="D144" s="230"/>
      <c r="E144" s="230"/>
      <c r="F144" s="230"/>
      <c r="G144" s="2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69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275"/>
      <c r="D146" s="10"/>
      <c r="AG146" t="s">
        <v>291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4">
    <mergeCell ref="C128:G128"/>
    <mergeCell ref="C130:G130"/>
    <mergeCell ref="C115:G115"/>
    <mergeCell ref="C118:G118"/>
    <mergeCell ref="C120:G120"/>
    <mergeCell ref="C122:G122"/>
    <mergeCell ref="C124:G124"/>
    <mergeCell ref="C126:G126"/>
    <mergeCell ref="C104:G104"/>
    <mergeCell ref="C106:G106"/>
    <mergeCell ref="C107:G107"/>
    <mergeCell ref="C109:G109"/>
    <mergeCell ref="C111:G111"/>
    <mergeCell ref="C113:G113"/>
    <mergeCell ref="A1:G1"/>
    <mergeCell ref="C2:G2"/>
    <mergeCell ref="C3:G3"/>
    <mergeCell ref="C4:G4"/>
    <mergeCell ref="A139:C139"/>
    <mergeCell ref="A140:G144"/>
    <mergeCell ref="C55:G55"/>
    <mergeCell ref="C75:G75"/>
    <mergeCell ref="C78:G78"/>
    <mergeCell ref="C92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31_23 31_23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'31_23 31_23 Pol'!Názvy_tisku</vt:lpstr>
      <vt:lpstr>oadresa</vt:lpstr>
      <vt:lpstr>Stavba!Objednatel</vt:lpstr>
      <vt:lpstr>Stavba!Objekt</vt:lpstr>
      <vt:lpstr>'31_23 31_23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Vydrová</dc:creator>
  <cp:lastModifiedBy>Michaela Vydrová</cp:lastModifiedBy>
  <cp:lastPrinted>2019-03-19T12:27:02Z</cp:lastPrinted>
  <dcterms:created xsi:type="dcterms:W3CDTF">2009-04-08T07:15:50Z</dcterms:created>
  <dcterms:modified xsi:type="dcterms:W3CDTF">2023-10-19T17:00:47Z</dcterms:modified>
</cp:coreProperties>
</file>