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ráce - rozpočty\1 Práce - rozpočtování ŽL\35 Město Tišnov\"/>
    </mc:Choice>
  </mc:AlternateContent>
  <xr:revisionPtr revIDLastSave="0" documentId="8_{CBFA0451-0E6C-4764-B71C-1F8EB58E0A52}" xr6:coauthVersionLast="47" xr6:coauthVersionMax="47" xr10:uidLastSave="{00000000-0000-0000-0000-000000000000}"/>
  <bookViews>
    <workbookView xWindow="-18120" yWindow="-120" windowWidth="18240" windowHeight="284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 Pol'!$A$1:$Y$38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G41" i="1"/>
  <c r="F41" i="1"/>
  <c r="G40" i="1"/>
  <c r="F40" i="1"/>
  <c r="H40" i="1" s="1"/>
  <c r="I40" i="1" s="1"/>
  <c r="G39" i="1"/>
  <c r="F39" i="1"/>
  <c r="G28" i="12"/>
  <c r="G8" i="12"/>
  <c r="G9" i="12"/>
  <c r="I9" i="12"/>
  <c r="I8" i="12" s="1"/>
  <c r="K9" i="12"/>
  <c r="K8" i="12" s="1"/>
  <c r="M9" i="12"/>
  <c r="M8" i="12" s="1"/>
  <c r="O9" i="12"/>
  <c r="O8" i="12" s="1"/>
  <c r="Q9" i="12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Q8" i="12" s="1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O15" i="12"/>
  <c r="G16" i="12"/>
  <c r="M16" i="12" s="1"/>
  <c r="M15" i="12" s="1"/>
  <c r="I16" i="12"/>
  <c r="I15" i="12" s="1"/>
  <c r="K16" i="12"/>
  <c r="K15" i="12" s="1"/>
  <c r="O16" i="12"/>
  <c r="Q16" i="12"/>
  <c r="Q15" i="12" s="1"/>
  <c r="V16" i="12"/>
  <c r="V15" i="12" s="1"/>
  <c r="G17" i="12"/>
  <c r="I17" i="12"/>
  <c r="K17" i="12"/>
  <c r="M17" i="12"/>
  <c r="O17" i="12"/>
  <c r="Q17" i="12"/>
  <c r="V17" i="12"/>
  <c r="G18" i="12"/>
  <c r="K18" i="12"/>
  <c r="M18" i="12"/>
  <c r="G19" i="12"/>
  <c r="I19" i="12"/>
  <c r="I18" i="12" s="1"/>
  <c r="K19" i="12"/>
  <c r="M19" i="12"/>
  <c r="O19" i="12"/>
  <c r="O18" i="12" s="1"/>
  <c r="Q19" i="12"/>
  <c r="Q18" i="12" s="1"/>
  <c r="V19" i="12"/>
  <c r="V18" i="12" s="1"/>
  <c r="K20" i="12"/>
  <c r="O20" i="12"/>
  <c r="Q20" i="12"/>
  <c r="G21" i="12"/>
  <c r="I21" i="12"/>
  <c r="K21" i="12"/>
  <c r="M21" i="12"/>
  <c r="O21" i="12"/>
  <c r="Q21" i="12"/>
  <c r="V21" i="12"/>
  <c r="V20" i="12" s="1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I20" i="12" s="1"/>
  <c r="K24" i="12"/>
  <c r="O24" i="12"/>
  <c r="Q24" i="12"/>
  <c r="V24" i="12"/>
  <c r="I25" i="12"/>
  <c r="K25" i="12"/>
  <c r="Q25" i="12"/>
  <c r="V25" i="12"/>
  <c r="G26" i="12"/>
  <c r="G25" i="12" s="1"/>
  <c r="I26" i="12"/>
  <c r="K26" i="12"/>
  <c r="M26" i="12"/>
  <c r="M25" i="12" s="1"/>
  <c r="O26" i="12"/>
  <c r="O25" i="12" s="1"/>
  <c r="Q26" i="12"/>
  <c r="V26" i="12"/>
  <c r="AE28" i="12"/>
  <c r="I20" i="1"/>
  <c r="I19" i="1"/>
  <c r="I18" i="1"/>
  <c r="I17" i="1"/>
  <c r="I16" i="1"/>
  <c r="F42" i="1"/>
  <c r="G23" i="1" s="1"/>
  <c r="G42" i="1"/>
  <c r="G25" i="1" s="1"/>
  <c r="A25" i="1" s="1"/>
  <c r="H41" i="1"/>
  <c r="I41" i="1" s="1"/>
  <c r="J28" i="1"/>
  <c r="J26" i="1"/>
  <c r="G38" i="1"/>
  <c r="F38" i="1"/>
  <c r="J23" i="1"/>
  <c r="J24" i="1"/>
  <c r="J25" i="1"/>
  <c r="J27" i="1"/>
  <c r="E24" i="1"/>
  <c r="E26" i="1"/>
  <c r="I54" i="1" l="1"/>
  <c r="J53" i="1" s="1"/>
  <c r="J50" i="1"/>
  <c r="G26" i="1"/>
  <c r="A26" i="1"/>
  <c r="H39" i="1"/>
  <c r="H42" i="1" s="1"/>
  <c r="A23" i="1"/>
  <c r="G28" i="1"/>
  <c r="M20" i="12"/>
  <c r="G20" i="12"/>
  <c r="AF28" i="12"/>
  <c r="I21" i="1"/>
  <c r="J51" i="1"/>
  <c r="J49" i="1"/>
  <c r="I39" i="1"/>
  <c r="I42" i="1" s="1"/>
  <c r="J52" i="1" l="1"/>
  <c r="J54" i="1" s="1"/>
  <c r="G24" i="1"/>
  <c r="A27" i="1" s="1"/>
  <c r="A24" i="1"/>
  <c r="J40" i="1"/>
  <c r="J39" i="1"/>
  <c r="J42" i="1" s="1"/>
  <c r="J41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5A7CB14A-6FEA-4B05-8876-514F705798D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A92AB9-A012-44DD-9972-5C21E1C3606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<sst xmlns="http://schemas.openxmlformats.org/spreadsheetml/2006/main" count="272" uniqueCount="146">
  <si>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</si>
  <si>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</si>
  <si>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</si>
  <si>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</si>
  <si>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</si>
  <si>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</si>
  <si>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</si>
  <si>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</si>
  <si>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</si>
  <si>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</si>
  <si>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</si>
  <si>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</si>
  <si>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</si>
  <si>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</si>
  <si>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</si>
  <si>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</si>
  <si>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</si>
  <si>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</si>
  <si>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</si>
  <si>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</si>
  <si>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</si>
  <si>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</si>
  <si>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</si>
  <si>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</si>
  <si>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</si>
  <si>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</si>
  <si>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</si>
  <si>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</si>
  <si>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</si>
  <si>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</si>
  <si>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</si>
  <si>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</si>
  <si>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</si>
  <si>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</si>
  <si>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</si>
  <si>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</si>
  <si>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</si>
  <si>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</si>
  <si>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</si>
  <si>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</si>
  <si>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</si>
  <si>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</si>
  <si>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</si>
  <si>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</t>
  </si>
  <si>
    <t>Nová zámková dlažba v trase stávajícího chodníku</t>
  </si>
  <si>
    <t>01</t>
  </si>
  <si>
    <t>Komunikace</t>
  </si>
  <si>
    <t>Objekt:</t>
  </si>
  <si>
    <t>Rozpočet:</t>
  </si>
  <si>
    <t>MD241108</t>
  </si>
  <si>
    <t>Rozpočty Tišnov</t>
  </si>
  <si>
    <t>Stavba</t>
  </si>
  <si>
    <t>Celkem za stavbu</t>
  </si>
  <si>
    <t>CZK</t>
  </si>
  <si>
    <t>Rekapitulace dílů</t>
  </si>
  <si>
    <t>Typ dílu</t>
  </si>
  <si>
    <t>5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</si>
  <si>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</si>
  <si>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</si>
  <si>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</si>
  <si>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</si>
  <si>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</si>
  <si>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</si>
  <si>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</si>
  <si>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</si>
  <si>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</si>
  <si>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</si>
  <si>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</si>
  <si>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</si>
  <si>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</si>
  <si>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</si>
  <si>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</si>
  <si>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</si>
  <si>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</si>
  <si>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</si>
  <si>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</si>
  <si>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</si>
  <si>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</si>
  <si>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</si>
  <si>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</si>
  <si>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</si>
  <si>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</si>
  <si>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</si>
  <si>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</si>
  <si>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</si>
  <si>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</si>
  <si>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</si>
  <si>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</si>
  <si>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</si>
  <si>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</si>
  <si>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</si>
  <si>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</si>
  <si>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</si>
  <si>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</si>
  <si>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572701111R00</t>
  </si>
  <si>
    <t>Vyspravení podkladu propadlých míst kom-pěší kam. hrubě drceným s rozprostřením a zhutněním</t>
  </si>
  <si>
    <t>m3</t>
  </si>
  <si>
    <t>RTS 24/ II</t>
  </si>
  <si>
    <t>Práce</t>
  </si>
  <si>
    <t>Běžná</t>
  </si>
  <si>
    <t>POL1_</t>
  </si>
  <si>
    <t>596215021R00</t>
  </si>
  <si>
    <t>Kladení zámkové dlažby tl. 6 cm do drtě tl. 4 cm</t>
  </si>
  <si>
    <t>m2</t>
  </si>
  <si>
    <t>596291111R00</t>
  </si>
  <si>
    <t>Řezání zámkové dlažby tl. 60 mm</t>
  </si>
  <si>
    <t>m</t>
  </si>
  <si>
    <t>916561111R00</t>
  </si>
  <si>
    <t>Osazení záhon.obrubníků do lože z C 12/15 s opěrou</t>
  </si>
  <si>
    <t>59217335R</t>
  </si>
  <si>
    <t>Obrubník zahradní ABO 10-20 v. 250 x 50 x 1000 mm šedý</t>
  </si>
  <si>
    <t>kus</t>
  </si>
  <si>
    <t>SPCM</t>
  </si>
  <si>
    <t>Specifikace</t>
  </si>
  <si>
    <t>POL3_</t>
  </si>
  <si>
    <t>59245020R</t>
  </si>
  <si>
    <t>Dlažba zámková H-PROFIL 200 x 165 x 60 mm přírodní</t>
  </si>
  <si>
    <t>113106231R00</t>
  </si>
  <si>
    <t>Rozebrání dlažeb ze zámkové dlažby v kamenivu</t>
  </si>
  <si>
    <t>113201111R00</t>
  </si>
  <si>
    <t>Vytrhání obrubníků chodníkových a parkových</t>
  </si>
  <si>
    <t>998223011R00</t>
  </si>
  <si>
    <t>Přesun hmot, pozemní komunikace, kryt dlážděný</t>
  </si>
  <si>
    <t>t</t>
  </si>
  <si>
    <t>Přesun hmot</t>
  </si>
  <si>
    <t>POL7_</t>
  </si>
  <si>
    <t>979082219R00</t>
  </si>
  <si>
    <t>Příplatek za dopravu suti po suchu za další 1 km</t>
  </si>
  <si>
    <t>979082213R00</t>
  </si>
  <si>
    <t>Vodorovná doprava suti po suchu do 1 km</t>
  </si>
  <si>
    <t>Přesun suti</t>
  </si>
  <si>
    <t>POL8_</t>
  </si>
  <si>
    <t>979087212R00</t>
  </si>
  <si>
    <t>Nakládání suti na dopravní prostředky - komunikace</t>
  </si>
  <si>
    <t>979999981R00</t>
  </si>
  <si>
    <t>Poplatek za recyklaci betonu kusovost do 1600 cm2, čistý (skup.170101)</t>
  </si>
  <si>
    <t>005121010R</t>
  </si>
  <si>
    <t>Ostatní a vedlejší náklady</t>
  </si>
  <si>
    <t>Soubor</t>
  </si>
  <si>
    <t>Indiv</t>
  </si>
  <si>
    <t>VRN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</si>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</sst>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515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SUMIF(F49:F53,A16,I49:I53)+SUMIF(F49:F53,"PSU",I49:I53)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SUMIF(F49:F53,A17,I49:I53)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SUMIF(F49:F53,A18,I49:I53)</f>
        <v>0</v>
      </c>
      <c r="J18" s="85"/>
    </row>
    <row r="19" spans="1:10" ht="23.25" customHeight="1" x14ac:dyDescent="0.2">
      <c r="A19" s="196" t="s">
        <v>64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SUMIF(F49:F53,A19,I49:I53)</f>
        <v>0</v>
      </c>
      <c r="J19" s="85"/>
    </row>
    <row r="20" spans="1:10" ht="23.25" customHeight="1" x14ac:dyDescent="0.2">
      <c r="A20" s="196" t="s">
        <v>65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SUMIF(F49:F53,A20,I49:I53)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'01 2 Pol'!AE28</f>
        <v>0</v>
      </c>
      <c r="G39" s="149">
        <f>'01 2 Pol'!AF28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2" t="s">
        <v>45</v>
      </c>
      <c r="C40" s="153" t="s">
        <v>46</v>
      </c>
      <c r="D40" s="153"/>
      <c r="E40" s="153"/>
      <c r="F40" s="154">
        <f>'01 2 Pol'!AE28</f>
        <v>0</v>
      </c>
      <c r="G40" s="155">
        <f>'01 2 Pol'!AF28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'01 2 Pol'!AE28</f>
        <v>0</v>
      </c>
      <c r="G41" s="150">
        <f>'01 2 Pol'!AF28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hidden="1" customHeight="1" x14ac:dyDescent="0.2">
      <c r="A42" s="136"/>
      <c r="B42" s="159" t="s">
        <v>52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 x14ac:dyDescent="0.25">
      <c r="B46" s="175" t="s">
        <v>54</v>
      </c>
    </row>
    <row r="48" spans="1:10" ht="25.5" customHeight="1" x14ac:dyDescent="0.2">
      <c r="A48" s="177"/>
      <c r="B48" s="180" t="s">
        <v>18</v>
      </c>
      <c r="C48" s="180" t="s">
        <v>6</v>
      </c>
      <c r="D48" s="181"/>
      <c r="E48" s="181"/>
      <c r="F48" s="182" t="s">
        <v>55</v>
      </c>
      <c r="G48" s="182"/>
      <c r="H48" s="182"/>
      <c r="I48" s="182" t="s">
        <v>31</v>
      </c>
      <c r="J48" s="182" t="s">
        <v>0</v>
      </c>
    </row>
    <row r="49" spans="1:10" ht="36.75" customHeight="1" x14ac:dyDescent="0.2">
      <c r="A49" s="178"/>
      <c r="B49" s="183" t="s">
        <v>56</v>
      </c>
      <c r="C49" s="184" t="s">
        <v>46</v>
      </c>
      <c r="D49" s="185"/>
      <c r="E49" s="185"/>
      <c r="F49" s="192" t="s">
        <v>26</v>
      </c>
      <c r="G49" s="193"/>
      <c r="H49" s="193"/>
      <c r="I49" s="193">
        <f>'01 2 Pol'!G8</f>
        <v>0</v>
      </c>
      <c r="J49" s="189" t="str">
        <f>IF(I54=0,"",I49/I54*100)</f>
        <v/>
      </c>
    </row>
    <row r="50" spans="1:10" ht="36.75" customHeight="1" x14ac:dyDescent="0.2">
      <c r="A50" s="178"/>
      <c r="B50" s="183" t="s">
        <v>57</v>
      </c>
      <c r="C50" s="184" t="s">
        <v>58</v>
      </c>
      <c r="D50" s="185"/>
      <c r="E50" s="185"/>
      <c r="F50" s="192" t="s">
        <v>26</v>
      </c>
      <c r="G50" s="193"/>
      <c r="H50" s="193"/>
      <c r="I50" s="193">
        <f>'01 2 Pol'!G15</f>
        <v>0</v>
      </c>
      <c r="J50" s="189" t="str">
        <f>IF(I54=0,"",I50/I54*100)</f>
        <v/>
      </c>
    </row>
    <row r="51" spans="1:10" ht="36.75" customHeight="1" x14ac:dyDescent="0.2">
      <c r="A51" s="178"/>
      <c r="B51" s="183" t="s">
        <v>59</v>
      </c>
      <c r="C51" s="184" t="s">
        <v>60</v>
      </c>
      <c r="D51" s="185"/>
      <c r="E51" s="185"/>
      <c r="F51" s="192" t="s">
        <v>26</v>
      </c>
      <c r="G51" s="193"/>
      <c r="H51" s="193"/>
      <c r="I51" s="193">
        <f>'01 2 Pol'!G18</f>
        <v>0</v>
      </c>
      <c r="J51" s="189" t="str">
        <f>IF(I54=0,"",I51/I54*100)</f>
        <v/>
      </c>
    </row>
    <row r="52" spans="1:10" ht="36.75" customHeight="1" x14ac:dyDescent="0.2">
      <c r="A52" s="178"/>
      <c r="B52" s="183" t="s">
        <v>61</v>
      </c>
      <c r="C52" s="184" t="s">
        <v>62</v>
      </c>
      <c r="D52" s="185"/>
      <c r="E52" s="185"/>
      <c r="F52" s="192" t="s">
        <v>63</v>
      </c>
      <c r="G52" s="193"/>
      <c r="H52" s="193"/>
      <c r="I52" s="193">
        <f>'01 2 Pol'!G20</f>
        <v>0</v>
      </c>
      <c r="J52" s="189" t="str">
        <f>IF(I54=0,"",I52/I54*100)</f>
        <v/>
      </c>
    </row>
    <row r="53" spans="1:10" ht="36.75" customHeight="1" x14ac:dyDescent="0.2">
      <c r="A53" s="178"/>
      <c r="B53" s="183" t="s">
        <v>64</v>
      </c>
      <c r="C53" s="184" t="s">
        <v>29</v>
      </c>
      <c r="D53" s="185"/>
      <c r="E53" s="185"/>
      <c r="F53" s="192" t="s">
        <v>64</v>
      </c>
      <c r="G53" s="193"/>
      <c r="H53" s="193"/>
      <c r="I53" s="193">
        <f>'01 2 Pol'!G25</f>
        <v>0</v>
      </c>
      <c r="J53" s="189" t="str">
        <f>IF(I54=0,"",I53/I54*100)</f>
        <v/>
      </c>
    </row>
    <row r="54" spans="1:10" ht="25.5" customHeight="1" x14ac:dyDescent="0.2">
      <c r="A54" s="179"/>
      <c r="B54" s="186" t="s">
        <v>1</v>
      </c>
      <c r="C54" s="187"/>
      <c r="D54" s="188"/>
      <c r="E54" s="188"/>
      <c r="F54" s="194"/>
      <c r="G54" s="195"/>
      <c r="H54" s="195"/>
      <c r="I54" s="195">
        <f>SUM(I49:I53)</f>
        <v>0</v>
      </c>
      <c r="J54" s="190">
        <f>SUM(J49:J53)</f>
        <v>0</v>
      </c>
    </row>
    <row r="55" spans="1:10" x14ac:dyDescent="0.2">
      <c r="F55" s="135"/>
      <c r="G55" s="135"/>
      <c r="H55" s="135"/>
      <c r="I55" s="135"/>
      <c r="J55" s="191"/>
    </row>
    <row r="56" spans="1:10" x14ac:dyDescent="0.2">
      <c r="F56" s="135"/>
      <c r="G56" s="135"/>
      <c r="H56" s="135"/>
      <c r="I56" s="135"/>
      <c r="J56" s="191"/>
    </row>
    <row r="57" spans="1:10" x14ac:dyDescent="0.2">
      <c r="F57" s="135"/>
      <c r="G57" s="135"/>
      <c r="H57" s="135"/>
      <c r="I57" s="135"/>
      <c r="J57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2458-371D-4D7E-B3AB-FAD0A118756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66</v>
      </c>
    </row>
    <row r="2" spans="1:60" ht="24.95" customHeight="1" x14ac:dyDescent="0.2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67</v>
      </c>
    </row>
    <row r="3" spans="1:60" ht="24.95" customHeight="1" x14ac:dyDescent="0.2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67</v>
      </c>
      <c r="AG3" t="s">
        <v>68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69</v>
      </c>
    </row>
    <row r="5" spans="1:60" x14ac:dyDescent="0.2">
      <c r="D5" s="10"/>
    </row>
    <row r="6" spans="1:60" ht="38.25" x14ac:dyDescent="0.2">
      <c r="A6" s="208" t="s">
        <v>70</v>
      </c>
      <c r="B6" s="210" t="s">
        <v>71</v>
      </c>
      <c r="C6" s="210" t="s">
        <v>72</v>
      </c>
      <c r="D6" s="209" t="s">
        <v>73</v>
      </c>
      <c r="E6" s="208" t="s">
        <v>74</v>
      </c>
      <c r="F6" s="207" t="s">
        <v>75</v>
      </c>
      <c r="G6" s="208" t="s">
        <v>31</v>
      </c>
      <c r="H6" s="211" t="s">
        <v>32</v>
      </c>
      <c r="I6" s="211" t="s">
        <v>76</v>
      </c>
      <c r="J6" s="211" t="s">
        <v>33</v>
      </c>
      <c r="K6" s="211" t="s">
        <v>77</v>
      </c>
      <c r="L6" s="211" t="s">
        <v>78</v>
      </c>
      <c r="M6" s="211" t="s">
        <v>79</v>
      </c>
      <c r="N6" s="211" t="s">
        <v>80</v>
      </c>
      <c r="O6" s="211" t="s">
        <v>81</v>
      </c>
      <c r="P6" s="211" t="s">
        <v>82</v>
      </c>
      <c r="Q6" s="211" t="s">
        <v>83</v>
      </c>
      <c r="R6" s="211" t="s">
        <v>84</v>
      </c>
      <c r="S6" s="211" t="s">
        <v>85</v>
      </c>
      <c r="T6" s="211" t="s">
        <v>86</v>
      </c>
      <c r="U6" s="211" t="s">
        <v>87</v>
      </c>
      <c r="V6" s="211" t="s">
        <v>88</v>
      </c>
      <c r="W6" s="211" t="s">
        <v>89</v>
      </c>
      <c r="X6" s="211" t="s">
        <v>90</v>
      </c>
      <c r="Y6" s="211" t="s">
        <v>91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4" t="s">
        <v>92</v>
      </c>
      <c r="B8" s="235" t="s">
        <v>56</v>
      </c>
      <c r="C8" s="253" t="s">
        <v>46</v>
      </c>
      <c r="D8" s="236"/>
      <c r="E8" s="237"/>
      <c r="F8" s="238"/>
      <c r="G8" s="239">
        <f>SUMIF(AG9:AG14,"&lt;&gt;NOR",G9:G14)</f>
        <v>0</v>
      </c>
      <c r="H8" s="233"/>
      <c r="I8" s="233">
        <f>SUM(I9:I14)</f>
        <v>0</v>
      </c>
      <c r="J8" s="233"/>
      <c r="K8" s="233">
        <f>SUM(K9:K14)</f>
        <v>0</v>
      </c>
      <c r="L8" s="233"/>
      <c r="M8" s="233">
        <f>SUM(M9:M14)</f>
        <v>0</v>
      </c>
      <c r="N8" s="232"/>
      <c r="O8" s="232">
        <f>SUM(O9:O14)</f>
        <v>0.51</v>
      </c>
      <c r="P8" s="232"/>
      <c r="Q8" s="232">
        <f>SUM(Q9:Q14)</f>
        <v>0</v>
      </c>
      <c r="R8" s="233"/>
      <c r="S8" s="233"/>
      <c r="T8" s="233"/>
      <c r="U8" s="233"/>
      <c r="V8" s="233">
        <f>SUM(V9:V14)</f>
        <v>1.0899999999999999</v>
      </c>
      <c r="W8" s="233"/>
      <c r="X8" s="233"/>
      <c r="Y8" s="233"/>
      <c r="AG8" t="s">
        <v>93</v>
      </c>
    </row>
    <row r="9" spans="1:60" ht="22.5" outlineLevel="1" x14ac:dyDescent="0.2">
      <c r="A9" s="247">
        <v>1</v>
      </c>
      <c r="B9" s="248" t="s">
        <v>94</v>
      </c>
      <c r="C9" s="254" t="s">
        <v>95</v>
      </c>
      <c r="D9" s="249" t="s">
        <v>96</v>
      </c>
      <c r="E9" s="250">
        <v>0.12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1.4804999999999999</v>
      </c>
      <c r="O9" s="229">
        <f>ROUND(E9*N9,2)</f>
        <v>0.18</v>
      </c>
      <c r="P9" s="229">
        <v>0</v>
      </c>
      <c r="Q9" s="229">
        <f>ROUND(E9*P9,2)</f>
        <v>0</v>
      </c>
      <c r="R9" s="230"/>
      <c r="S9" s="230" t="s">
        <v>97</v>
      </c>
      <c r="T9" s="230" t="s">
        <v>97</v>
      </c>
      <c r="U9" s="230">
        <v>0.72599999999999998</v>
      </c>
      <c r="V9" s="230">
        <f>ROUND(E9*U9,2)</f>
        <v>0.09</v>
      </c>
      <c r="W9" s="230"/>
      <c r="X9" s="230" t="s">
        <v>98</v>
      </c>
      <c r="Y9" s="230" t="s">
        <v>99</v>
      </c>
      <c r="Z9" s="212"/>
      <c r="AA9" s="212"/>
      <c r="AB9" s="212"/>
      <c r="AC9" s="212"/>
      <c r="AD9" s="212"/>
      <c r="AE9" s="212"/>
      <c r="AF9" s="212"/>
      <c r="AG9" s="212" t="s">
        <v>100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7">
        <v>2</v>
      </c>
      <c r="B10" s="248" t="s">
        <v>101</v>
      </c>
      <c r="C10" s="254" t="s">
        <v>102</v>
      </c>
      <c r="D10" s="249" t="s">
        <v>103</v>
      </c>
      <c r="E10" s="250">
        <v>1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7.3899999999999993E-2</v>
      </c>
      <c r="O10" s="229">
        <f>ROUND(E10*N10,2)</f>
        <v>7.0000000000000007E-2</v>
      </c>
      <c r="P10" s="229">
        <v>0</v>
      </c>
      <c r="Q10" s="229">
        <f>ROUND(E10*P10,2)</f>
        <v>0</v>
      </c>
      <c r="R10" s="230"/>
      <c r="S10" s="230" t="s">
        <v>97</v>
      </c>
      <c r="T10" s="230" t="s">
        <v>97</v>
      </c>
      <c r="U10" s="230">
        <v>0.45200000000000001</v>
      </c>
      <c r="V10" s="230">
        <f>ROUND(E10*U10,2)</f>
        <v>0.45</v>
      </c>
      <c r="W10" s="230"/>
      <c r="X10" s="230" t="s">
        <v>98</v>
      </c>
      <c r="Y10" s="230" t="s">
        <v>99</v>
      </c>
      <c r="Z10" s="212"/>
      <c r="AA10" s="212"/>
      <c r="AB10" s="212"/>
      <c r="AC10" s="212"/>
      <c r="AD10" s="212"/>
      <c r="AE10" s="212"/>
      <c r="AF10" s="212"/>
      <c r="AG10" s="212" t="s">
        <v>100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7">
        <v>3</v>
      </c>
      <c r="B11" s="248" t="s">
        <v>104</v>
      </c>
      <c r="C11" s="254" t="s">
        <v>105</v>
      </c>
      <c r="D11" s="249" t="s">
        <v>106</v>
      </c>
      <c r="E11" s="250">
        <v>1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3.3E-4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97</v>
      </c>
      <c r="T11" s="230" t="s">
        <v>97</v>
      </c>
      <c r="U11" s="230">
        <v>0.41</v>
      </c>
      <c r="V11" s="230">
        <f>ROUND(E11*U11,2)</f>
        <v>0.41</v>
      </c>
      <c r="W11" s="230"/>
      <c r="X11" s="230" t="s">
        <v>98</v>
      </c>
      <c r="Y11" s="230" t="s">
        <v>99</v>
      </c>
      <c r="Z11" s="212"/>
      <c r="AA11" s="212"/>
      <c r="AB11" s="212"/>
      <c r="AC11" s="212"/>
      <c r="AD11" s="212"/>
      <c r="AE11" s="212"/>
      <c r="AF11" s="212"/>
      <c r="AG11" s="212" t="s">
        <v>100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47">
        <v>4</v>
      </c>
      <c r="B12" s="248" t="s">
        <v>107</v>
      </c>
      <c r="C12" s="254" t="s">
        <v>108</v>
      </c>
      <c r="D12" s="249" t="s">
        <v>106</v>
      </c>
      <c r="E12" s="250">
        <v>1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0.10249999999999999</v>
      </c>
      <c r="O12" s="229">
        <f>ROUND(E12*N12,2)</f>
        <v>0.1</v>
      </c>
      <c r="P12" s="229">
        <v>0</v>
      </c>
      <c r="Q12" s="229">
        <f>ROUND(E12*P12,2)</f>
        <v>0</v>
      </c>
      <c r="R12" s="230"/>
      <c r="S12" s="230" t="s">
        <v>97</v>
      </c>
      <c r="T12" s="230" t="s">
        <v>97</v>
      </c>
      <c r="U12" s="230">
        <v>0.14000000000000001</v>
      </c>
      <c r="V12" s="230">
        <f>ROUND(E12*U12,2)</f>
        <v>0.14000000000000001</v>
      </c>
      <c r="W12" s="230"/>
      <c r="X12" s="230" t="s">
        <v>98</v>
      </c>
      <c r="Y12" s="230" t="s">
        <v>99</v>
      </c>
      <c r="Z12" s="212"/>
      <c r="AA12" s="212"/>
      <c r="AB12" s="212"/>
      <c r="AC12" s="212"/>
      <c r="AD12" s="212"/>
      <c r="AE12" s="212"/>
      <c r="AF12" s="212"/>
      <c r="AG12" s="212" t="s">
        <v>100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47">
        <v>5</v>
      </c>
      <c r="B13" s="248" t="s">
        <v>109</v>
      </c>
      <c r="C13" s="254" t="s">
        <v>110</v>
      </c>
      <c r="D13" s="249" t="s">
        <v>111</v>
      </c>
      <c r="E13" s="250">
        <v>1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2.7E-2</v>
      </c>
      <c r="O13" s="229">
        <f>ROUND(E13*N13,2)</f>
        <v>0.03</v>
      </c>
      <c r="P13" s="229">
        <v>0</v>
      </c>
      <c r="Q13" s="229">
        <f>ROUND(E13*P13,2)</f>
        <v>0</v>
      </c>
      <c r="R13" s="230" t="s">
        <v>112</v>
      </c>
      <c r="S13" s="230" t="s">
        <v>97</v>
      </c>
      <c r="T13" s="230" t="s">
        <v>97</v>
      </c>
      <c r="U13" s="230">
        <v>0</v>
      </c>
      <c r="V13" s="230">
        <f>ROUND(E13*U13,2)</f>
        <v>0</v>
      </c>
      <c r="W13" s="230"/>
      <c r="X13" s="230" t="s">
        <v>113</v>
      </c>
      <c r="Y13" s="230" t="s">
        <v>99</v>
      </c>
      <c r="Z13" s="212"/>
      <c r="AA13" s="212"/>
      <c r="AB13" s="212"/>
      <c r="AC13" s="212"/>
      <c r="AD13" s="212"/>
      <c r="AE13" s="212"/>
      <c r="AF13" s="212"/>
      <c r="AG13" s="212" t="s">
        <v>114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47">
        <v>6</v>
      </c>
      <c r="B14" s="248" t="s">
        <v>115</v>
      </c>
      <c r="C14" s="254" t="s">
        <v>116</v>
      </c>
      <c r="D14" s="249" t="s">
        <v>103</v>
      </c>
      <c r="E14" s="250">
        <v>1.01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0.12959999999999999</v>
      </c>
      <c r="O14" s="229">
        <f>ROUND(E14*N14,2)</f>
        <v>0.13</v>
      </c>
      <c r="P14" s="229">
        <v>0</v>
      </c>
      <c r="Q14" s="229">
        <f>ROUND(E14*P14,2)</f>
        <v>0</v>
      </c>
      <c r="R14" s="230" t="s">
        <v>112</v>
      </c>
      <c r="S14" s="230" t="s">
        <v>97</v>
      </c>
      <c r="T14" s="230" t="s">
        <v>97</v>
      </c>
      <c r="U14" s="230">
        <v>0</v>
      </c>
      <c r="V14" s="230">
        <f>ROUND(E14*U14,2)</f>
        <v>0</v>
      </c>
      <c r="W14" s="230"/>
      <c r="X14" s="230" t="s">
        <v>113</v>
      </c>
      <c r="Y14" s="230" t="s">
        <v>99</v>
      </c>
      <c r="Z14" s="212"/>
      <c r="AA14" s="212"/>
      <c r="AB14" s="212"/>
      <c r="AC14" s="212"/>
      <c r="AD14" s="212"/>
      <c r="AE14" s="212"/>
      <c r="AF14" s="212"/>
      <c r="AG14" s="212" t="s">
        <v>114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34" t="s">
        <v>92</v>
      </c>
      <c r="B15" s="235" t="s">
        <v>57</v>
      </c>
      <c r="C15" s="253" t="s">
        <v>58</v>
      </c>
      <c r="D15" s="236"/>
      <c r="E15" s="237"/>
      <c r="F15" s="238"/>
      <c r="G15" s="239">
        <f>SUMIF(AG16:AG17,"&lt;&gt;NOR",G16:G17)</f>
        <v>0</v>
      </c>
      <c r="H15" s="233"/>
      <c r="I15" s="233">
        <f>SUM(I16:I17)</f>
        <v>0</v>
      </c>
      <c r="J15" s="233"/>
      <c r="K15" s="233">
        <f>SUM(K16:K17)</f>
        <v>0</v>
      </c>
      <c r="L15" s="233"/>
      <c r="M15" s="233">
        <f>SUM(M16:M17)</f>
        <v>0</v>
      </c>
      <c r="N15" s="232"/>
      <c r="O15" s="232">
        <f>SUM(O16:O17)</f>
        <v>0</v>
      </c>
      <c r="P15" s="232"/>
      <c r="Q15" s="232">
        <f>SUM(Q16:Q17)</f>
        <v>0.45</v>
      </c>
      <c r="R15" s="233"/>
      <c r="S15" s="233"/>
      <c r="T15" s="233"/>
      <c r="U15" s="233"/>
      <c r="V15" s="233">
        <f>SUM(V16:V17)</f>
        <v>0.28000000000000003</v>
      </c>
      <c r="W15" s="233"/>
      <c r="X15" s="233"/>
      <c r="Y15" s="233"/>
      <c r="AG15" t="s">
        <v>93</v>
      </c>
    </row>
    <row r="16" spans="1:60" outlineLevel="1" x14ac:dyDescent="0.2">
      <c r="A16" s="247">
        <v>7</v>
      </c>
      <c r="B16" s="248" t="s">
        <v>117</v>
      </c>
      <c r="C16" s="254" t="s">
        <v>118</v>
      </c>
      <c r="D16" s="249" t="s">
        <v>103</v>
      </c>
      <c r="E16" s="250">
        <v>1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0.22500000000000001</v>
      </c>
      <c r="Q16" s="229">
        <f>ROUND(E16*P16,2)</f>
        <v>0.23</v>
      </c>
      <c r="R16" s="230"/>
      <c r="S16" s="230" t="s">
        <v>97</v>
      </c>
      <c r="T16" s="230" t="s">
        <v>97</v>
      </c>
      <c r="U16" s="230">
        <v>0.14199999999999999</v>
      </c>
      <c r="V16" s="230">
        <f>ROUND(E16*U16,2)</f>
        <v>0.14000000000000001</v>
      </c>
      <c r="W16" s="230"/>
      <c r="X16" s="230" t="s">
        <v>98</v>
      </c>
      <c r="Y16" s="230" t="s">
        <v>99</v>
      </c>
      <c r="Z16" s="212"/>
      <c r="AA16" s="212"/>
      <c r="AB16" s="212"/>
      <c r="AC16" s="212"/>
      <c r="AD16" s="212"/>
      <c r="AE16" s="212"/>
      <c r="AF16" s="212"/>
      <c r="AG16" s="212" t="s">
        <v>100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7">
        <v>8</v>
      </c>
      <c r="B17" s="248" t="s">
        <v>119</v>
      </c>
      <c r="C17" s="254" t="s">
        <v>120</v>
      </c>
      <c r="D17" s="249" t="s">
        <v>106</v>
      </c>
      <c r="E17" s="250">
        <v>1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0.22</v>
      </c>
      <c r="Q17" s="229">
        <f>ROUND(E17*P17,2)</f>
        <v>0.22</v>
      </c>
      <c r="R17" s="230"/>
      <c r="S17" s="230" t="s">
        <v>97</v>
      </c>
      <c r="T17" s="230" t="s">
        <v>97</v>
      </c>
      <c r="U17" s="230">
        <v>0.14299999999999999</v>
      </c>
      <c r="V17" s="230">
        <f>ROUND(E17*U17,2)</f>
        <v>0.14000000000000001</v>
      </c>
      <c r="W17" s="230"/>
      <c r="X17" s="230" t="s">
        <v>98</v>
      </c>
      <c r="Y17" s="230" t="s">
        <v>99</v>
      </c>
      <c r="Z17" s="212"/>
      <c r="AA17" s="212"/>
      <c r="AB17" s="212"/>
      <c r="AC17" s="212"/>
      <c r="AD17" s="212"/>
      <c r="AE17" s="212"/>
      <c r="AF17" s="212"/>
      <c r="AG17" s="212" t="s">
        <v>100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34" t="s">
        <v>92</v>
      </c>
      <c r="B18" s="235" t="s">
        <v>59</v>
      </c>
      <c r="C18" s="253" t="s">
        <v>60</v>
      </c>
      <c r="D18" s="236"/>
      <c r="E18" s="237"/>
      <c r="F18" s="238"/>
      <c r="G18" s="239">
        <f>SUMIF(AG19:AG19,"&lt;&gt;NOR",G19:G19)</f>
        <v>0</v>
      </c>
      <c r="H18" s="233"/>
      <c r="I18" s="233">
        <f>SUM(I19:I19)</f>
        <v>0</v>
      </c>
      <c r="J18" s="233"/>
      <c r="K18" s="233">
        <f>SUM(K19:K19)</f>
        <v>0</v>
      </c>
      <c r="L18" s="233"/>
      <c r="M18" s="233">
        <f>SUM(M19:M19)</f>
        <v>0</v>
      </c>
      <c r="N18" s="232"/>
      <c r="O18" s="232">
        <f>SUM(O19:O19)</f>
        <v>0</v>
      </c>
      <c r="P18" s="232"/>
      <c r="Q18" s="232">
        <f>SUM(Q19:Q19)</f>
        <v>0</v>
      </c>
      <c r="R18" s="233"/>
      <c r="S18" s="233"/>
      <c r="T18" s="233"/>
      <c r="U18" s="233"/>
      <c r="V18" s="233">
        <f>SUM(V19:V19)</f>
        <v>0.2</v>
      </c>
      <c r="W18" s="233"/>
      <c r="X18" s="233"/>
      <c r="Y18" s="233"/>
      <c r="AG18" t="s">
        <v>93</v>
      </c>
    </row>
    <row r="19" spans="1:60" outlineLevel="1" x14ac:dyDescent="0.2">
      <c r="A19" s="247">
        <v>9</v>
      </c>
      <c r="B19" s="248" t="s">
        <v>121</v>
      </c>
      <c r="C19" s="254" t="s">
        <v>122</v>
      </c>
      <c r="D19" s="249" t="s">
        <v>123</v>
      </c>
      <c r="E19" s="250">
        <v>0.51229000000000002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97</v>
      </c>
      <c r="T19" s="230" t="s">
        <v>97</v>
      </c>
      <c r="U19" s="230">
        <v>0.39</v>
      </c>
      <c r="V19" s="230">
        <f>ROUND(E19*U19,2)</f>
        <v>0.2</v>
      </c>
      <c r="W19" s="230"/>
      <c r="X19" s="230" t="s">
        <v>124</v>
      </c>
      <c r="Y19" s="230" t="s">
        <v>99</v>
      </c>
      <c r="Z19" s="212"/>
      <c r="AA19" s="212"/>
      <c r="AB19" s="212"/>
      <c r="AC19" s="212"/>
      <c r="AD19" s="212"/>
      <c r="AE19" s="212"/>
      <c r="AF19" s="212"/>
      <c r="AG19" s="212" t="s">
        <v>125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234" t="s">
        <v>92</v>
      </c>
      <c r="B20" s="235" t="s">
        <v>61</v>
      </c>
      <c r="C20" s="253" t="s">
        <v>62</v>
      </c>
      <c r="D20" s="236"/>
      <c r="E20" s="237"/>
      <c r="F20" s="238"/>
      <c r="G20" s="239">
        <f>SUMIF(AG21:AG24,"&lt;&gt;NOR",G21:G24)</f>
        <v>0</v>
      </c>
      <c r="H20" s="233"/>
      <c r="I20" s="233">
        <f>SUM(I21:I24)</f>
        <v>0</v>
      </c>
      <c r="J20" s="233"/>
      <c r="K20" s="233">
        <f>SUM(K21:K24)</f>
        <v>0</v>
      </c>
      <c r="L20" s="233"/>
      <c r="M20" s="233">
        <f>SUM(M21:M24)</f>
        <v>0</v>
      </c>
      <c r="N20" s="232"/>
      <c r="O20" s="232">
        <f>SUM(O21:O24)</f>
        <v>0</v>
      </c>
      <c r="P20" s="232"/>
      <c r="Q20" s="232">
        <f>SUM(Q21:Q24)</f>
        <v>0</v>
      </c>
      <c r="R20" s="233"/>
      <c r="S20" s="233"/>
      <c r="T20" s="233"/>
      <c r="U20" s="233"/>
      <c r="V20" s="233">
        <f>SUM(V21:V24)</f>
        <v>0.04</v>
      </c>
      <c r="W20" s="233"/>
      <c r="X20" s="233"/>
      <c r="Y20" s="233"/>
      <c r="AG20" t="s">
        <v>93</v>
      </c>
    </row>
    <row r="21" spans="1:60" outlineLevel="1" x14ac:dyDescent="0.2">
      <c r="A21" s="247">
        <v>10</v>
      </c>
      <c r="B21" s="248" t="s">
        <v>126</v>
      </c>
      <c r="C21" s="254" t="s">
        <v>127</v>
      </c>
      <c r="D21" s="249" t="s">
        <v>123</v>
      </c>
      <c r="E21" s="250">
        <v>4.0049999999999999</v>
      </c>
      <c r="F21" s="251"/>
      <c r="G21" s="252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97</v>
      </c>
      <c r="T21" s="230" t="s">
        <v>97</v>
      </c>
      <c r="U21" s="230">
        <v>0</v>
      </c>
      <c r="V21" s="230">
        <f>ROUND(E21*U21,2)</f>
        <v>0</v>
      </c>
      <c r="W21" s="230"/>
      <c r="X21" s="230" t="s">
        <v>98</v>
      </c>
      <c r="Y21" s="230" t="s">
        <v>99</v>
      </c>
      <c r="Z21" s="212"/>
      <c r="AA21" s="212"/>
      <c r="AB21" s="212"/>
      <c r="AC21" s="212"/>
      <c r="AD21" s="212"/>
      <c r="AE21" s="212"/>
      <c r="AF21" s="212"/>
      <c r="AG21" s="212" t="s">
        <v>100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7">
        <v>11</v>
      </c>
      <c r="B22" s="248" t="s">
        <v>128</v>
      </c>
      <c r="C22" s="254" t="s">
        <v>129</v>
      </c>
      <c r="D22" s="249" t="s">
        <v>123</v>
      </c>
      <c r="E22" s="250">
        <v>0.44500000000000001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97</v>
      </c>
      <c r="T22" s="230" t="s">
        <v>97</v>
      </c>
      <c r="U22" s="230">
        <v>0.01</v>
      </c>
      <c r="V22" s="230">
        <f>ROUND(E22*U22,2)</f>
        <v>0</v>
      </c>
      <c r="W22" s="230"/>
      <c r="X22" s="230" t="s">
        <v>130</v>
      </c>
      <c r="Y22" s="230" t="s">
        <v>99</v>
      </c>
      <c r="Z22" s="212"/>
      <c r="AA22" s="212"/>
      <c r="AB22" s="212"/>
      <c r="AC22" s="212"/>
      <c r="AD22" s="212"/>
      <c r="AE22" s="212"/>
      <c r="AF22" s="212"/>
      <c r="AG22" s="212" t="s">
        <v>131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7">
        <v>12</v>
      </c>
      <c r="B23" s="248" t="s">
        <v>132</v>
      </c>
      <c r="C23" s="254" t="s">
        <v>133</v>
      </c>
      <c r="D23" s="249" t="s">
        <v>123</v>
      </c>
      <c r="E23" s="250">
        <v>0.44500000000000001</v>
      </c>
      <c r="F23" s="251"/>
      <c r="G23" s="252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97</v>
      </c>
      <c r="T23" s="230" t="s">
        <v>97</v>
      </c>
      <c r="U23" s="230">
        <v>9.9000000000000005E-2</v>
      </c>
      <c r="V23" s="230">
        <f>ROUND(E23*U23,2)</f>
        <v>0.04</v>
      </c>
      <c r="W23" s="230"/>
      <c r="X23" s="230" t="s">
        <v>130</v>
      </c>
      <c r="Y23" s="230" t="s">
        <v>99</v>
      </c>
      <c r="Z23" s="212"/>
      <c r="AA23" s="212"/>
      <c r="AB23" s="212"/>
      <c r="AC23" s="212"/>
      <c r="AD23" s="212"/>
      <c r="AE23" s="212"/>
      <c r="AF23" s="212"/>
      <c r="AG23" s="212" t="s">
        <v>131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47">
        <v>13</v>
      </c>
      <c r="B24" s="248" t="s">
        <v>134</v>
      </c>
      <c r="C24" s="254" t="s">
        <v>135</v>
      </c>
      <c r="D24" s="249" t="s">
        <v>123</v>
      </c>
      <c r="E24" s="250">
        <v>0.44500000000000001</v>
      </c>
      <c r="F24" s="251"/>
      <c r="G24" s="252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97</v>
      </c>
      <c r="T24" s="230" t="s">
        <v>97</v>
      </c>
      <c r="U24" s="230">
        <v>0</v>
      </c>
      <c r="V24" s="230">
        <f>ROUND(E24*U24,2)</f>
        <v>0</v>
      </c>
      <c r="W24" s="230"/>
      <c r="X24" s="230" t="s">
        <v>130</v>
      </c>
      <c r="Y24" s="230" t="s">
        <v>99</v>
      </c>
      <c r="Z24" s="212"/>
      <c r="AA24" s="212"/>
      <c r="AB24" s="212"/>
      <c r="AC24" s="212"/>
      <c r="AD24" s="212"/>
      <c r="AE24" s="212"/>
      <c r="AF24" s="212"/>
      <c r="AG24" s="212" t="s">
        <v>131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">
      <c r="A25" s="234" t="s">
        <v>92</v>
      </c>
      <c r="B25" s="235" t="s">
        <v>64</v>
      </c>
      <c r="C25" s="253" t="s">
        <v>29</v>
      </c>
      <c r="D25" s="236"/>
      <c r="E25" s="237"/>
      <c r="F25" s="238"/>
      <c r="G25" s="239">
        <f>SUMIF(AG26:AG26,"&lt;&gt;NOR",G26:G26)</f>
        <v>0</v>
      </c>
      <c r="H25" s="233"/>
      <c r="I25" s="233">
        <f>SUM(I26:I26)</f>
        <v>0</v>
      </c>
      <c r="J25" s="233"/>
      <c r="K25" s="233">
        <f>SUM(K26:K26)</f>
        <v>0</v>
      </c>
      <c r="L25" s="233"/>
      <c r="M25" s="233">
        <f>SUM(M26:M26)</f>
        <v>0</v>
      </c>
      <c r="N25" s="232"/>
      <c r="O25" s="232">
        <f>SUM(O26:O26)</f>
        <v>0</v>
      </c>
      <c r="P25" s="232"/>
      <c r="Q25" s="232">
        <f>SUM(Q26:Q26)</f>
        <v>0</v>
      </c>
      <c r="R25" s="233"/>
      <c r="S25" s="233"/>
      <c r="T25" s="233"/>
      <c r="U25" s="233"/>
      <c r="V25" s="233">
        <f>SUM(V26:V26)</f>
        <v>0</v>
      </c>
      <c r="W25" s="233"/>
      <c r="X25" s="233"/>
      <c r="Y25" s="233"/>
      <c r="AG25" t="s">
        <v>93</v>
      </c>
    </row>
    <row r="26" spans="1:60" outlineLevel="1" x14ac:dyDescent="0.2">
      <c r="A26" s="241">
        <v>14</v>
      </c>
      <c r="B26" s="242" t="s">
        <v>136</v>
      </c>
      <c r="C26" s="255" t="s">
        <v>137</v>
      </c>
      <c r="D26" s="243" t="s">
        <v>138</v>
      </c>
      <c r="E26" s="244">
        <v>1</v>
      </c>
      <c r="F26" s="245"/>
      <c r="G26" s="246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97</v>
      </c>
      <c r="T26" s="230" t="s">
        <v>139</v>
      </c>
      <c r="U26" s="230">
        <v>0</v>
      </c>
      <c r="V26" s="230">
        <f>ROUND(E26*U26,2)</f>
        <v>0</v>
      </c>
      <c r="W26" s="230"/>
      <c r="X26" s="230" t="s">
        <v>140</v>
      </c>
      <c r="Y26" s="230" t="s">
        <v>99</v>
      </c>
      <c r="Z26" s="212"/>
      <c r="AA26" s="212"/>
      <c r="AB26" s="212"/>
      <c r="AC26" s="212"/>
      <c r="AD26" s="212"/>
      <c r="AE26" s="212"/>
      <c r="AF26" s="212"/>
      <c r="AG26" s="212" t="s">
        <v>141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3"/>
      <c r="B27" s="4"/>
      <c r="C27" s="25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78</v>
      </c>
    </row>
    <row r="28" spans="1:60" x14ac:dyDescent="0.2">
      <c r="A28" s="215"/>
      <c r="B28" s="216" t="s">
        <v>31</v>
      </c>
      <c r="C28" s="257"/>
      <c r="D28" s="217"/>
      <c r="E28" s="218"/>
      <c r="F28" s="218"/>
      <c r="G28" s="240">
        <f>G8+G15+G18+G20+G25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142</v>
      </c>
    </row>
    <row r="29" spans="1:60" x14ac:dyDescent="0.2">
      <c r="A29" s="3"/>
      <c r="B29" s="4"/>
      <c r="C29" s="25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256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19" t="s">
        <v>143</v>
      </c>
      <c r="B31" s="219"/>
      <c r="C31" s="258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20"/>
      <c r="B32" s="221"/>
      <c r="C32" s="259"/>
      <c r="D32" s="221"/>
      <c r="E32" s="221"/>
      <c r="F32" s="221"/>
      <c r="G32" s="2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144</v>
      </c>
    </row>
    <row r="33" spans="1:33" x14ac:dyDescent="0.2">
      <c r="A33" s="223"/>
      <c r="B33" s="224"/>
      <c r="C33" s="260"/>
      <c r="D33" s="224"/>
      <c r="E33" s="224"/>
      <c r="F33" s="224"/>
      <c r="G33" s="22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23"/>
      <c r="B34" s="224"/>
      <c r="C34" s="260"/>
      <c r="D34" s="224"/>
      <c r="E34" s="224"/>
      <c r="F34" s="224"/>
      <c r="G34" s="22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23"/>
      <c r="B35" s="224"/>
      <c r="C35" s="260"/>
      <c r="D35" s="224"/>
      <c r="E35" s="224"/>
      <c r="F35" s="224"/>
      <c r="G35" s="22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26"/>
      <c r="B36" s="227"/>
      <c r="C36" s="261"/>
      <c r="D36" s="227"/>
      <c r="E36" s="227"/>
      <c r="F36" s="227"/>
      <c r="G36" s="22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3"/>
      <c r="B37" s="4"/>
      <c r="C37" s="25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C38" s="262"/>
      <c r="D38" s="10"/>
      <c r="AG38" t="s">
        <v>145</v>
      </c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1:C31"/>
    <mergeCell ref="A32:G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 Pol'!Názvy_tisku</vt:lpstr>
      <vt:lpstr>oadresa</vt:lpstr>
      <vt:lpstr>Stavba!Objednatel</vt:lpstr>
      <vt:lpstr>Stavba!Objekt</vt:lpstr>
      <vt:lpstr>'01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Dvořáčková</dc:creator>
  <cp:lastModifiedBy>Michaela Dvořáčková</cp:lastModifiedBy>
  <cp:lastPrinted>2019-03-19T12:27:02Z</cp:lastPrinted>
  <dcterms:created xsi:type="dcterms:W3CDTF">2009-04-08T07:15:50Z</dcterms:created>
  <dcterms:modified xsi:type="dcterms:W3CDTF">2024-11-27T16:04:06Z</dcterms:modified>
</cp:coreProperties>
</file>