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ráce - rozpočty\1 Práce - rozpočtování ŽL\35 Město Tišnov\"/>
    </mc:Choice>
  </mc:AlternateContent>
  <xr:revisionPtr revIDLastSave="0" documentId="8_{C0813D25-EAD4-47BE-84A2-E05D40B01C69}" xr6:coauthVersionLast="47" xr6:coauthVersionMax="47" xr10:uidLastSave="{00000000-0000-0000-0000-000000000000}"/>
  <bookViews>
    <workbookView xWindow="-18120" yWindow="-120" windowWidth="18240" windowHeight="284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3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3 Pol'!$A$1:$Y$37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I53" i="1"/>
  <c r="I52" i="1"/>
  <c r="I51" i="1"/>
  <c r="I50" i="1"/>
  <c r="I49" i="1"/>
  <c r="G41" i="1"/>
  <c r="F41" i="1"/>
  <c r="G40" i="1"/>
  <c r="F40" i="1"/>
  <c r="G39" i="1"/>
  <c r="F39" i="1"/>
  <c r="H39" i="1" s="1"/>
  <c r="H42" i="1" s="1"/>
  <c r="G27" i="12"/>
  <c r="G8" i="12"/>
  <c r="Q8" i="12"/>
  <c r="G9" i="12"/>
  <c r="M9" i="12" s="1"/>
  <c r="M8" i="12" s="1"/>
  <c r="I9" i="12"/>
  <c r="I8" i="12" s="1"/>
  <c r="K9" i="12"/>
  <c r="K8" i="12" s="1"/>
  <c r="O9" i="12"/>
  <c r="O8" i="12" s="1"/>
  <c r="Q9" i="12"/>
  <c r="V9" i="12"/>
  <c r="V8" i="12" s="1"/>
  <c r="G10" i="12"/>
  <c r="I10" i="12"/>
  <c r="K10" i="12"/>
  <c r="M10" i="12"/>
  <c r="O10" i="12"/>
  <c r="Q10" i="12"/>
  <c r="V10" i="12"/>
  <c r="G11" i="12"/>
  <c r="I11" i="12"/>
  <c r="K11" i="12"/>
  <c r="M11" i="12"/>
  <c r="O11" i="12"/>
  <c r="Q11" i="12"/>
  <c r="V11" i="12"/>
  <c r="G12" i="12"/>
  <c r="O12" i="12"/>
  <c r="G13" i="12"/>
  <c r="I13" i="12"/>
  <c r="I12" i="12" s="1"/>
  <c r="K13" i="12"/>
  <c r="K12" i="12" s="1"/>
  <c r="M13" i="12"/>
  <c r="M12" i="12" s="1"/>
  <c r="O13" i="12"/>
  <c r="Q13" i="12"/>
  <c r="Q12" i="12" s="1"/>
  <c r="V13" i="12"/>
  <c r="V12" i="12" s="1"/>
  <c r="V14" i="12"/>
  <c r="G15" i="12"/>
  <c r="G14" i="12" s="1"/>
  <c r="I15" i="12"/>
  <c r="I14" i="12" s="1"/>
  <c r="K15" i="12"/>
  <c r="O15" i="12"/>
  <c r="O14" i="12" s="1"/>
  <c r="Q15" i="12"/>
  <c r="Q14" i="12" s="1"/>
  <c r="V15" i="12"/>
  <c r="G16" i="12"/>
  <c r="M16" i="12" s="1"/>
  <c r="I16" i="12"/>
  <c r="K16" i="12"/>
  <c r="K14" i="12" s="1"/>
  <c r="O16" i="12"/>
  <c r="Q16" i="12"/>
  <c r="V16" i="12"/>
  <c r="G17" i="12"/>
  <c r="Q17" i="12"/>
  <c r="V17" i="12"/>
  <c r="G18" i="12"/>
  <c r="I18" i="12"/>
  <c r="I17" i="12" s="1"/>
  <c r="K18" i="12"/>
  <c r="K17" i="12" s="1"/>
  <c r="M18" i="12"/>
  <c r="M17" i="12" s="1"/>
  <c r="O18" i="12"/>
  <c r="O17" i="12" s="1"/>
  <c r="Q18" i="12"/>
  <c r="V18" i="12"/>
  <c r="G19" i="12"/>
  <c r="K19" i="12"/>
  <c r="G20" i="12"/>
  <c r="I20" i="12"/>
  <c r="I19" i="12" s="1"/>
  <c r="K20" i="12"/>
  <c r="M20" i="12"/>
  <c r="M19" i="12" s="1"/>
  <c r="O20" i="12"/>
  <c r="O19" i="12" s="1"/>
  <c r="Q20" i="12"/>
  <c r="Q19" i="12" s="1"/>
  <c r="V20" i="12"/>
  <c r="V19" i="12" s="1"/>
  <c r="G21" i="12"/>
  <c r="I21" i="12"/>
  <c r="K21" i="12"/>
  <c r="M21" i="12"/>
  <c r="O21" i="12"/>
  <c r="Q21" i="12"/>
  <c r="V21" i="12"/>
  <c r="G22" i="12"/>
  <c r="I22" i="12"/>
  <c r="K22" i="12"/>
  <c r="M22" i="12"/>
  <c r="O22" i="12"/>
  <c r="Q22" i="12"/>
  <c r="V22" i="12"/>
  <c r="G23" i="12"/>
  <c r="M23" i="12" s="1"/>
  <c r="I23" i="12"/>
  <c r="K23" i="12"/>
  <c r="O23" i="12"/>
  <c r="Q23" i="12"/>
  <c r="V23" i="12"/>
  <c r="G24" i="12"/>
  <c r="O24" i="12"/>
  <c r="Q24" i="12"/>
  <c r="G25" i="12"/>
  <c r="M25" i="12" s="1"/>
  <c r="M24" i="12" s="1"/>
  <c r="I25" i="12"/>
  <c r="I24" i="12" s="1"/>
  <c r="K25" i="12"/>
  <c r="K24" i="12" s="1"/>
  <c r="O25" i="12"/>
  <c r="Q25" i="12"/>
  <c r="V25" i="12"/>
  <c r="V24" i="12" s="1"/>
  <c r="AE27" i="12"/>
  <c r="AF27" i="12"/>
  <c r="I20" i="1"/>
  <c r="I19" i="1"/>
  <c r="I18" i="1"/>
  <c r="I17" i="1"/>
  <c r="I16" i="1"/>
  <c r="I55" i="1"/>
  <c r="J53" i="1" s="1"/>
  <c r="F42" i="1"/>
  <c r="G23" i="1" s="1"/>
  <c r="G42" i="1"/>
  <c r="G25" i="1" s="1"/>
  <c r="A25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J50" i="1" l="1"/>
  <c r="J52" i="1"/>
  <c r="J51" i="1"/>
  <c r="J49" i="1"/>
  <c r="J54" i="1"/>
  <c r="G26" i="1"/>
  <c r="A26" i="1"/>
  <c r="A23" i="1"/>
  <c r="G28" i="1"/>
  <c r="M15" i="12"/>
  <c r="M14" i="12" s="1"/>
  <c r="I21" i="1"/>
  <c r="I39" i="1"/>
  <c r="I42" i="1" s="1"/>
  <c r="J39" i="1" s="1"/>
  <c r="J42" i="1" s="1"/>
  <c r="J55" i="1" l="1"/>
  <c r="G24" i="1"/>
  <c r="A27" i="1" s="1"/>
  <c r="A24" i="1"/>
  <c r="J40" i="1"/>
  <c r="J41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Dvořáčková</author>
  </authors>
  <commentList>
    <comment ref="S6" authorId="0" shapeId="0" xr:uid="{A52BC816-1460-452F-9FC0-EE1B04F769C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3DEC526-515B-4547-824E-77D4F2D29EF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<sst xmlns="http://schemas.openxmlformats.org/spreadsheetml/2006/main" count="261" uniqueCount="142">
  <si>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</si>
  <si>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</si>
  <si>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</si>
  <si>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</si>
  <si>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</si>
  <si>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</si>
  <si>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</si>
  <si>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</si>
  <si>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</si>
  <si>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</si>
  <si>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</si>
  <si>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</si>
  <si>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</si>
  <si>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</si>
  <si>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</si>
  <si>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</si>
  <si>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</si>
  <si>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</si>
  <si>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</si>
  <si>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</si>
  <si>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</si>
  <si>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</si>
  <si>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</si>
  <si>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</si>
  <si>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</si>
  <si>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</si>
  <si>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</si>
  <si>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</si>
  <si>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</si>
  <si>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</si>
  <si>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</si>
  <si>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</si>
  <si>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</si>
  <si>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</si>
  <si>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</si>
  <si>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</si>
  <si>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</si>
  <si>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</si>
  <si>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</si>
  <si>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</si>
  <si>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</si>
  <si>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</si>
  <si>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</si>
  <si>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3</t>
  </si>
  <si>
    <t>Oprava asfaltu na silnici - lokální díry</t>
  </si>
  <si>
    <t>01</t>
  </si>
  <si>
    <t>Komunikace</t>
  </si>
  <si>
    <t>Objekt:</t>
  </si>
  <si>
    <t>Rozpočet:</t>
  </si>
  <si>
    <t>MD241108</t>
  </si>
  <si>
    <t>Rozpočty Tišnov</t>
  </si>
  <si>
    <t>Stavba</t>
  </si>
  <si>
    <t>Celkem za stavbu</t>
  </si>
  <si>
    <t>CZK</t>
  </si>
  <si>
    <t>Rekapitulace dílů</t>
  </si>
  <si>
    <t>Typ dílu</t>
  </si>
  <si>
    <t>5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</si>
  <si>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</si>
  <si>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</si>
  <si>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</si>
  <si>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</si>
  <si>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</si>
  <si>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</si>
  <si>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</si>
  <si>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</si>
  <si>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</si>
  <si>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</si>
  <si>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</si>
  <si>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</si>
  <si>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</si>
  <si>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</si>
  <si>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</si>
  <si>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</si>
  <si>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</si>
  <si>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</si>
  <si>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</si>
  <si>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</si>
  <si>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</si>
  <si>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</si>
  <si>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</si>
  <si>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</si>
  <si>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</si>
  <si>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</si>
  <si>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</si>
  <si>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</si>
  <si>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</si>
  <si>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</si>
  <si>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</si>
  <si>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</si>
  <si>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</si>
  <si>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</si>
  <si>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</si>
  <si>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</si>
  <si>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</si>
  <si>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</si>
  <si>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</si>
  <si>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566901111R00</t>
  </si>
  <si>
    <t>Vyspravení podkladu po překopech štěrkopískem</t>
  </si>
  <si>
    <t>m3</t>
  </si>
  <si>
    <t>RTS 24/ II</t>
  </si>
  <si>
    <t>Práce</t>
  </si>
  <si>
    <t>Běžná</t>
  </si>
  <si>
    <t>POL1_</t>
  </si>
  <si>
    <t>572952112R00</t>
  </si>
  <si>
    <t>Vyspravení krytu po překopu asf.betonem tl.do 7 cm</t>
  </si>
  <si>
    <t>m2</t>
  </si>
  <si>
    <t>913121110</t>
  </si>
  <si>
    <t>Dopravní opatření po dobu výstavby včetně případného řízení dopravy pracovníky</t>
  </si>
  <si>
    <t>soubor</t>
  </si>
  <si>
    <t>Vlastní</t>
  </si>
  <si>
    <t>Indiv</t>
  </si>
  <si>
    <t>919735112R00</t>
  </si>
  <si>
    <t>Řezání stávajícího živičného krytu tl. 5 - 10 cm</t>
  </si>
  <si>
    <t>m</t>
  </si>
  <si>
    <t>113107530R00</t>
  </si>
  <si>
    <t>Odstranění podkladu pl. 50 m2,kam.drcené tl.30 cm</t>
  </si>
  <si>
    <t>113108310R00</t>
  </si>
  <si>
    <t>Odstranění asfaltové vrstvy pl. do 50 m2, tl.10 cm</t>
  </si>
  <si>
    <t>998225111R00</t>
  </si>
  <si>
    <t>Přesun hmot, pozemní komunikace, kryt živičný</t>
  </si>
  <si>
    <t>t</t>
  </si>
  <si>
    <t>Přesun hmot</t>
  </si>
  <si>
    <t>POL7_</t>
  </si>
  <si>
    <t>979084216R00</t>
  </si>
  <si>
    <t>Vodorovná doprava vybour. hmot po suchu do 5 km</t>
  </si>
  <si>
    <t>Přesun suti</t>
  </si>
  <si>
    <t>POL8_</t>
  </si>
  <si>
    <t>979084219R00</t>
  </si>
  <si>
    <t>Příplatek k dopravě vybour.hmot za dalších 5 km</t>
  </si>
  <si>
    <t>979087212R00</t>
  </si>
  <si>
    <t>Nakládání suti na dopravní prostředky - komunikace</t>
  </si>
  <si>
    <t>979999995R00</t>
  </si>
  <si>
    <t>Poplatek za recyklaci asfaltu, kusovost do 1600 cm2, (skup.170302)</t>
  </si>
  <si>
    <t>005121010R</t>
  </si>
  <si>
    <t>Ostatní a vedlejší náklady</t>
  </si>
  <si>
    <t>Soubor</t>
  </si>
  <si>
    <t>VRN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</si>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</sst>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8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516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SUMIF(F49:F54,A16,I49:I54)+SUMIF(F49:F54,"PSU",I49:I54)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SUMIF(F49:F54,A17,I49:I54)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SUMIF(F49:F54,A18,I49:I54)</f>
        <v>0</v>
      </c>
      <c r="J18" s="85"/>
    </row>
    <row r="19" spans="1:10" ht="23.25" customHeight="1" x14ac:dyDescent="0.2">
      <c r="A19" s="196" t="s">
        <v>66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SUMIF(F49:F54,A19,I49:I54)</f>
        <v>0</v>
      </c>
      <c r="J19" s="85"/>
    </row>
    <row r="20" spans="1:10" ht="23.25" customHeight="1" x14ac:dyDescent="0.2">
      <c r="A20" s="196" t="s">
        <v>67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SUMIF(F49:F54,A20,I49:I54)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'01 3 Pol'!AE27</f>
        <v>0</v>
      </c>
      <c r="G39" s="149">
        <f>'01 3 Pol'!AF27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2" t="s">
        <v>45</v>
      </c>
      <c r="C40" s="153" t="s">
        <v>46</v>
      </c>
      <c r="D40" s="153"/>
      <c r="E40" s="153"/>
      <c r="F40" s="154">
        <f>'01 3 Pol'!AE27</f>
        <v>0</v>
      </c>
      <c r="G40" s="155">
        <f>'01 3 Pol'!AF27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2">
      <c r="A41" s="136">
        <v>3</v>
      </c>
      <c r="B41" s="157" t="s">
        <v>43</v>
      </c>
      <c r="C41" s="147" t="s">
        <v>44</v>
      </c>
      <c r="D41" s="147"/>
      <c r="E41" s="147"/>
      <c r="F41" s="158">
        <f>'01 3 Pol'!AE27</f>
        <v>0</v>
      </c>
      <c r="G41" s="150">
        <f>'01 3 Pol'!AF27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2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75" x14ac:dyDescent="0.25">
      <c r="B46" s="175" t="s">
        <v>54</v>
      </c>
    </row>
    <row r="48" spans="1:10" ht="25.5" customHeight="1" x14ac:dyDescent="0.2">
      <c r="A48" s="177"/>
      <c r="B48" s="180" t="s">
        <v>18</v>
      </c>
      <c r="C48" s="180" t="s">
        <v>6</v>
      </c>
      <c r="D48" s="181"/>
      <c r="E48" s="181"/>
      <c r="F48" s="182" t="s">
        <v>55</v>
      </c>
      <c r="G48" s="182"/>
      <c r="H48" s="182"/>
      <c r="I48" s="182" t="s">
        <v>31</v>
      </c>
      <c r="J48" s="182" t="s">
        <v>0</v>
      </c>
    </row>
    <row r="49" spans="1:10" ht="36.75" customHeight="1" x14ac:dyDescent="0.2">
      <c r="A49" s="178"/>
      <c r="B49" s="183" t="s">
        <v>56</v>
      </c>
      <c r="C49" s="184" t="s">
        <v>46</v>
      </c>
      <c r="D49" s="185"/>
      <c r="E49" s="185"/>
      <c r="F49" s="192" t="s">
        <v>26</v>
      </c>
      <c r="G49" s="193"/>
      <c r="H49" s="193"/>
      <c r="I49" s="193">
        <f>'01 3 Pol'!G8</f>
        <v>0</v>
      </c>
      <c r="J49" s="189" t="str">
        <f>IF(I55=0,"",I49/I55*100)</f>
        <v/>
      </c>
    </row>
    <row r="50" spans="1:10" ht="36.75" customHeight="1" x14ac:dyDescent="0.2">
      <c r="A50" s="178"/>
      <c r="B50" s="183" t="s">
        <v>57</v>
      </c>
      <c r="C50" s="184" t="s">
        <v>58</v>
      </c>
      <c r="D50" s="185"/>
      <c r="E50" s="185"/>
      <c r="F50" s="192" t="s">
        <v>26</v>
      </c>
      <c r="G50" s="193"/>
      <c r="H50" s="193"/>
      <c r="I50" s="193">
        <f>'01 3 Pol'!G12</f>
        <v>0</v>
      </c>
      <c r="J50" s="189" t="str">
        <f>IF(I55=0,"",I50/I55*100)</f>
        <v/>
      </c>
    </row>
    <row r="51" spans="1:10" ht="36.75" customHeight="1" x14ac:dyDescent="0.2">
      <c r="A51" s="178"/>
      <c r="B51" s="183" t="s">
        <v>59</v>
      </c>
      <c r="C51" s="184" t="s">
        <v>60</v>
      </c>
      <c r="D51" s="185"/>
      <c r="E51" s="185"/>
      <c r="F51" s="192" t="s">
        <v>26</v>
      </c>
      <c r="G51" s="193"/>
      <c r="H51" s="193"/>
      <c r="I51" s="193">
        <f>'01 3 Pol'!G14</f>
        <v>0</v>
      </c>
      <c r="J51" s="189" t="str">
        <f>IF(I55=0,"",I51/I55*100)</f>
        <v/>
      </c>
    </row>
    <row r="52" spans="1:10" ht="36.75" customHeight="1" x14ac:dyDescent="0.2">
      <c r="A52" s="178"/>
      <c r="B52" s="183" t="s">
        <v>61</v>
      </c>
      <c r="C52" s="184" t="s">
        <v>62</v>
      </c>
      <c r="D52" s="185"/>
      <c r="E52" s="185"/>
      <c r="F52" s="192" t="s">
        <v>26</v>
      </c>
      <c r="G52" s="193"/>
      <c r="H52" s="193"/>
      <c r="I52" s="193">
        <f>'01 3 Pol'!G17</f>
        <v>0</v>
      </c>
      <c r="J52" s="189" t="str">
        <f>IF(I55=0,"",I52/I55*100)</f>
        <v/>
      </c>
    </row>
    <row r="53" spans="1:10" ht="36.75" customHeight="1" x14ac:dyDescent="0.2">
      <c r="A53" s="178"/>
      <c r="B53" s="183" t="s">
        <v>63</v>
      </c>
      <c r="C53" s="184" t="s">
        <v>64</v>
      </c>
      <c r="D53" s="185"/>
      <c r="E53" s="185"/>
      <c r="F53" s="192" t="s">
        <v>65</v>
      </c>
      <c r="G53" s="193"/>
      <c r="H53" s="193"/>
      <c r="I53" s="193">
        <f>'01 3 Pol'!G19</f>
        <v>0</v>
      </c>
      <c r="J53" s="189" t="str">
        <f>IF(I55=0,"",I53/I55*100)</f>
        <v/>
      </c>
    </row>
    <row r="54" spans="1:10" ht="36.75" customHeight="1" x14ac:dyDescent="0.2">
      <c r="A54" s="178"/>
      <c r="B54" s="183" t="s">
        <v>66</v>
      </c>
      <c r="C54" s="184" t="s">
        <v>29</v>
      </c>
      <c r="D54" s="185"/>
      <c r="E54" s="185"/>
      <c r="F54" s="192" t="s">
        <v>66</v>
      </c>
      <c r="G54" s="193"/>
      <c r="H54" s="193"/>
      <c r="I54" s="193">
        <f>'01 3 Pol'!G24</f>
        <v>0</v>
      </c>
      <c r="J54" s="189" t="str">
        <f>IF(I55=0,"",I54/I55*100)</f>
        <v/>
      </c>
    </row>
    <row r="55" spans="1:10" ht="25.5" customHeight="1" x14ac:dyDescent="0.2">
      <c r="A55" s="179"/>
      <c r="B55" s="186" t="s">
        <v>1</v>
      </c>
      <c r="C55" s="187"/>
      <c r="D55" s="188"/>
      <c r="E55" s="188"/>
      <c r="F55" s="194"/>
      <c r="G55" s="195"/>
      <c r="H55" s="195"/>
      <c r="I55" s="195">
        <f>SUM(I49:I54)</f>
        <v>0</v>
      </c>
      <c r="J55" s="190">
        <f>SUM(J49:J54)</f>
        <v>0</v>
      </c>
    </row>
    <row r="56" spans="1:10" x14ac:dyDescent="0.2">
      <c r="F56" s="135"/>
      <c r="G56" s="135"/>
      <c r="H56" s="135"/>
      <c r="I56" s="135"/>
      <c r="J56" s="191"/>
    </row>
    <row r="57" spans="1:10" x14ac:dyDescent="0.2">
      <c r="F57" s="135"/>
      <c r="G57" s="135"/>
      <c r="H57" s="135"/>
      <c r="I57" s="135"/>
      <c r="J57" s="191"/>
    </row>
    <row r="58" spans="1:10" x14ac:dyDescent="0.2">
      <c r="F58" s="135"/>
      <c r="G58" s="135"/>
      <c r="H58" s="135"/>
      <c r="I58" s="135"/>
      <c r="J58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444B4-5903-4197-9408-BC736D8CA00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68</v>
      </c>
    </row>
    <row r="2" spans="1:60" ht="24.95" customHeight="1" x14ac:dyDescent="0.2">
      <c r="A2" s="198" t="s">
        <v>8</v>
      </c>
      <c r="B2" s="49" t="s">
        <v>49</v>
      </c>
      <c r="C2" s="201" t="s">
        <v>50</v>
      </c>
      <c r="D2" s="199"/>
      <c r="E2" s="199"/>
      <c r="F2" s="199"/>
      <c r="G2" s="200"/>
      <c r="AG2" t="s">
        <v>69</v>
      </c>
    </row>
    <row r="3" spans="1:60" ht="24.95" customHeight="1" x14ac:dyDescent="0.2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69</v>
      </c>
      <c r="AG3" t="s">
        <v>70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71</v>
      </c>
    </row>
    <row r="5" spans="1:60" x14ac:dyDescent="0.2">
      <c r="D5" s="10"/>
    </row>
    <row r="6" spans="1:60" ht="38.25" x14ac:dyDescent="0.2">
      <c r="A6" s="208" t="s">
        <v>72</v>
      </c>
      <c r="B6" s="210" t="s">
        <v>73</v>
      </c>
      <c r="C6" s="210" t="s">
        <v>74</v>
      </c>
      <c r="D6" s="209" t="s">
        <v>75</v>
      </c>
      <c r="E6" s="208" t="s">
        <v>76</v>
      </c>
      <c r="F6" s="207" t="s">
        <v>77</v>
      </c>
      <c r="G6" s="208" t="s">
        <v>31</v>
      </c>
      <c r="H6" s="211" t="s">
        <v>32</v>
      </c>
      <c r="I6" s="211" t="s">
        <v>78</v>
      </c>
      <c r="J6" s="211" t="s">
        <v>33</v>
      </c>
      <c r="K6" s="211" t="s">
        <v>79</v>
      </c>
      <c r="L6" s="211" t="s">
        <v>80</v>
      </c>
      <c r="M6" s="211" t="s">
        <v>81</v>
      </c>
      <c r="N6" s="211" t="s">
        <v>82</v>
      </c>
      <c r="O6" s="211" t="s">
        <v>83</v>
      </c>
      <c r="P6" s="211" t="s">
        <v>84</v>
      </c>
      <c r="Q6" s="211" t="s">
        <v>85</v>
      </c>
      <c r="R6" s="211" t="s">
        <v>86</v>
      </c>
      <c r="S6" s="211" t="s">
        <v>87</v>
      </c>
      <c r="T6" s="211" t="s">
        <v>88</v>
      </c>
      <c r="U6" s="211" t="s">
        <v>89</v>
      </c>
      <c r="V6" s="211" t="s">
        <v>90</v>
      </c>
      <c r="W6" s="211" t="s">
        <v>91</v>
      </c>
      <c r="X6" s="211" t="s">
        <v>92</v>
      </c>
      <c r="Y6" s="211" t="s">
        <v>93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4" t="s">
        <v>94</v>
      </c>
      <c r="B8" s="235" t="s">
        <v>56</v>
      </c>
      <c r="C8" s="253" t="s">
        <v>46</v>
      </c>
      <c r="D8" s="236"/>
      <c r="E8" s="237"/>
      <c r="F8" s="238"/>
      <c r="G8" s="239">
        <f>SUMIF(AG9:AG11,"&lt;&gt;NOR",G9:G11)</f>
        <v>0</v>
      </c>
      <c r="H8" s="233"/>
      <c r="I8" s="233">
        <f>SUM(I9:I11)</f>
        <v>0</v>
      </c>
      <c r="J8" s="233"/>
      <c r="K8" s="233">
        <f>SUM(K9:K11)</f>
        <v>0</v>
      </c>
      <c r="L8" s="233"/>
      <c r="M8" s="233">
        <f>SUM(M9:M11)</f>
        <v>0</v>
      </c>
      <c r="N8" s="232"/>
      <c r="O8" s="232">
        <f>SUM(O9:O11)</f>
        <v>0.66</v>
      </c>
      <c r="P8" s="232"/>
      <c r="Q8" s="232">
        <f>SUM(Q9:Q11)</f>
        <v>0</v>
      </c>
      <c r="R8" s="233"/>
      <c r="S8" s="233"/>
      <c r="T8" s="233"/>
      <c r="U8" s="233"/>
      <c r="V8" s="233">
        <f>SUM(V9:V11)</f>
        <v>0.27</v>
      </c>
      <c r="W8" s="233"/>
      <c r="X8" s="233"/>
      <c r="Y8" s="233"/>
      <c r="AG8" t="s">
        <v>95</v>
      </c>
    </row>
    <row r="9" spans="1:60" outlineLevel="1" x14ac:dyDescent="0.2">
      <c r="A9" s="247">
        <v>1</v>
      </c>
      <c r="B9" s="248" t="s">
        <v>96</v>
      </c>
      <c r="C9" s="254" t="s">
        <v>97</v>
      </c>
      <c r="D9" s="249" t="s">
        <v>98</v>
      </c>
      <c r="E9" s="250">
        <v>0.3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1.6867000000000001</v>
      </c>
      <c r="O9" s="229">
        <f>ROUND(E9*N9,2)</f>
        <v>0.51</v>
      </c>
      <c r="P9" s="229">
        <v>0</v>
      </c>
      <c r="Q9" s="229">
        <f>ROUND(E9*P9,2)</f>
        <v>0</v>
      </c>
      <c r="R9" s="230"/>
      <c r="S9" s="230" t="s">
        <v>99</v>
      </c>
      <c r="T9" s="230" t="s">
        <v>99</v>
      </c>
      <c r="U9" s="230">
        <v>0.16200000000000001</v>
      </c>
      <c r="V9" s="230">
        <f>ROUND(E9*U9,2)</f>
        <v>0.05</v>
      </c>
      <c r="W9" s="230"/>
      <c r="X9" s="230" t="s">
        <v>100</v>
      </c>
      <c r="Y9" s="230" t="s">
        <v>101</v>
      </c>
      <c r="Z9" s="212"/>
      <c r="AA9" s="212"/>
      <c r="AB9" s="212"/>
      <c r="AC9" s="212"/>
      <c r="AD9" s="212"/>
      <c r="AE9" s="212"/>
      <c r="AF9" s="212"/>
      <c r="AG9" s="212" t="s">
        <v>102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47">
        <v>2</v>
      </c>
      <c r="B10" s="248" t="s">
        <v>103</v>
      </c>
      <c r="C10" s="254" t="s">
        <v>104</v>
      </c>
      <c r="D10" s="249" t="s">
        <v>105</v>
      </c>
      <c r="E10" s="250">
        <v>1</v>
      </c>
      <c r="F10" s="251"/>
      <c r="G10" s="252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9">
        <v>0.15382000000000001</v>
      </c>
      <c r="O10" s="229">
        <f>ROUND(E10*N10,2)</f>
        <v>0.15</v>
      </c>
      <c r="P10" s="229">
        <v>0</v>
      </c>
      <c r="Q10" s="229">
        <f>ROUND(E10*P10,2)</f>
        <v>0</v>
      </c>
      <c r="R10" s="230"/>
      <c r="S10" s="230" t="s">
        <v>99</v>
      </c>
      <c r="T10" s="230" t="s">
        <v>99</v>
      </c>
      <c r="U10" s="230">
        <v>0.216</v>
      </c>
      <c r="V10" s="230">
        <f>ROUND(E10*U10,2)</f>
        <v>0.22</v>
      </c>
      <c r="W10" s="230"/>
      <c r="X10" s="230" t="s">
        <v>100</v>
      </c>
      <c r="Y10" s="230" t="s">
        <v>101</v>
      </c>
      <c r="Z10" s="212"/>
      <c r="AA10" s="212"/>
      <c r="AB10" s="212"/>
      <c r="AC10" s="212"/>
      <c r="AD10" s="212"/>
      <c r="AE10" s="212"/>
      <c r="AF10" s="212"/>
      <c r="AG10" s="212" t="s">
        <v>102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22.5" outlineLevel="1" x14ac:dyDescent="0.2">
      <c r="A11" s="247">
        <v>3</v>
      </c>
      <c r="B11" s="248" t="s">
        <v>106</v>
      </c>
      <c r="C11" s="254" t="s">
        <v>107</v>
      </c>
      <c r="D11" s="249" t="s">
        <v>108</v>
      </c>
      <c r="E11" s="250">
        <v>1</v>
      </c>
      <c r="F11" s="251"/>
      <c r="G11" s="252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0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109</v>
      </c>
      <c r="T11" s="230" t="s">
        <v>110</v>
      </c>
      <c r="U11" s="230">
        <v>0</v>
      </c>
      <c r="V11" s="230">
        <f>ROUND(E11*U11,2)</f>
        <v>0</v>
      </c>
      <c r="W11" s="230"/>
      <c r="X11" s="230" t="s">
        <v>100</v>
      </c>
      <c r="Y11" s="230" t="s">
        <v>101</v>
      </c>
      <c r="Z11" s="212"/>
      <c r="AA11" s="212"/>
      <c r="AB11" s="212"/>
      <c r="AC11" s="212"/>
      <c r="AD11" s="212"/>
      <c r="AE11" s="212"/>
      <c r="AF11" s="212"/>
      <c r="AG11" s="212" t="s">
        <v>102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x14ac:dyDescent="0.2">
      <c r="A12" s="234" t="s">
        <v>94</v>
      </c>
      <c r="B12" s="235" t="s">
        <v>57</v>
      </c>
      <c r="C12" s="253" t="s">
        <v>58</v>
      </c>
      <c r="D12" s="236"/>
      <c r="E12" s="237"/>
      <c r="F12" s="238"/>
      <c r="G12" s="239">
        <f>SUMIF(AG13:AG13,"&lt;&gt;NOR",G13:G13)</f>
        <v>0</v>
      </c>
      <c r="H12" s="233"/>
      <c r="I12" s="233">
        <f>SUM(I13:I13)</f>
        <v>0</v>
      </c>
      <c r="J12" s="233"/>
      <c r="K12" s="233">
        <f>SUM(K13:K13)</f>
        <v>0</v>
      </c>
      <c r="L12" s="233"/>
      <c r="M12" s="233">
        <f>SUM(M13:M13)</f>
        <v>0</v>
      </c>
      <c r="N12" s="232"/>
      <c r="O12" s="232">
        <f>SUM(O13:O13)</f>
        <v>0</v>
      </c>
      <c r="P12" s="232"/>
      <c r="Q12" s="232">
        <f>SUM(Q13:Q13)</f>
        <v>0</v>
      </c>
      <c r="R12" s="233"/>
      <c r="S12" s="233"/>
      <c r="T12" s="233"/>
      <c r="U12" s="233"/>
      <c r="V12" s="233">
        <f>SUM(V13:V13)</f>
        <v>0.02</v>
      </c>
      <c r="W12" s="233"/>
      <c r="X12" s="233"/>
      <c r="Y12" s="233"/>
      <c r="AG12" t="s">
        <v>95</v>
      </c>
    </row>
    <row r="13" spans="1:60" outlineLevel="1" x14ac:dyDescent="0.2">
      <c r="A13" s="247">
        <v>4</v>
      </c>
      <c r="B13" s="248" t="s">
        <v>111</v>
      </c>
      <c r="C13" s="254" t="s">
        <v>112</v>
      </c>
      <c r="D13" s="249" t="s">
        <v>113</v>
      </c>
      <c r="E13" s="250">
        <v>0.5</v>
      </c>
      <c r="F13" s="251"/>
      <c r="G13" s="252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9">
        <v>0</v>
      </c>
      <c r="O13" s="229">
        <f>ROUND(E13*N13,2)</f>
        <v>0</v>
      </c>
      <c r="P13" s="229">
        <v>0</v>
      </c>
      <c r="Q13" s="229">
        <f>ROUND(E13*P13,2)</f>
        <v>0</v>
      </c>
      <c r="R13" s="230"/>
      <c r="S13" s="230" t="s">
        <v>99</v>
      </c>
      <c r="T13" s="230" t="s">
        <v>99</v>
      </c>
      <c r="U13" s="230">
        <v>3.6999999999999998E-2</v>
      </c>
      <c r="V13" s="230">
        <f>ROUND(E13*U13,2)</f>
        <v>0.02</v>
      </c>
      <c r="W13" s="230"/>
      <c r="X13" s="230" t="s">
        <v>100</v>
      </c>
      <c r="Y13" s="230" t="s">
        <v>101</v>
      </c>
      <c r="Z13" s="212"/>
      <c r="AA13" s="212"/>
      <c r="AB13" s="212"/>
      <c r="AC13" s="212"/>
      <c r="AD13" s="212"/>
      <c r="AE13" s="212"/>
      <c r="AF13" s="212"/>
      <c r="AG13" s="212" t="s">
        <v>102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x14ac:dyDescent="0.2">
      <c r="A14" s="234" t="s">
        <v>94</v>
      </c>
      <c r="B14" s="235" t="s">
        <v>59</v>
      </c>
      <c r="C14" s="253" t="s">
        <v>60</v>
      </c>
      <c r="D14" s="236"/>
      <c r="E14" s="237"/>
      <c r="F14" s="238"/>
      <c r="G14" s="239">
        <f>SUMIF(AG15:AG16,"&lt;&gt;NOR",G15:G16)</f>
        <v>0</v>
      </c>
      <c r="H14" s="233"/>
      <c r="I14" s="233">
        <f>SUM(I15:I16)</f>
        <v>0</v>
      </c>
      <c r="J14" s="233"/>
      <c r="K14" s="233">
        <f>SUM(K15:K16)</f>
        <v>0</v>
      </c>
      <c r="L14" s="233"/>
      <c r="M14" s="233">
        <f>SUM(M15:M16)</f>
        <v>0</v>
      </c>
      <c r="N14" s="232"/>
      <c r="O14" s="232">
        <f>SUM(O15:O16)</f>
        <v>0</v>
      </c>
      <c r="P14" s="232"/>
      <c r="Q14" s="232">
        <f>SUM(Q15:Q16)</f>
        <v>0.88</v>
      </c>
      <c r="R14" s="233"/>
      <c r="S14" s="233"/>
      <c r="T14" s="233"/>
      <c r="U14" s="233"/>
      <c r="V14" s="233">
        <f>SUM(V15:V16)</f>
        <v>1.4300000000000002</v>
      </c>
      <c r="W14" s="233"/>
      <c r="X14" s="233"/>
      <c r="Y14" s="233"/>
      <c r="AG14" t="s">
        <v>95</v>
      </c>
    </row>
    <row r="15" spans="1:60" outlineLevel="1" x14ac:dyDescent="0.2">
      <c r="A15" s="247">
        <v>5</v>
      </c>
      <c r="B15" s="248" t="s">
        <v>114</v>
      </c>
      <c r="C15" s="254" t="s">
        <v>115</v>
      </c>
      <c r="D15" s="249" t="s">
        <v>105</v>
      </c>
      <c r="E15" s="250">
        <v>1</v>
      </c>
      <c r="F15" s="251"/>
      <c r="G15" s="252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0.66</v>
      </c>
      <c r="Q15" s="229">
        <f>ROUND(E15*P15,2)</f>
        <v>0.66</v>
      </c>
      <c r="R15" s="230"/>
      <c r="S15" s="230" t="s">
        <v>99</v>
      </c>
      <c r="T15" s="230" t="s">
        <v>99</v>
      </c>
      <c r="U15" s="230">
        <v>1.0529999999999999</v>
      </c>
      <c r="V15" s="230">
        <f>ROUND(E15*U15,2)</f>
        <v>1.05</v>
      </c>
      <c r="W15" s="230"/>
      <c r="X15" s="230" t="s">
        <v>100</v>
      </c>
      <c r="Y15" s="230" t="s">
        <v>101</v>
      </c>
      <c r="Z15" s="212"/>
      <c r="AA15" s="212"/>
      <c r="AB15" s="212"/>
      <c r="AC15" s="212"/>
      <c r="AD15" s="212"/>
      <c r="AE15" s="212"/>
      <c r="AF15" s="212"/>
      <c r="AG15" s="212" t="s">
        <v>102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47">
        <v>6</v>
      </c>
      <c r="B16" s="248" t="s">
        <v>116</v>
      </c>
      <c r="C16" s="254" t="s">
        <v>117</v>
      </c>
      <c r="D16" s="249" t="s">
        <v>105</v>
      </c>
      <c r="E16" s="250">
        <v>1</v>
      </c>
      <c r="F16" s="251"/>
      <c r="G16" s="252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9">
        <v>0</v>
      </c>
      <c r="O16" s="229">
        <f>ROUND(E16*N16,2)</f>
        <v>0</v>
      </c>
      <c r="P16" s="229">
        <v>0.22</v>
      </c>
      <c r="Q16" s="229">
        <f>ROUND(E16*P16,2)</f>
        <v>0.22</v>
      </c>
      <c r="R16" s="230"/>
      <c r="S16" s="230" t="s">
        <v>99</v>
      </c>
      <c r="T16" s="230" t="s">
        <v>99</v>
      </c>
      <c r="U16" s="230">
        <v>0.375</v>
      </c>
      <c r="V16" s="230">
        <f>ROUND(E16*U16,2)</f>
        <v>0.38</v>
      </c>
      <c r="W16" s="230"/>
      <c r="X16" s="230" t="s">
        <v>100</v>
      </c>
      <c r="Y16" s="230" t="s">
        <v>101</v>
      </c>
      <c r="Z16" s="212"/>
      <c r="AA16" s="212"/>
      <c r="AB16" s="212"/>
      <c r="AC16" s="212"/>
      <c r="AD16" s="212"/>
      <c r="AE16" s="212"/>
      <c r="AF16" s="212"/>
      <c r="AG16" s="212" t="s">
        <v>102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x14ac:dyDescent="0.2">
      <c r="A17" s="234" t="s">
        <v>94</v>
      </c>
      <c r="B17" s="235" t="s">
        <v>61</v>
      </c>
      <c r="C17" s="253" t="s">
        <v>62</v>
      </c>
      <c r="D17" s="236"/>
      <c r="E17" s="237"/>
      <c r="F17" s="238"/>
      <c r="G17" s="239">
        <f>SUMIF(AG18:AG18,"&lt;&gt;NOR",G18:G18)</f>
        <v>0</v>
      </c>
      <c r="H17" s="233"/>
      <c r="I17" s="233">
        <f>SUM(I18:I18)</f>
        <v>0</v>
      </c>
      <c r="J17" s="233"/>
      <c r="K17" s="233">
        <f>SUM(K18:K18)</f>
        <v>0</v>
      </c>
      <c r="L17" s="233"/>
      <c r="M17" s="233">
        <f>SUM(M18:M18)</f>
        <v>0</v>
      </c>
      <c r="N17" s="232"/>
      <c r="O17" s="232">
        <f>SUM(O18:O18)</f>
        <v>0</v>
      </c>
      <c r="P17" s="232"/>
      <c r="Q17" s="232">
        <f>SUM(Q18:Q18)</f>
        <v>0</v>
      </c>
      <c r="R17" s="233"/>
      <c r="S17" s="233"/>
      <c r="T17" s="233"/>
      <c r="U17" s="233"/>
      <c r="V17" s="233">
        <f>SUM(V18:V18)</f>
        <v>0.01</v>
      </c>
      <c r="W17" s="233"/>
      <c r="X17" s="233"/>
      <c r="Y17" s="233"/>
      <c r="AG17" t="s">
        <v>95</v>
      </c>
    </row>
    <row r="18" spans="1:60" outlineLevel="1" x14ac:dyDescent="0.2">
      <c r="A18" s="247">
        <v>7</v>
      </c>
      <c r="B18" s="248" t="s">
        <v>118</v>
      </c>
      <c r="C18" s="254" t="s">
        <v>119</v>
      </c>
      <c r="D18" s="249" t="s">
        <v>120</v>
      </c>
      <c r="E18" s="250">
        <v>0.65983000000000003</v>
      </c>
      <c r="F18" s="251"/>
      <c r="G18" s="252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9">
        <v>0</v>
      </c>
      <c r="O18" s="229">
        <f>ROUND(E18*N18,2)</f>
        <v>0</v>
      </c>
      <c r="P18" s="229">
        <v>0</v>
      </c>
      <c r="Q18" s="229">
        <f>ROUND(E18*P18,2)</f>
        <v>0</v>
      </c>
      <c r="R18" s="230"/>
      <c r="S18" s="230" t="s">
        <v>99</v>
      </c>
      <c r="T18" s="230" t="s">
        <v>99</v>
      </c>
      <c r="U18" s="230">
        <v>1.6E-2</v>
      </c>
      <c r="V18" s="230">
        <f>ROUND(E18*U18,2)</f>
        <v>0.01</v>
      </c>
      <c r="W18" s="230"/>
      <c r="X18" s="230" t="s">
        <v>121</v>
      </c>
      <c r="Y18" s="230" t="s">
        <v>101</v>
      </c>
      <c r="Z18" s="212"/>
      <c r="AA18" s="212"/>
      <c r="AB18" s="212"/>
      <c r="AC18" s="212"/>
      <c r="AD18" s="212"/>
      <c r="AE18" s="212"/>
      <c r="AF18" s="212"/>
      <c r="AG18" s="212" t="s">
        <v>122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x14ac:dyDescent="0.2">
      <c r="A19" s="234" t="s">
        <v>94</v>
      </c>
      <c r="B19" s="235" t="s">
        <v>63</v>
      </c>
      <c r="C19" s="253" t="s">
        <v>64</v>
      </c>
      <c r="D19" s="236"/>
      <c r="E19" s="237"/>
      <c r="F19" s="238"/>
      <c r="G19" s="239">
        <f>SUMIF(AG20:AG23,"&lt;&gt;NOR",G20:G23)</f>
        <v>0</v>
      </c>
      <c r="H19" s="233"/>
      <c r="I19" s="233">
        <f>SUM(I20:I23)</f>
        <v>0</v>
      </c>
      <c r="J19" s="233"/>
      <c r="K19" s="233">
        <f>SUM(K20:K23)</f>
        <v>0</v>
      </c>
      <c r="L19" s="233"/>
      <c r="M19" s="233">
        <f>SUM(M20:M23)</f>
        <v>0</v>
      </c>
      <c r="N19" s="232"/>
      <c r="O19" s="232">
        <f>SUM(O20:O23)</f>
        <v>0</v>
      </c>
      <c r="P19" s="232"/>
      <c r="Q19" s="232">
        <f>SUM(Q20:Q23)</f>
        <v>0</v>
      </c>
      <c r="R19" s="233"/>
      <c r="S19" s="233"/>
      <c r="T19" s="233"/>
      <c r="U19" s="233"/>
      <c r="V19" s="233">
        <f>SUM(V20:V23)</f>
        <v>0.7</v>
      </c>
      <c r="W19" s="233"/>
      <c r="X19" s="233"/>
      <c r="Y19" s="233"/>
      <c r="AG19" t="s">
        <v>95</v>
      </c>
    </row>
    <row r="20" spans="1:60" outlineLevel="1" x14ac:dyDescent="0.2">
      <c r="A20" s="247">
        <v>8</v>
      </c>
      <c r="B20" s="248" t="s">
        <v>123</v>
      </c>
      <c r="C20" s="254" t="s">
        <v>124</v>
      </c>
      <c r="D20" s="249" t="s">
        <v>120</v>
      </c>
      <c r="E20" s="250">
        <v>0.88</v>
      </c>
      <c r="F20" s="251"/>
      <c r="G20" s="252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29">
        <v>0</v>
      </c>
      <c r="O20" s="229">
        <f>ROUND(E20*N20,2)</f>
        <v>0</v>
      </c>
      <c r="P20" s="229">
        <v>0</v>
      </c>
      <c r="Q20" s="229">
        <f>ROUND(E20*P20,2)</f>
        <v>0</v>
      </c>
      <c r="R20" s="230"/>
      <c r="S20" s="230" t="s">
        <v>99</v>
      </c>
      <c r="T20" s="230" t="s">
        <v>99</v>
      </c>
      <c r="U20" s="230">
        <v>0.68799999999999994</v>
      </c>
      <c r="V20" s="230">
        <f>ROUND(E20*U20,2)</f>
        <v>0.61</v>
      </c>
      <c r="W20" s="230"/>
      <c r="X20" s="230" t="s">
        <v>125</v>
      </c>
      <c r="Y20" s="230" t="s">
        <v>101</v>
      </c>
      <c r="Z20" s="212"/>
      <c r="AA20" s="212"/>
      <c r="AB20" s="212"/>
      <c r="AC20" s="212"/>
      <c r="AD20" s="212"/>
      <c r="AE20" s="212"/>
      <c r="AF20" s="212"/>
      <c r="AG20" s="212" t="s">
        <v>126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47">
        <v>9</v>
      </c>
      <c r="B21" s="248" t="s">
        <v>127</v>
      </c>
      <c r="C21" s="254" t="s">
        <v>128</v>
      </c>
      <c r="D21" s="249" t="s">
        <v>120</v>
      </c>
      <c r="E21" s="250">
        <v>0.88</v>
      </c>
      <c r="F21" s="251"/>
      <c r="G21" s="252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0</v>
      </c>
      <c r="O21" s="229">
        <f>ROUND(E21*N21,2)</f>
        <v>0</v>
      </c>
      <c r="P21" s="229">
        <v>0</v>
      </c>
      <c r="Q21" s="229">
        <f>ROUND(E21*P21,2)</f>
        <v>0</v>
      </c>
      <c r="R21" s="230"/>
      <c r="S21" s="230" t="s">
        <v>99</v>
      </c>
      <c r="T21" s="230" t="s">
        <v>99</v>
      </c>
      <c r="U21" s="230">
        <v>0</v>
      </c>
      <c r="V21" s="230">
        <f>ROUND(E21*U21,2)</f>
        <v>0</v>
      </c>
      <c r="W21" s="230"/>
      <c r="X21" s="230" t="s">
        <v>125</v>
      </c>
      <c r="Y21" s="230" t="s">
        <v>101</v>
      </c>
      <c r="Z21" s="212"/>
      <c r="AA21" s="212"/>
      <c r="AB21" s="212"/>
      <c r="AC21" s="212"/>
      <c r="AD21" s="212"/>
      <c r="AE21" s="212"/>
      <c r="AF21" s="212"/>
      <c r="AG21" s="212" t="s">
        <v>126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47">
        <v>10</v>
      </c>
      <c r="B22" s="248" t="s">
        <v>129</v>
      </c>
      <c r="C22" s="254" t="s">
        <v>130</v>
      </c>
      <c r="D22" s="249" t="s">
        <v>120</v>
      </c>
      <c r="E22" s="250">
        <v>0.88</v>
      </c>
      <c r="F22" s="251"/>
      <c r="G22" s="252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9">
        <v>0</v>
      </c>
      <c r="O22" s="229">
        <f>ROUND(E22*N22,2)</f>
        <v>0</v>
      </c>
      <c r="P22" s="229">
        <v>0</v>
      </c>
      <c r="Q22" s="229">
        <f>ROUND(E22*P22,2)</f>
        <v>0</v>
      </c>
      <c r="R22" s="230"/>
      <c r="S22" s="230" t="s">
        <v>99</v>
      </c>
      <c r="T22" s="230" t="s">
        <v>99</v>
      </c>
      <c r="U22" s="230">
        <v>9.9000000000000005E-2</v>
      </c>
      <c r="V22" s="230">
        <f>ROUND(E22*U22,2)</f>
        <v>0.09</v>
      </c>
      <c r="W22" s="230"/>
      <c r="X22" s="230" t="s">
        <v>125</v>
      </c>
      <c r="Y22" s="230" t="s">
        <v>101</v>
      </c>
      <c r="Z22" s="212"/>
      <c r="AA22" s="212"/>
      <c r="AB22" s="212"/>
      <c r="AC22" s="212"/>
      <c r="AD22" s="212"/>
      <c r="AE22" s="212"/>
      <c r="AF22" s="212"/>
      <c r="AG22" s="212" t="s">
        <v>126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ht="22.5" outlineLevel="1" x14ac:dyDescent="0.2">
      <c r="A23" s="247">
        <v>11</v>
      </c>
      <c r="B23" s="248" t="s">
        <v>131</v>
      </c>
      <c r="C23" s="254" t="s">
        <v>132</v>
      </c>
      <c r="D23" s="249" t="s">
        <v>120</v>
      </c>
      <c r="E23" s="250">
        <v>0.88</v>
      </c>
      <c r="F23" s="251"/>
      <c r="G23" s="252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29">
        <v>0</v>
      </c>
      <c r="O23" s="229">
        <f>ROUND(E23*N23,2)</f>
        <v>0</v>
      </c>
      <c r="P23" s="229">
        <v>0</v>
      </c>
      <c r="Q23" s="229">
        <f>ROUND(E23*P23,2)</f>
        <v>0</v>
      </c>
      <c r="R23" s="230"/>
      <c r="S23" s="230" t="s">
        <v>99</v>
      </c>
      <c r="T23" s="230" t="s">
        <v>99</v>
      </c>
      <c r="U23" s="230">
        <v>0</v>
      </c>
      <c r="V23" s="230">
        <f>ROUND(E23*U23,2)</f>
        <v>0</v>
      </c>
      <c r="W23" s="230"/>
      <c r="X23" s="230" t="s">
        <v>125</v>
      </c>
      <c r="Y23" s="230" t="s">
        <v>101</v>
      </c>
      <c r="Z23" s="212"/>
      <c r="AA23" s="212"/>
      <c r="AB23" s="212"/>
      <c r="AC23" s="212"/>
      <c r="AD23" s="212"/>
      <c r="AE23" s="212"/>
      <c r="AF23" s="212"/>
      <c r="AG23" s="212" t="s">
        <v>126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x14ac:dyDescent="0.2">
      <c r="A24" s="234" t="s">
        <v>94</v>
      </c>
      <c r="B24" s="235" t="s">
        <v>66</v>
      </c>
      <c r="C24" s="253" t="s">
        <v>29</v>
      </c>
      <c r="D24" s="236"/>
      <c r="E24" s="237"/>
      <c r="F24" s="238"/>
      <c r="G24" s="239">
        <f>SUMIF(AG25:AG25,"&lt;&gt;NOR",G25:G25)</f>
        <v>0</v>
      </c>
      <c r="H24" s="233"/>
      <c r="I24" s="233">
        <f>SUM(I25:I25)</f>
        <v>0</v>
      </c>
      <c r="J24" s="233"/>
      <c r="K24" s="233">
        <f>SUM(K25:K25)</f>
        <v>0</v>
      </c>
      <c r="L24" s="233"/>
      <c r="M24" s="233">
        <f>SUM(M25:M25)</f>
        <v>0</v>
      </c>
      <c r="N24" s="232"/>
      <c r="O24" s="232">
        <f>SUM(O25:O25)</f>
        <v>0</v>
      </c>
      <c r="P24" s="232"/>
      <c r="Q24" s="232">
        <f>SUM(Q25:Q25)</f>
        <v>0</v>
      </c>
      <c r="R24" s="233"/>
      <c r="S24" s="233"/>
      <c r="T24" s="233"/>
      <c r="U24" s="233"/>
      <c r="V24" s="233">
        <f>SUM(V25:V25)</f>
        <v>0</v>
      </c>
      <c r="W24" s="233"/>
      <c r="X24" s="233"/>
      <c r="Y24" s="233"/>
      <c r="AG24" t="s">
        <v>95</v>
      </c>
    </row>
    <row r="25" spans="1:60" outlineLevel="1" x14ac:dyDescent="0.2">
      <c r="A25" s="241">
        <v>12</v>
      </c>
      <c r="B25" s="242" t="s">
        <v>133</v>
      </c>
      <c r="C25" s="255" t="s">
        <v>134</v>
      </c>
      <c r="D25" s="243" t="s">
        <v>135</v>
      </c>
      <c r="E25" s="244">
        <v>1</v>
      </c>
      <c r="F25" s="245"/>
      <c r="G25" s="246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29">
        <v>0</v>
      </c>
      <c r="O25" s="229">
        <f>ROUND(E25*N25,2)</f>
        <v>0</v>
      </c>
      <c r="P25" s="229">
        <v>0</v>
      </c>
      <c r="Q25" s="229">
        <f>ROUND(E25*P25,2)</f>
        <v>0</v>
      </c>
      <c r="R25" s="230"/>
      <c r="S25" s="230" t="s">
        <v>99</v>
      </c>
      <c r="T25" s="230" t="s">
        <v>110</v>
      </c>
      <c r="U25" s="230">
        <v>0</v>
      </c>
      <c r="V25" s="230">
        <f>ROUND(E25*U25,2)</f>
        <v>0</v>
      </c>
      <c r="W25" s="230"/>
      <c r="X25" s="230" t="s">
        <v>136</v>
      </c>
      <c r="Y25" s="230" t="s">
        <v>101</v>
      </c>
      <c r="Z25" s="212"/>
      <c r="AA25" s="212"/>
      <c r="AB25" s="212"/>
      <c r="AC25" s="212"/>
      <c r="AD25" s="212"/>
      <c r="AE25" s="212"/>
      <c r="AF25" s="212"/>
      <c r="AG25" s="212" t="s">
        <v>137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x14ac:dyDescent="0.2">
      <c r="A26" s="3"/>
      <c r="B26" s="4"/>
      <c r="C26" s="256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12</v>
      </c>
      <c r="AF26">
        <v>21</v>
      </c>
      <c r="AG26" t="s">
        <v>80</v>
      </c>
    </row>
    <row r="27" spans="1:60" x14ac:dyDescent="0.2">
      <c r="A27" s="215"/>
      <c r="B27" s="216" t="s">
        <v>31</v>
      </c>
      <c r="C27" s="257"/>
      <c r="D27" s="217"/>
      <c r="E27" s="218"/>
      <c r="F27" s="218"/>
      <c r="G27" s="240">
        <f>G8+G12+G14+G17+G19+G24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138</v>
      </c>
    </row>
    <row r="28" spans="1:60" x14ac:dyDescent="0.2">
      <c r="A28" s="3"/>
      <c r="B28" s="4"/>
      <c r="C28" s="256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3"/>
      <c r="B29" s="4"/>
      <c r="C29" s="256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219" t="s">
        <v>139</v>
      </c>
      <c r="B30" s="219"/>
      <c r="C30" s="258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220"/>
      <c r="B31" s="221"/>
      <c r="C31" s="259"/>
      <c r="D31" s="221"/>
      <c r="E31" s="221"/>
      <c r="F31" s="221"/>
      <c r="G31" s="22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G31" t="s">
        <v>140</v>
      </c>
    </row>
    <row r="32" spans="1:60" x14ac:dyDescent="0.2">
      <c r="A32" s="223"/>
      <c r="B32" s="224"/>
      <c r="C32" s="260"/>
      <c r="D32" s="224"/>
      <c r="E32" s="224"/>
      <c r="F32" s="224"/>
      <c r="G32" s="22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223"/>
      <c r="B33" s="224"/>
      <c r="C33" s="260"/>
      <c r="D33" s="224"/>
      <c r="E33" s="224"/>
      <c r="F33" s="224"/>
      <c r="G33" s="22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A34" s="223"/>
      <c r="B34" s="224"/>
      <c r="C34" s="260"/>
      <c r="D34" s="224"/>
      <c r="E34" s="224"/>
      <c r="F34" s="224"/>
      <c r="G34" s="22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">
      <c r="A35" s="226"/>
      <c r="B35" s="227"/>
      <c r="C35" s="261"/>
      <c r="D35" s="227"/>
      <c r="E35" s="227"/>
      <c r="F35" s="227"/>
      <c r="G35" s="22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">
      <c r="A36" s="3"/>
      <c r="B36" s="4"/>
      <c r="C36" s="256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">
      <c r="C37" s="262"/>
      <c r="D37" s="10"/>
      <c r="AG37" t="s">
        <v>141</v>
      </c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30:C30"/>
    <mergeCell ref="A31:G3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3 Pol'!Názvy_tisku</vt:lpstr>
      <vt:lpstr>oadresa</vt:lpstr>
      <vt:lpstr>Stavba!Objednatel</vt:lpstr>
      <vt:lpstr>Stavba!Objekt</vt:lpstr>
      <vt:lpstr>'01 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Dvořáčková</dc:creator>
  <cp:lastModifiedBy>Michaela Dvořáčková</cp:lastModifiedBy>
  <cp:lastPrinted>2019-03-19T12:27:02Z</cp:lastPrinted>
  <dcterms:created xsi:type="dcterms:W3CDTF">2009-04-08T07:15:50Z</dcterms:created>
  <dcterms:modified xsi:type="dcterms:W3CDTF">2024-11-27T15:53:55Z</dcterms:modified>
</cp:coreProperties>
</file>