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ráce - rozpočty\1 Práce - rozpočtování ŽL\35 Město Tišnov\"/>
    </mc:Choice>
  </mc:AlternateContent>
  <xr:revisionPtr revIDLastSave="0" documentId="8_{F488CDF5-76E5-4015-9ADD-4988031B1690}" xr6:coauthVersionLast="47" xr6:coauthVersionMax="47" xr10:uidLastSave="{00000000-0000-0000-0000-000000000000}"/>
  <bookViews>
    <workbookView xWindow="-18120" yWindow="-120" windowWidth="18240" windowHeight="284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4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4 Pol'!$A$1:$Y$28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I53" i="1" s="1"/>
  <c r="J52" i="1" s="1"/>
  <c r="I50" i="1"/>
  <c r="I49" i="1"/>
  <c r="G41" i="1"/>
  <c r="F41" i="1"/>
  <c r="G40" i="1"/>
  <c r="F40" i="1"/>
  <c r="G39" i="1"/>
  <c r="H39" i="1" s="1"/>
  <c r="H42" i="1" s="1"/>
  <c r="F39" i="1"/>
  <c r="G18" i="12"/>
  <c r="G8" i="12"/>
  <c r="Q8" i="12"/>
  <c r="G9" i="12"/>
  <c r="M9" i="12" s="1"/>
  <c r="M8" i="12" s="1"/>
  <c r="I9" i="12"/>
  <c r="I8" i="12" s="1"/>
  <c r="K9" i="12"/>
  <c r="K8" i="12" s="1"/>
  <c r="O9" i="12"/>
  <c r="O8" i="12" s="1"/>
  <c r="Q9" i="12"/>
  <c r="V9" i="12"/>
  <c r="V8" i="12" s="1"/>
  <c r="G10" i="12"/>
  <c r="I10" i="12"/>
  <c r="K10" i="12"/>
  <c r="M10" i="12"/>
  <c r="O10" i="12"/>
  <c r="Q10" i="12"/>
  <c r="V10" i="12"/>
  <c r="G11" i="12"/>
  <c r="M11" i="12"/>
  <c r="G12" i="12"/>
  <c r="I12" i="12"/>
  <c r="I11" i="12" s="1"/>
  <c r="K12" i="12"/>
  <c r="K11" i="12" s="1"/>
  <c r="M12" i="12"/>
  <c r="O12" i="12"/>
  <c r="O11" i="12" s="1"/>
  <c r="Q12" i="12"/>
  <c r="Q11" i="12" s="1"/>
  <c r="V12" i="12"/>
  <c r="V11" i="12" s="1"/>
  <c r="G13" i="12"/>
  <c r="K13" i="12"/>
  <c r="Q13" i="12"/>
  <c r="G14" i="12"/>
  <c r="I14" i="12"/>
  <c r="I13" i="12" s="1"/>
  <c r="K14" i="12"/>
  <c r="M14" i="12"/>
  <c r="M13" i="12" s="1"/>
  <c r="O14" i="12"/>
  <c r="O13" i="12" s="1"/>
  <c r="Q14" i="12"/>
  <c r="V14" i="12"/>
  <c r="V13" i="12" s="1"/>
  <c r="G15" i="12"/>
  <c r="K15" i="12"/>
  <c r="O15" i="12"/>
  <c r="G16" i="12"/>
  <c r="M16" i="12" s="1"/>
  <c r="M15" i="12" s="1"/>
  <c r="I16" i="12"/>
  <c r="I15" i="12" s="1"/>
  <c r="K16" i="12"/>
  <c r="O16" i="12"/>
  <c r="Q16" i="12"/>
  <c r="Q15" i="12" s="1"/>
  <c r="V16" i="12"/>
  <c r="V15" i="12" s="1"/>
  <c r="AE18" i="12"/>
  <c r="AF18" i="12"/>
  <c r="I20" i="1"/>
  <c r="I19" i="1"/>
  <c r="I18" i="1"/>
  <c r="I17" i="1"/>
  <c r="I16" i="1"/>
  <c r="F42" i="1"/>
  <c r="G23" i="1" s="1"/>
  <c r="G42" i="1"/>
  <c r="G25" i="1" s="1"/>
  <c r="A25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J49" i="1" l="1"/>
  <c r="J50" i="1"/>
  <c r="J53" i="1" s="1"/>
  <c r="G26" i="1"/>
  <c r="A26" i="1"/>
  <c r="A23" i="1"/>
  <c r="G28" i="1"/>
  <c r="I21" i="1"/>
  <c r="J51" i="1"/>
  <c r="I39" i="1"/>
  <c r="I42" i="1" s="1"/>
  <c r="J39" i="1" s="1"/>
  <c r="J42" i="1" s="1"/>
  <c r="A24" i="1" l="1"/>
  <c r="G24" i="1"/>
  <c r="A27" i="1" s="1"/>
  <c r="J40" i="1"/>
  <c r="J41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Dvořáčková</author>
  </authors>
  <commentList>
    <comment ref="S6" authorId="0" shapeId="0" xr:uid="{05D01C6B-7BD4-493B-A9A2-0A7FD66DBE4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54E4C82-DE68-4E90-9E35-63CFA5F6380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<sst xmlns="http://schemas.openxmlformats.org/spreadsheetml/2006/main" count="191" uniqueCount="120">
  <si>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</si>
  <si>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</si>
  <si>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</si>
  <si>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</si>
  <si>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</si>
  <si>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</si>
  <si>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</si>
  <si>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</si>
  <si>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</si>
  <si>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</si>
  <si>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</si>
  <si>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</si>
  <si>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</si>
  <si>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</si>
  <si>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</si>
  <si>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</si>
  <si>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</si>
  <si>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</si>
  <si>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</si>
  <si>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</si>
  <si>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</si>
  <si>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</si>
  <si>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</si>
  <si>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</si>
  <si>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</si>
  <si>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</si>
  <si>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</si>
  <si>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</si>
  <si>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</si>
  <si>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</si>
  <si>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</si>
  <si>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</si>
  <si>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</si>
  <si>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</si>
  <si>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</si>
  <si>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</si>
  <si>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</si>
  <si>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</si>
  <si>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</si>
  <si>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</si>
  <si>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</si>
  <si>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</si>
  <si>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</si>
  <si>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4</t>
  </si>
  <si>
    <t>Oprava asfaltu "patchmatic"</t>
  </si>
  <si>
    <t>01</t>
  </si>
  <si>
    <t>Komunikace</t>
  </si>
  <si>
    <t>Objekt:</t>
  </si>
  <si>
    <t>Rozpočet:</t>
  </si>
  <si>
    <t>MD241108</t>
  </si>
  <si>
    <t>Rozpočty Tišnov</t>
  </si>
  <si>
    <t>Stavba</t>
  </si>
  <si>
    <t>Celkem za stavbu</t>
  </si>
  <si>
    <t>CZK</t>
  </si>
  <si>
    <t>Rekapitulace dílů</t>
  </si>
  <si>
    <t>Typ dílu</t>
  </si>
  <si>
    <t>5</t>
  </si>
  <si>
    <t>93</t>
  </si>
  <si>
    <t>Dokončovací práce inženýrských staveb</t>
  </si>
  <si>
    <t>99</t>
  </si>
  <si>
    <t>Staveništní přesun hmot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</si>
  <si>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</si>
  <si>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</si>
  <si>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</si>
  <si>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</si>
  <si>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</si>
  <si>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</si>
  <si>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</si>
  <si>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</si>
  <si>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</si>
  <si>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</si>
  <si>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</si>
  <si>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</si>
  <si>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</si>
  <si>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</si>
  <si>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</si>
  <si>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</si>
  <si>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</si>
  <si>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</si>
  <si>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</si>
  <si>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</si>
  <si>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</si>
  <si>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</si>
  <si>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</si>
  <si>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</si>
  <si>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</si>
  <si>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</si>
  <si>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</si>
  <si>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</si>
  <si>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</si>
  <si>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</si>
  <si>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572763151R00</t>
  </si>
  <si>
    <t>Vyspravení výtluků metodou Patch</t>
  </si>
  <si>
    <t>t</t>
  </si>
  <si>
    <t>RTS 24/ II</t>
  </si>
  <si>
    <t>Práce</t>
  </si>
  <si>
    <t>Běžná</t>
  </si>
  <si>
    <t>POL1_</t>
  </si>
  <si>
    <t>913121110</t>
  </si>
  <si>
    <t>Dopravní opatření po dobu výstavby včetně případného řízení dopravy pracovníky</t>
  </si>
  <si>
    <t>soubor</t>
  </si>
  <si>
    <t>Vlastní</t>
  </si>
  <si>
    <t>Kalkul</t>
  </si>
  <si>
    <t>938909311R00</t>
  </si>
  <si>
    <t>Čištění vozovek metením strojně podkadu nebo krytu betonového nebo živičného</t>
  </si>
  <si>
    <t>m2</t>
  </si>
  <si>
    <t>998225311R00</t>
  </si>
  <si>
    <t>Přesun hmot, oprava komunikací, kryt živič. a bet.</t>
  </si>
  <si>
    <t>Přesun hmot</t>
  </si>
  <si>
    <t>POL7_</t>
  </si>
  <si>
    <t>005121010R</t>
  </si>
  <si>
    <t>Ostatní a vedlejší náklady</t>
  </si>
  <si>
    <t>Soubor</t>
  </si>
  <si>
    <t>Indiv</t>
  </si>
  <si>
    <t>VRN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</si>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</sst>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6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517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SUMIF(F49:F52,A16,I49:I52)+SUMIF(F49:F52,"PSU",I49:I52)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SUMIF(F49:F52,A17,I49:I52)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SUMIF(F49:F52,A18,I49:I52)</f>
        <v>0</v>
      </c>
      <c r="J18" s="85"/>
    </row>
    <row r="19" spans="1:10" ht="23.25" customHeight="1" x14ac:dyDescent="0.2">
      <c r="A19" s="196" t="s">
        <v>61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SUMIF(F49:F52,A19,I49:I52)</f>
        <v>0</v>
      </c>
      <c r="J19" s="85"/>
    </row>
    <row r="20" spans="1:10" ht="23.25" customHeight="1" x14ac:dyDescent="0.2">
      <c r="A20" s="196" t="s">
        <v>62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SUMIF(F49:F52,A20,I49:I52)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'01 4 Pol'!AE18</f>
        <v>0</v>
      </c>
      <c r="G39" s="149">
        <f>'01 4 Pol'!AF18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2" t="s">
        <v>45</v>
      </c>
      <c r="C40" s="153" t="s">
        <v>46</v>
      </c>
      <c r="D40" s="153"/>
      <c r="E40" s="153"/>
      <c r="F40" s="154">
        <f>'01 4 Pol'!AE18</f>
        <v>0</v>
      </c>
      <c r="G40" s="155">
        <f>'01 4 Pol'!AF18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2">
      <c r="A41" s="136">
        <v>3</v>
      </c>
      <c r="B41" s="157" t="s">
        <v>43</v>
      </c>
      <c r="C41" s="147" t="s">
        <v>44</v>
      </c>
      <c r="D41" s="147"/>
      <c r="E41" s="147"/>
      <c r="F41" s="158">
        <f>'01 4 Pol'!AE18</f>
        <v>0</v>
      </c>
      <c r="G41" s="150">
        <f>'01 4 Pol'!AF18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2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75" x14ac:dyDescent="0.25">
      <c r="B46" s="175" t="s">
        <v>54</v>
      </c>
    </row>
    <row r="48" spans="1:10" ht="25.5" customHeight="1" x14ac:dyDescent="0.2">
      <c r="A48" s="177"/>
      <c r="B48" s="180" t="s">
        <v>18</v>
      </c>
      <c r="C48" s="180" t="s">
        <v>6</v>
      </c>
      <c r="D48" s="181"/>
      <c r="E48" s="181"/>
      <c r="F48" s="182" t="s">
        <v>55</v>
      </c>
      <c r="G48" s="182"/>
      <c r="H48" s="182"/>
      <c r="I48" s="182" t="s">
        <v>31</v>
      </c>
      <c r="J48" s="182" t="s">
        <v>0</v>
      </c>
    </row>
    <row r="49" spans="1:10" ht="36.75" customHeight="1" x14ac:dyDescent="0.2">
      <c r="A49" s="178"/>
      <c r="B49" s="183" t="s">
        <v>56</v>
      </c>
      <c r="C49" s="184" t="s">
        <v>46</v>
      </c>
      <c r="D49" s="185"/>
      <c r="E49" s="185"/>
      <c r="F49" s="192" t="s">
        <v>26</v>
      </c>
      <c r="G49" s="193"/>
      <c r="H49" s="193"/>
      <c r="I49" s="193">
        <f>'01 4 Pol'!G8</f>
        <v>0</v>
      </c>
      <c r="J49" s="189" t="str">
        <f>IF(I53=0,"",I49/I53*100)</f>
        <v/>
      </c>
    </row>
    <row r="50" spans="1:10" ht="36.75" customHeight="1" x14ac:dyDescent="0.2">
      <c r="A50" s="178"/>
      <c r="B50" s="183" t="s">
        <v>57</v>
      </c>
      <c r="C50" s="184" t="s">
        <v>58</v>
      </c>
      <c r="D50" s="185"/>
      <c r="E50" s="185"/>
      <c r="F50" s="192" t="s">
        <v>26</v>
      </c>
      <c r="G50" s="193"/>
      <c r="H50" s="193"/>
      <c r="I50" s="193">
        <f>'01 4 Pol'!G11</f>
        <v>0</v>
      </c>
      <c r="J50" s="189" t="str">
        <f>IF(I53=0,"",I50/I53*100)</f>
        <v/>
      </c>
    </row>
    <row r="51" spans="1:10" ht="36.75" customHeight="1" x14ac:dyDescent="0.2">
      <c r="A51" s="178"/>
      <c r="B51" s="183" t="s">
        <v>59</v>
      </c>
      <c r="C51" s="184" t="s">
        <v>60</v>
      </c>
      <c r="D51" s="185"/>
      <c r="E51" s="185"/>
      <c r="F51" s="192" t="s">
        <v>26</v>
      </c>
      <c r="G51" s="193"/>
      <c r="H51" s="193"/>
      <c r="I51" s="193">
        <f>'01 4 Pol'!G13</f>
        <v>0</v>
      </c>
      <c r="J51" s="189" t="str">
        <f>IF(I53=0,"",I51/I53*100)</f>
        <v/>
      </c>
    </row>
    <row r="52" spans="1:10" ht="36.75" customHeight="1" x14ac:dyDescent="0.2">
      <c r="A52" s="178"/>
      <c r="B52" s="183" t="s">
        <v>61</v>
      </c>
      <c r="C52" s="184" t="s">
        <v>29</v>
      </c>
      <c r="D52" s="185"/>
      <c r="E52" s="185"/>
      <c r="F52" s="192" t="s">
        <v>61</v>
      </c>
      <c r="G52" s="193"/>
      <c r="H52" s="193"/>
      <c r="I52" s="193">
        <f>'01 4 Pol'!G15</f>
        <v>0</v>
      </c>
      <c r="J52" s="189" t="str">
        <f>IF(I53=0,"",I52/I53*100)</f>
        <v/>
      </c>
    </row>
    <row r="53" spans="1:10" ht="25.5" customHeight="1" x14ac:dyDescent="0.2">
      <c r="A53" s="179"/>
      <c r="B53" s="186" t="s">
        <v>1</v>
      </c>
      <c r="C53" s="187"/>
      <c r="D53" s="188"/>
      <c r="E53" s="188"/>
      <c r="F53" s="194"/>
      <c r="G53" s="195"/>
      <c r="H53" s="195"/>
      <c r="I53" s="195">
        <f>SUM(I49:I52)</f>
        <v>0</v>
      </c>
      <c r="J53" s="190">
        <f>SUM(J49:J52)</f>
        <v>0</v>
      </c>
    </row>
    <row r="54" spans="1:10" x14ac:dyDescent="0.2">
      <c r="F54" s="135"/>
      <c r="G54" s="135"/>
      <c r="H54" s="135"/>
      <c r="I54" s="135"/>
      <c r="J54" s="191"/>
    </row>
    <row r="55" spans="1:10" x14ac:dyDescent="0.2">
      <c r="F55" s="135"/>
      <c r="G55" s="135"/>
      <c r="H55" s="135"/>
      <c r="I55" s="135"/>
      <c r="J55" s="191"/>
    </row>
    <row r="56" spans="1:10" x14ac:dyDescent="0.2">
      <c r="F56" s="135"/>
      <c r="G56" s="135"/>
      <c r="H56" s="135"/>
      <c r="I56" s="135"/>
      <c r="J56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0:E50"/>
    <mergeCell ref="C51:E51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360A-051A-413B-87B0-01CC6FBF5E0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63</v>
      </c>
    </row>
    <row r="2" spans="1:60" ht="24.95" customHeight="1" x14ac:dyDescent="0.2">
      <c r="A2" s="198" t="s">
        <v>8</v>
      </c>
      <c r="B2" s="49" t="s">
        <v>49</v>
      </c>
      <c r="C2" s="201" t="s">
        <v>50</v>
      </c>
      <c r="D2" s="199"/>
      <c r="E2" s="199"/>
      <c r="F2" s="199"/>
      <c r="G2" s="200"/>
      <c r="AG2" t="s">
        <v>64</v>
      </c>
    </row>
    <row r="3" spans="1:60" ht="24.95" customHeight="1" x14ac:dyDescent="0.2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64</v>
      </c>
      <c r="AG3" t="s">
        <v>65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66</v>
      </c>
    </row>
    <row r="5" spans="1:60" x14ac:dyDescent="0.2">
      <c r="D5" s="10"/>
    </row>
    <row r="6" spans="1:60" ht="38.25" x14ac:dyDescent="0.2">
      <c r="A6" s="208" t="s">
        <v>67</v>
      </c>
      <c r="B6" s="210" t="s">
        <v>68</v>
      </c>
      <c r="C6" s="210" t="s">
        <v>69</v>
      </c>
      <c r="D6" s="209" t="s">
        <v>70</v>
      </c>
      <c r="E6" s="208" t="s">
        <v>71</v>
      </c>
      <c r="F6" s="207" t="s">
        <v>72</v>
      </c>
      <c r="G6" s="208" t="s">
        <v>31</v>
      </c>
      <c r="H6" s="211" t="s">
        <v>32</v>
      </c>
      <c r="I6" s="211" t="s">
        <v>73</v>
      </c>
      <c r="J6" s="211" t="s">
        <v>33</v>
      </c>
      <c r="K6" s="211" t="s">
        <v>74</v>
      </c>
      <c r="L6" s="211" t="s">
        <v>75</v>
      </c>
      <c r="M6" s="211" t="s">
        <v>76</v>
      </c>
      <c r="N6" s="211" t="s">
        <v>77</v>
      </c>
      <c r="O6" s="211" t="s">
        <v>78</v>
      </c>
      <c r="P6" s="211" t="s">
        <v>79</v>
      </c>
      <c r="Q6" s="211" t="s">
        <v>80</v>
      </c>
      <c r="R6" s="211" t="s">
        <v>81</v>
      </c>
      <c r="S6" s="211" t="s">
        <v>82</v>
      </c>
      <c r="T6" s="211" t="s">
        <v>83</v>
      </c>
      <c r="U6" s="211" t="s">
        <v>84</v>
      </c>
      <c r="V6" s="211" t="s">
        <v>85</v>
      </c>
      <c r="W6" s="211" t="s">
        <v>86</v>
      </c>
      <c r="X6" s="211" t="s">
        <v>87</v>
      </c>
      <c r="Y6" s="211" t="s">
        <v>88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4" t="s">
        <v>89</v>
      </c>
      <c r="B8" s="235" t="s">
        <v>56</v>
      </c>
      <c r="C8" s="253" t="s">
        <v>46</v>
      </c>
      <c r="D8" s="236"/>
      <c r="E8" s="237"/>
      <c r="F8" s="238"/>
      <c r="G8" s="239">
        <f>SUMIF(AG9:AG10,"&lt;&gt;NOR",G9:G10)</f>
        <v>0</v>
      </c>
      <c r="H8" s="233"/>
      <c r="I8" s="233">
        <f>SUM(I9:I10)</f>
        <v>0</v>
      </c>
      <c r="J8" s="233"/>
      <c r="K8" s="233">
        <f>SUM(K9:K10)</f>
        <v>0</v>
      </c>
      <c r="L8" s="233"/>
      <c r="M8" s="233">
        <f>SUM(M9:M10)</f>
        <v>0</v>
      </c>
      <c r="N8" s="232"/>
      <c r="O8" s="232">
        <f>SUM(O9:O10)</f>
        <v>1</v>
      </c>
      <c r="P8" s="232"/>
      <c r="Q8" s="232">
        <f>SUM(Q9:Q10)</f>
        <v>0</v>
      </c>
      <c r="R8" s="233"/>
      <c r="S8" s="233"/>
      <c r="T8" s="233"/>
      <c r="U8" s="233"/>
      <c r="V8" s="233">
        <f>SUM(V9:V10)</f>
        <v>2.33</v>
      </c>
      <c r="W8" s="233"/>
      <c r="X8" s="233"/>
      <c r="Y8" s="233"/>
      <c r="AG8" t="s">
        <v>90</v>
      </c>
    </row>
    <row r="9" spans="1:60" outlineLevel="1" x14ac:dyDescent="0.2">
      <c r="A9" s="247">
        <v>1</v>
      </c>
      <c r="B9" s="248" t="s">
        <v>91</v>
      </c>
      <c r="C9" s="254" t="s">
        <v>92</v>
      </c>
      <c r="D9" s="249" t="s">
        <v>93</v>
      </c>
      <c r="E9" s="250">
        <v>1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1</v>
      </c>
      <c r="O9" s="229">
        <f>ROUND(E9*N9,2)</f>
        <v>1</v>
      </c>
      <c r="P9" s="229">
        <v>0</v>
      </c>
      <c r="Q9" s="229">
        <f>ROUND(E9*P9,2)</f>
        <v>0</v>
      </c>
      <c r="R9" s="230"/>
      <c r="S9" s="230" t="s">
        <v>94</v>
      </c>
      <c r="T9" s="230" t="s">
        <v>94</v>
      </c>
      <c r="U9" s="230">
        <v>2.3250000000000002</v>
      </c>
      <c r="V9" s="230">
        <f>ROUND(E9*U9,2)</f>
        <v>2.33</v>
      </c>
      <c r="W9" s="230"/>
      <c r="X9" s="230" t="s">
        <v>95</v>
      </c>
      <c r="Y9" s="230" t="s">
        <v>96</v>
      </c>
      <c r="Z9" s="212"/>
      <c r="AA9" s="212"/>
      <c r="AB9" s="212"/>
      <c r="AC9" s="212"/>
      <c r="AD9" s="212"/>
      <c r="AE9" s="212"/>
      <c r="AF9" s="212"/>
      <c r="AG9" s="212" t="s">
        <v>97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22.5" outlineLevel="1" x14ac:dyDescent="0.2">
      <c r="A10" s="247">
        <v>2</v>
      </c>
      <c r="B10" s="248" t="s">
        <v>98</v>
      </c>
      <c r="C10" s="254" t="s">
        <v>99</v>
      </c>
      <c r="D10" s="249" t="s">
        <v>100</v>
      </c>
      <c r="E10" s="250">
        <v>1</v>
      </c>
      <c r="F10" s="251"/>
      <c r="G10" s="252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9">
        <v>0</v>
      </c>
      <c r="O10" s="229">
        <f>ROUND(E10*N10,2)</f>
        <v>0</v>
      </c>
      <c r="P10" s="229">
        <v>0</v>
      </c>
      <c r="Q10" s="229">
        <f>ROUND(E10*P10,2)</f>
        <v>0</v>
      </c>
      <c r="R10" s="230"/>
      <c r="S10" s="230" t="s">
        <v>101</v>
      </c>
      <c r="T10" s="230" t="s">
        <v>102</v>
      </c>
      <c r="U10" s="230">
        <v>0</v>
      </c>
      <c r="V10" s="230">
        <f>ROUND(E10*U10,2)</f>
        <v>0</v>
      </c>
      <c r="W10" s="230"/>
      <c r="X10" s="230" t="s">
        <v>95</v>
      </c>
      <c r="Y10" s="230" t="s">
        <v>96</v>
      </c>
      <c r="Z10" s="212"/>
      <c r="AA10" s="212"/>
      <c r="AB10" s="212"/>
      <c r="AC10" s="212"/>
      <c r="AD10" s="212"/>
      <c r="AE10" s="212"/>
      <c r="AF10" s="212"/>
      <c r="AG10" s="212" t="s">
        <v>97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x14ac:dyDescent="0.2">
      <c r="A11" s="234" t="s">
        <v>89</v>
      </c>
      <c r="B11" s="235" t="s">
        <v>57</v>
      </c>
      <c r="C11" s="253" t="s">
        <v>58</v>
      </c>
      <c r="D11" s="236"/>
      <c r="E11" s="237"/>
      <c r="F11" s="238"/>
      <c r="G11" s="239">
        <f>SUMIF(AG12:AG12,"&lt;&gt;NOR",G12:G12)</f>
        <v>0</v>
      </c>
      <c r="H11" s="233"/>
      <c r="I11" s="233">
        <f>SUM(I12:I12)</f>
        <v>0</v>
      </c>
      <c r="J11" s="233"/>
      <c r="K11" s="233">
        <f>SUM(K12:K12)</f>
        <v>0</v>
      </c>
      <c r="L11" s="233"/>
      <c r="M11" s="233">
        <f>SUM(M12:M12)</f>
        <v>0</v>
      </c>
      <c r="N11" s="232"/>
      <c r="O11" s="232">
        <f>SUM(O12:O12)</f>
        <v>0</v>
      </c>
      <c r="P11" s="232"/>
      <c r="Q11" s="232">
        <f>SUM(Q12:Q12)</f>
        <v>0</v>
      </c>
      <c r="R11" s="233"/>
      <c r="S11" s="233"/>
      <c r="T11" s="233"/>
      <c r="U11" s="233"/>
      <c r="V11" s="233">
        <f>SUM(V12:V12)</f>
        <v>0</v>
      </c>
      <c r="W11" s="233"/>
      <c r="X11" s="233"/>
      <c r="Y11" s="233"/>
      <c r="AG11" t="s">
        <v>90</v>
      </c>
    </row>
    <row r="12" spans="1:60" ht="22.5" outlineLevel="1" x14ac:dyDescent="0.2">
      <c r="A12" s="247">
        <v>3</v>
      </c>
      <c r="B12" s="248" t="s">
        <v>103</v>
      </c>
      <c r="C12" s="254" t="s">
        <v>104</v>
      </c>
      <c r="D12" s="249" t="s">
        <v>105</v>
      </c>
      <c r="E12" s="250">
        <v>1</v>
      </c>
      <c r="F12" s="251"/>
      <c r="G12" s="252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0</v>
      </c>
      <c r="O12" s="229">
        <f>ROUND(E12*N12,2)</f>
        <v>0</v>
      </c>
      <c r="P12" s="229">
        <v>0</v>
      </c>
      <c r="Q12" s="229">
        <f>ROUND(E12*P12,2)</f>
        <v>0</v>
      </c>
      <c r="R12" s="230"/>
      <c r="S12" s="230" t="s">
        <v>94</v>
      </c>
      <c r="T12" s="230" t="s">
        <v>94</v>
      </c>
      <c r="U12" s="230">
        <v>2E-3</v>
      </c>
      <c r="V12" s="230">
        <f>ROUND(E12*U12,2)</f>
        <v>0</v>
      </c>
      <c r="W12" s="230"/>
      <c r="X12" s="230" t="s">
        <v>95</v>
      </c>
      <c r="Y12" s="230" t="s">
        <v>96</v>
      </c>
      <c r="Z12" s="212"/>
      <c r="AA12" s="212"/>
      <c r="AB12" s="212"/>
      <c r="AC12" s="212"/>
      <c r="AD12" s="212"/>
      <c r="AE12" s="212"/>
      <c r="AF12" s="212"/>
      <c r="AG12" s="212" t="s">
        <v>97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x14ac:dyDescent="0.2">
      <c r="A13" s="234" t="s">
        <v>89</v>
      </c>
      <c r="B13" s="235" t="s">
        <v>59</v>
      </c>
      <c r="C13" s="253" t="s">
        <v>60</v>
      </c>
      <c r="D13" s="236"/>
      <c r="E13" s="237"/>
      <c r="F13" s="238"/>
      <c r="G13" s="239">
        <f>SUMIF(AG14:AG14,"&lt;&gt;NOR",G14:G14)</f>
        <v>0</v>
      </c>
      <c r="H13" s="233"/>
      <c r="I13" s="233">
        <f>SUM(I14:I14)</f>
        <v>0</v>
      </c>
      <c r="J13" s="233"/>
      <c r="K13" s="233">
        <f>SUM(K14:K14)</f>
        <v>0</v>
      </c>
      <c r="L13" s="233"/>
      <c r="M13" s="233">
        <f>SUM(M14:M14)</f>
        <v>0</v>
      </c>
      <c r="N13" s="232"/>
      <c r="O13" s="232">
        <f>SUM(O14:O14)</f>
        <v>0</v>
      </c>
      <c r="P13" s="232"/>
      <c r="Q13" s="232">
        <f>SUM(Q14:Q14)</f>
        <v>0</v>
      </c>
      <c r="R13" s="233"/>
      <c r="S13" s="233"/>
      <c r="T13" s="233"/>
      <c r="U13" s="233"/>
      <c r="V13" s="233">
        <f>SUM(V14:V14)</f>
        <v>0</v>
      </c>
      <c r="W13" s="233"/>
      <c r="X13" s="233"/>
      <c r="Y13" s="233"/>
      <c r="AG13" t="s">
        <v>90</v>
      </c>
    </row>
    <row r="14" spans="1:60" outlineLevel="1" x14ac:dyDescent="0.2">
      <c r="A14" s="247">
        <v>4</v>
      </c>
      <c r="B14" s="248" t="s">
        <v>106</v>
      </c>
      <c r="C14" s="254" t="s">
        <v>107</v>
      </c>
      <c r="D14" s="249" t="s">
        <v>93</v>
      </c>
      <c r="E14" s="250">
        <v>1</v>
      </c>
      <c r="F14" s="251"/>
      <c r="G14" s="252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0</v>
      </c>
      <c r="O14" s="229">
        <f>ROUND(E14*N14,2)</f>
        <v>0</v>
      </c>
      <c r="P14" s="229">
        <v>0</v>
      </c>
      <c r="Q14" s="229">
        <f>ROUND(E14*P14,2)</f>
        <v>0</v>
      </c>
      <c r="R14" s="230"/>
      <c r="S14" s="230" t="s">
        <v>94</v>
      </c>
      <c r="T14" s="230" t="s">
        <v>94</v>
      </c>
      <c r="U14" s="230">
        <v>0</v>
      </c>
      <c r="V14" s="230">
        <f>ROUND(E14*U14,2)</f>
        <v>0</v>
      </c>
      <c r="W14" s="230"/>
      <c r="X14" s="230" t="s">
        <v>108</v>
      </c>
      <c r="Y14" s="230" t="s">
        <v>96</v>
      </c>
      <c r="Z14" s="212"/>
      <c r="AA14" s="212"/>
      <c r="AB14" s="212"/>
      <c r="AC14" s="212"/>
      <c r="AD14" s="212"/>
      <c r="AE14" s="212"/>
      <c r="AF14" s="212"/>
      <c r="AG14" s="212" t="s">
        <v>109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x14ac:dyDescent="0.2">
      <c r="A15" s="234" t="s">
        <v>89</v>
      </c>
      <c r="B15" s="235" t="s">
        <v>61</v>
      </c>
      <c r="C15" s="253" t="s">
        <v>29</v>
      </c>
      <c r="D15" s="236"/>
      <c r="E15" s="237"/>
      <c r="F15" s="238"/>
      <c r="G15" s="239">
        <f>SUMIF(AG16:AG16,"&lt;&gt;NOR",G16:G16)</f>
        <v>0</v>
      </c>
      <c r="H15" s="233"/>
      <c r="I15" s="233">
        <f>SUM(I16:I16)</f>
        <v>0</v>
      </c>
      <c r="J15" s="233"/>
      <c r="K15" s="233">
        <f>SUM(K16:K16)</f>
        <v>0</v>
      </c>
      <c r="L15" s="233"/>
      <c r="M15" s="233">
        <f>SUM(M16:M16)</f>
        <v>0</v>
      </c>
      <c r="N15" s="232"/>
      <c r="O15" s="232">
        <f>SUM(O16:O16)</f>
        <v>0</v>
      </c>
      <c r="P15" s="232"/>
      <c r="Q15" s="232">
        <f>SUM(Q16:Q16)</f>
        <v>0</v>
      </c>
      <c r="R15" s="233"/>
      <c r="S15" s="233"/>
      <c r="T15" s="233"/>
      <c r="U15" s="233"/>
      <c r="V15" s="233">
        <f>SUM(V16:V16)</f>
        <v>0</v>
      </c>
      <c r="W15" s="233"/>
      <c r="X15" s="233"/>
      <c r="Y15" s="233"/>
      <c r="AG15" t="s">
        <v>90</v>
      </c>
    </row>
    <row r="16" spans="1:60" outlineLevel="1" x14ac:dyDescent="0.2">
      <c r="A16" s="241">
        <v>5</v>
      </c>
      <c r="B16" s="242" t="s">
        <v>110</v>
      </c>
      <c r="C16" s="255" t="s">
        <v>111</v>
      </c>
      <c r="D16" s="243" t="s">
        <v>112</v>
      </c>
      <c r="E16" s="244">
        <v>1</v>
      </c>
      <c r="F16" s="245"/>
      <c r="G16" s="246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9">
        <v>0</v>
      </c>
      <c r="O16" s="229">
        <f>ROUND(E16*N16,2)</f>
        <v>0</v>
      </c>
      <c r="P16" s="229">
        <v>0</v>
      </c>
      <c r="Q16" s="229">
        <f>ROUND(E16*P16,2)</f>
        <v>0</v>
      </c>
      <c r="R16" s="230"/>
      <c r="S16" s="230" t="s">
        <v>94</v>
      </c>
      <c r="T16" s="230" t="s">
        <v>113</v>
      </c>
      <c r="U16" s="230">
        <v>0</v>
      </c>
      <c r="V16" s="230">
        <f>ROUND(E16*U16,2)</f>
        <v>0</v>
      </c>
      <c r="W16" s="230"/>
      <c r="X16" s="230" t="s">
        <v>114</v>
      </c>
      <c r="Y16" s="230" t="s">
        <v>96</v>
      </c>
      <c r="Z16" s="212"/>
      <c r="AA16" s="212"/>
      <c r="AB16" s="212"/>
      <c r="AC16" s="212"/>
      <c r="AD16" s="212"/>
      <c r="AE16" s="212"/>
      <c r="AF16" s="212"/>
      <c r="AG16" s="212" t="s">
        <v>115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33" x14ac:dyDescent="0.2">
      <c r="A17" s="3"/>
      <c r="B17" s="4"/>
      <c r="C17" s="256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v>12</v>
      </c>
      <c r="AF17">
        <v>21</v>
      </c>
      <c r="AG17" t="s">
        <v>75</v>
      </c>
    </row>
    <row r="18" spans="1:33" x14ac:dyDescent="0.2">
      <c r="A18" s="215"/>
      <c r="B18" s="216" t="s">
        <v>31</v>
      </c>
      <c r="C18" s="257"/>
      <c r="D18" s="217"/>
      <c r="E18" s="218"/>
      <c r="F18" s="218"/>
      <c r="G18" s="240">
        <f>G8+G11+G13+G15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f>SUMIF(L7:L16,AE17,G7:G16)</f>
        <v>0</v>
      </c>
      <c r="AF18">
        <f>SUMIF(L7:L16,AF17,G7:G16)</f>
        <v>0</v>
      </c>
      <c r="AG18" t="s">
        <v>116</v>
      </c>
    </row>
    <row r="19" spans="1:33" x14ac:dyDescent="0.2">
      <c r="A19" s="3"/>
      <c r="B19" s="4"/>
      <c r="C19" s="256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3"/>
      <c r="B20" s="4"/>
      <c r="C20" s="256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219" t="s">
        <v>117</v>
      </c>
      <c r="B21" s="219"/>
      <c r="C21" s="258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">
      <c r="A22" s="220"/>
      <c r="B22" s="221"/>
      <c r="C22" s="259"/>
      <c r="D22" s="221"/>
      <c r="E22" s="221"/>
      <c r="F22" s="221"/>
      <c r="G22" s="22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G22" t="s">
        <v>118</v>
      </c>
    </row>
    <row r="23" spans="1:33" x14ac:dyDescent="0.2">
      <c r="A23" s="223"/>
      <c r="B23" s="224"/>
      <c r="C23" s="260"/>
      <c r="D23" s="224"/>
      <c r="E23" s="224"/>
      <c r="F23" s="224"/>
      <c r="G23" s="22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">
      <c r="A24" s="223"/>
      <c r="B24" s="224"/>
      <c r="C24" s="260"/>
      <c r="D24" s="224"/>
      <c r="E24" s="224"/>
      <c r="F24" s="224"/>
      <c r="G24" s="22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x14ac:dyDescent="0.2">
      <c r="A25" s="223"/>
      <c r="B25" s="224"/>
      <c r="C25" s="260"/>
      <c r="D25" s="224"/>
      <c r="E25" s="224"/>
      <c r="F25" s="224"/>
      <c r="G25" s="22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 x14ac:dyDescent="0.2">
      <c r="A26" s="226"/>
      <c r="B26" s="227"/>
      <c r="C26" s="261"/>
      <c r="D26" s="227"/>
      <c r="E26" s="227"/>
      <c r="F26" s="227"/>
      <c r="G26" s="22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3" x14ac:dyDescent="0.2">
      <c r="A27" s="3"/>
      <c r="B27" s="4"/>
      <c r="C27" s="256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3" x14ac:dyDescent="0.2">
      <c r="C28" s="262"/>
      <c r="D28" s="10"/>
      <c r="AG28" t="s">
        <v>119</v>
      </c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21:C21"/>
    <mergeCell ref="A22:G2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4 Pol'!Názvy_tisku</vt:lpstr>
      <vt:lpstr>oadresa</vt:lpstr>
      <vt:lpstr>Stavba!Objednatel</vt:lpstr>
      <vt:lpstr>Stavba!Objekt</vt:lpstr>
      <vt:lpstr>'01 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Dvořáčková</dc:creator>
  <cp:lastModifiedBy>Michaela Dvořáčková</cp:lastModifiedBy>
  <cp:lastPrinted>2019-03-19T12:27:02Z</cp:lastPrinted>
  <dcterms:created xsi:type="dcterms:W3CDTF">2009-04-08T07:15:50Z</dcterms:created>
  <dcterms:modified xsi:type="dcterms:W3CDTF">2024-11-27T15:44:55Z</dcterms:modified>
</cp:coreProperties>
</file>