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KrosData\Export\"/>
    </mc:Choice>
  </mc:AlternateContent>
  <bookViews>
    <workbookView xWindow="0" yWindow="0" windowWidth="0" windowHeight="0"/>
  </bookViews>
  <sheets>
    <sheet name="Rekapitulace stavby" sheetId="1" r:id="rId1"/>
    <sheet name="A.1.1. - SP - Archotekton..." sheetId="2" r:id="rId2"/>
    <sheet name="D.1.4.1 - SP - Vytápění s..." sheetId="3" r:id="rId3"/>
    <sheet name="D.1.4.2 - SP - Vzduchotec..." sheetId="4" r:id="rId4"/>
    <sheet name="D.1.4.4.1 - SP - Struktur..." sheetId="5" r:id="rId5"/>
    <sheet name="D.1.4.4.2 - SP - Kamerový..." sheetId="6" r:id="rId6"/>
    <sheet name="D.1.4.4.3 - SP - Poplacho..." sheetId="7" r:id="rId7"/>
    <sheet name="D.1.4.4.4 - SP - Hotelový..." sheetId="8" r:id="rId8"/>
    <sheet name="D.1.4.4.5 - SP - Audio sy..." sheetId="9" r:id="rId9"/>
    <sheet name="D.1.4.5.1 - SP - Silnopro..." sheetId="10" r:id="rId10"/>
    <sheet name="D.1.4.5.2 - SP - osvětlen..." sheetId="11" r:id="rId11"/>
    <sheet name="D.1.4.5.4 - SP - Elektroi..." sheetId="12" r:id="rId12"/>
    <sheet name="D.1.4.6 - SP - Měření a r..." sheetId="13" r:id="rId13"/>
    <sheet name="VRN - Vedlejší a ostatní ..." sheetId="14" r:id="rId14"/>
    <sheet name="D.1.1.-U - Architektonick..." sheetId="15" r:id="rId15"/>
    <sheet name="D.1.4.1 - U - Vytápění sp..." sheetId="16" r:id="rId16"/>
    <sheet name="D.1.4.3 - U - Zdravotechn..." sheetId="17" r:id="rId17"/>
    <sheet name="D.1.4.4.1 - U - Strukturo..." sheetId="18" r:id="rId18"/>
    <sheet name="D.1.4.4.2 - U - Kamerový ..." sheetId="19" r:id="rId19"/>
    <sheet name="D.1.4.4.3 - U - Poplachov..." sheetId="20" r:id="rId20"/>
    <sheet name="D.1.4.4.4 - U - Hotelový ..." sheetId="21" r:id="rId21"/>
    <sheet name="D.1.4.5.1 - U - Silnoprou..." sheetId="22" r:id="rId22"/>
    <sheet name="D.1.4.5.2 - U - osvětlení..." sheetId="23" r:id="rId23"/>
    <sheet name="D.1.4.5.4 - U - Elektroin..." sheetId="24" r:id="rId24"/>
    <sheet name="D.1.4.6 - U - Měření a re..." sheetId="25" r:id="rId25"/>
    <sheet name="VRN - Vedlejší a ostatní ..._01" sheetId="26" r:id="rId26"/>
    <sheet name="Seznam figur" sheetId="27" r:id="rId27"/>
  </sheets>
  <definedNames>
    <definedName name="_xlnm.Print_Area" localSheetId="0">'Rekapitulace stavby'!$D$4:$AO$76,'Rekapitulace stavby'!$C$82:$AQ$126</definedName>
    <definedName name="_xlnm.Print_Titles" localSheetId="0">'Rekapitulace stavby'!$92:$92</definedName>
    <definedName name="_xlnm._FilterDatabase" localSheetId="1" hidden="1">'A.1.1. - SP - Archotekton...'!$C$135:$K$1029</definedName>
    <definedName name="_xlnm.Print_Area" localSheetId="1">'A.1.1. - SP - Archotekton...'!$C$4:$J$76,'A.1.1. - SP - Archotekton...'!$C$82:$J$115,'A.1.1. - SP - Archotekton...'!$C$121:$K$1029</definedName>
    <definedName name="_xlnm.Print_Titles" localSheetId="1">'A.1.1. - SP - Archotekton...'!$135:$135</definedName>
    <definedName name="_xlnm._FilterDatabase" localSheetId="2" hidden="1">'D.1.4.1 - SP - Vytápění s...'!$C$123:$K$207</definedName>
    <definedName name="_xlnm.Print_Area" localSheetId="2">'D.1.4.1 - SP - Vytápění s...'!$C$4:$J$76,'D.1.4.1 - SP - Vytápění s...'!$C$82:$J$103,'D.1.4.1 - SP - Vytápění s...'!$C$109:$K$207</definedName>
    <definedName name="_xlnm.Print_Titles" localSheetId="2">'D.1.4.1 - SP - Vytápění s...'!$123:$123</definedName>
    <definedName name="_xlnm._FilterDatabase" localSheetId="3" hidden="1">'D.1.4.2 - SP - Vzduchotec...'!$C$121:$K$135</definedName>
    <definedName name="_xlnm.Print_Area" localSheetId="3">'D.1.4.2 - SP - Vzduchotec...'!$C$4:$J$76,'D.1.4.2 - SP - Vzduchotec...'!$C$82:$J$101,'D.1.4.2 - SP - Vzduchotec...'!$C$107:$K$135</definedName>
    <definedName name="_xlnm.Print_Titles" localSheetId="3">'D.1.4.2 - SP - Vzduchotec...'!$121:$121</definedName>
    <definedName name="_xlnm._FilterDatabase" localSheetId="4" hidden="1">'D.1.4.4.1 - SP - Struktur...'!$C$123:$K$170</definedName>
    <definedName name="_xlnm.Print_Area" localSheetId="4">'D.1.4.4.1 - SP - Struktur...'!$C$4:$J$76,'D.1.4.4.1 - SP - Struktur...'!$C$82:$J$101,'D.1.4.4.1 - SP - Struktur...'!$C$107:$K$170</definedName>
    <definedName name="_xlnm.Print_Titles" localSheetId="4">'D.1.4.4.1 - SP - Struktur...'!$123:$123</definedName>
    <definedName name="_xlnm._FilterDatabase" localSheetId="5" hidden="1">'D.1.4.4.2 - SP - Kamerový...'!$C$123:$K$140</definedName>
    <definedName name="_xlnm.Print_Area" localSheetId="5">'D.1.4.4.2 - SP - Kamerový...'!$C$4:$J$76,'D.1.4.4.2 - SP - Kamerový...'!$C$82:$J$101,'D.1.4.4.2 - SP - Kamerový...'!$C$107:$K$140</definedName>
    <definedName name="_xlnm.Print_Titles" localSheetId="5">'D.1.4.4.2 - SP - Kamerový...'!$123:$123</definedName>
    <definedName name="_xlnm._FilterDatabase" localSheetId="6" hidden="1">'D.1.4.4.3 - SP - Poplacho...'!$C$123:$K$151</definedName>
    <definedName name="_xlnm.Print_Area" localSheetId="6">'D.1.4.4.3 - SP - Poplacho...'!$C$4:$J$76,'D.1.4.4.3 - SP - Poplacho...'!$C$82:$J$101,'D.1.4.4.3 - SP - Poplacho...'!$C$107:$K$151</definedName>
    <definedName name="_xlnm.Print_Titles" localSheetId="6">'D.1.4.4.3 - SP - Poplacho...'!$123:$123</definedName>
    <definedName name="_xlnm._FilterDatabase" localSheetId="7" hidden="1">'D.1.4.4.4 - SP - Hotelový...'!$C$123:$K$154</definedName>
    <definedName name="_xlnm.Print_Area" localSheetId="7">'D.1.4.4.4 - SP - Hotelový...'!$C$4:$J$76,'D.1.4.4.4 - SP - Hotelový...'!$C$82:$J$101,'D.1.4.4.4 - SP - Hotelový...'!$C$107:$K$154</definedName>
    <definedName name="_xlnm.Print_Titles" localSheetId="7">'D.1.4.4.4 - SP - Hotelový...'!$123:$123</definedName>
    <definedName name="_xlnm._FilterDatabase" localSheetId="8" hidden="1">'D.1.4.4.5 - SP - Audio sy...'!$C$123:$K$149</definedName>
    <definedName name="_xlnm.Print_Area" localSheetId="8">'D.1.4.4.5 - SP - Audio sy...'!$C$4:$J$76,'D.1.4.4.5 - SP - Audio sy...'!$C$82:$J$101,'D.1.4.4.5 - SP - Audio sy...'!$C$107:$K$149</definedName>
    <definedName name="_xlnm.Print_Titles" localSheetId="8">'D.1.4.4.5 - SP - Audio sy...'!$123:$123</definedName>
    <definedName name="_xlnm._FilterDatabase" localSheetId="9" hidden="1">'D.1.4.5.1 - SP - Silnopro...'!$C$125:$K$155</definedName>
    <definedName name="_xlnm.Print_Area" localSheetId="9">'D.1.4.5.1 - SP - Silnopro...'!$C$4:$J$76,'D.1.4.5.1 - SP - Silnopro...'!$C$82:$J$103,'D.1.4.5.1 - SP - Silnopro...'!$C$109:$K$155</definedName>
    <definedName name="_xlnm.Print_Titles" localSheetId="9">'D.1.4.5.1 - SP - Silnopro...'!$125:$125</definedName>
    <definedName name="_xlnm._FilterDatabase" localSheetId="10" hidden="1">'D.1.4.5.2 - SP - osvětlen...'!$C$123:$K$226</definedName>
    <definedName name="_xlnm.Print_Area" localSheetId="10">'D.1.4.5.2 - SP - osvětlen...'!$C$4:$J$76,'D.1.4.5.2 - SP - osvětlen...'!$C$82:$J$101,'D.1.4.5.2 - SP - osvětlen...'!$C$107:$K$226</definedName>
    <definedName name="_xlnm.Print_Titles" localSheetId="10">'D.1.4.5.2 - SP - osvětlen...'!$123:$123</definedName>
    <definedName name="_xlnm._FilterDatabase" localSheetId="11" hidden="1">'D.1.4.5.4 - SP - Elektroi...'!$C$124:$K$127</definedName>
    <definedName name="_xlnm.Print_Area" localSheetId="11">'D.1.4.5.4 - SP - Elektroi...'!$C$4:$J$76,'D.1.4.5.4 - SP - Elektroi...'!$C$82:$J$102,'D.1.4.5.4 - SP - Elektroi...'!$C$108:$K$127</definedName>
    <definedName name="_xlnm.Print_Titles" localSheetId="11">'D.1.4.5.4 - SP - Elektroi...'!$124:$124</definedName>
    <definedName name="_xlnm._FilterDatabase" localSheetId="12" hidden="1">'D.1.4.6 - SP - Měření a r...'!$C$125:$K$205</definedName>
    <definedName name="_xlnm.Print_Area" localSheetId="12">'D.1.4.6 - SP - Měření a r...'!$C$4:$J$76,'D.1.4.6 - SP - Měření a r...'!$C$82:$J$105,'D.1.4.6 - SP - Měření a r...'!$C$111:$K$205</definedName>
    <definedName name="_xlnm.Print_Titles" localSheetId="12">'D.1.4.6 - SP - Měření a r...'!$125:$125</definedName>
    <definedName name="_xlnm._FilterDatabase" localSheetId="13" hidden="1">'VRN - Vedlejší a ostatní ...'!$C$120:$K$179</definedName>
    <definedName name="_xlnm.Print_Area" localSheetId="13">'VRN - Vedlejší a ostatní ...'!$C$4:$J$76,'VRN - Vedlejší a ostatní ...'!$C$82:$J$100,'VRN - Vedlejší a ostatní ...'!$C$106:$K$179</definedName>
    <definedName name="_xlnm.Print_Titles" localSheetId="13">'VRN - Vedlejší a ostatní ...'!$120:$120</definedName>
    <definedName name="_xlnm._FilterDatabase" localSheetId="14" hidden="1">'D.1.1.-U - Architektonick...'!$C$135:$K$1256</definedName>
    <definedName name="_xlnm.Print_Area" localSheetId="14">'D.1.1.-U - Architektonick...'!$C$4:$J$76,'D.1.1.-U - Architektonick...'!$C$82:$J$115,'D.1.1.-U - Architektonick...'!$C$121:$K$1256</definedName>
    <definedName name="_xlnm.Print_Titles" localSheetId="14">'D.1.1.-U - Architektonick...'!$135:$135</definedName>
    <definedName name="_xlnm._FilterDatabase" localSheetId="15" hidden="1">'D.1.4.1 - U - Vytápění sp...'!$C$121:$K$163</definedName>
    <definedName name="_xlnm.Print_Area" localSheetId="15">'D.1.4.1 - U - Vytápění sp...'!$C$4:$J$76,'D.1.4.1 - U - Vytápění sp...'!$C$82:$J$101,'D.1.4.1 - U - Vytápění sp...'!$C$107:$K$163</definedName>
    <definedName name="_xlnm.Print_Titles" localSheetId="15">'D.1.4.1 - U - Vytápění sp...'!$121:$121</definedName>
    <definedName name="_xlnm._FilterDatabase" localSheetId="16" hidden="1">'D.1.4.3 - U - Zdravotechn...'!$C$121:$K$189</definedName>
    <definedName name="_xlnm.Print_Area" localSheetId="16">'D.1.4.3 - U - Zdravotechn...'!$C$4:$J$76,'D.1.4.3 - U - Zdravotechn...'!$C$82:$J$101,'D.1.4.3 - U - Zdravotechn...'!$C$107:$K$189</definedName>
    <definedName name="_xlnm.Print_Titles" localSheetId="16">'D.1.4.3 - U - Zdravotechn...'!$121:$121</definedName>
    <definedName name="_xlnm._FilterDatabase" localSheetId="17" hidden="1">'D.1.4.4.1 - U - Strukturo...'!$C$123:$K$169</definedName>
    <definedName name="_xlnm.Print_Area" localSheetId="17">'D.1.4.4.1 - U - Strukturo...'!$C$4:$J$76,'D.1.4.4.1 - U - Strukturo...'!$C$82:$J$101,'D.1.4.4.1 - U - Strukturo...'!$C$107:$K$169</definedName>
    <definedName name="_xlnm.Print_Titles" localSheetId="17">'D.1.4.4.1 - U - Strukturo...'!$123:$123</definedName>
    <definedName name="_xlnm._FilterDatabase" localSheetId="18" hidden="1">'D.1.4.4.2 - U - Kamerový ...'!$C$123:$K$140</definedName>
    <definedName name="_xlnm.Print_Area" localSheetId="18">'D.1.4.4.2 - U - Kamerový ...'!$C$4:$J$76,'D.1.4.4.2 - U - Kamerový ...'!$C$82:$J$101,'D.1.4.4.2 - U - Kamerový ...'!$C$107:$K$140</definedName>
    <definedName name="_xlnm.Print_Titles" localSheetId="18">'D.1.4.4.2 - U - Kamerový ...'!$123:$123</definedName>
    <definedName name="_xlnm._FilterDatabase" localSheetId="19" hidden="1">'D.1.4.4.3 - U - Poplachov...'!$C$123:$K$151</definedName>
    <definedName name="_xlnm.Print_Area" localSheetId="19">'D.1.4.4.3 - U - Poplachov...'!$C$4:$J$76,'D.1.4.4.3 - U - Poplachov...'!$C$82:$J$101,'D.1.4.4.3 - U - Poplachov...'!$C$107:$K$151</definedName>
    <definedName name="_xlnm.Print_Titles" localSheetId="19">'D.1.4.4.3 - U - Poplachov...'!$123:$123</definedName>
    <definedName name="_xlnm._FilterDatabase" localSheetId="20" hidden="1">'D.1.4.4.4 - U - Hotelový ...'!$C$123:$K$154</definedName>
    <definedName name="_xlnm.Print_Area" localSheetId="20">'D.1.4.4.4 - U - Hotelový ...'!$C$4:$J$76,'D.1.4.4.4 - U - Hotelový ...'!$C$82:$J$101,'D.1.4.4.4 - U - Hotelový ...'!$C$107:$K$154</definedName>
    <definedName name="_xlnm.Print_Titles" localSheetId="20">'D.1.4.4.4 - U - Hotelový ...'!$123:$123</definedName>
    <definedName name="_xlnm._FilterDatabase" localSheetId="21" hidden="1">'D.1.4.5.1 - U - Silnoprou...'!$C$125:$K$151</definedName>
    <definedName name="_xlnm.Print_Area" localSheetId="21">'D.1.4.5.1 - U - Silnoprou...'!$C$4:$J$76,'D.1.4.5.1 - U - Silnoprou...'!$C$82:$J$103,'D.1.4.5.1 - U - Silnoprou...'!$C$109:$K$151</definedName>
    <definedName name="_xlnm.Print_Titles" localSheetId="21">'D.1.4.5.1 - U - Silnoprou...'!$125:$125</definedName>
    <definedName name="_xlnm._FilterDatabase" localSheetId="22" hidden="1">'D.1.4.5.2 - U - osvětlení...'!$C$123:$K$270</definedName>
    <definedName name="_xlnm.Print_Area" localSheetId="22">'D.1.4.5.2 - U - osvětlení...'!$C$4:$J$76,'D.1.4.5.2 - U - osvětlení...'!$C$82:$J$101,'D.1.4.5.2 - U - osvětlení...'!$C$107:$K$270</definedName>
    <definedName name="_xlnm.Print_Titles" localSheetId="22">'D.1.4.5.2 - U - osvětlení...'!$123:$123</definedName>
    <definedName name="_xlnm._FilterDatabase" localSheetId="23" hidden="1">'D.1.4.5.4 - U - Elektroin...'!$C$124:$K$127</definedName>
    <definedName name="_xlnm.Print_Area" localSheetId="23">'D.1.4.5.4 - U - Elektroin...'!$C$4:$J$76,'D.1.4.5.4 - U - Elektroin...'!$C$82:$J$102,'D.1.4.5.4 - U - Elektroin...'!$C$108:$K$127</definedName>
    <definedName name="_xlnm.Print_Titles" localSheetId="23">'D.1.4.5.4 - U - Elektroin...'!$124:$124</definedName>
    <definedName name="_xlnm._FilterDatabase" localSheetId="24" hidden="1">'D.1.4.6 - U - Měření a re...'!$C$125:$K$174</definedName>
    <definedName name="_xlnm.Print_Area" localSheetId="24">'D.1.4.6 - U - Měření a re...'!$C$4:$J$76,'D.1.4.6 - U - Měření a re...'!$C$82:$J$105,'D.1.4.6 - U - Měření a re...'!$C$111:$K$174</definedName>
    <definedName name="_xlnm.Print_Titles" localSheetId="24">'D.1.4.6 - U - Měření a re...'!$125:$125</definedName>
    <definedName name="_xlnm._FilterDatabase" localSheetId="25" hidden="1">'VRN - Vedlejší a ostatní ..._01'!$C$120:$K$179</definedName>
    <definedName name="_xlnm.Print_Area" localSheetId="25">'VRN - Vedlejší a ostatní ..._01'!$C$4:$J$76,'VRN - Vedlejší a ostatní ..._01'!$C$82:$J$100,'VRN - Vedlejší a ostatní ..._01'!$C$106:$K$179</definedName>
    <definedName name="_xlnm.Print_Titles" localSheetId="25">'VRN - Vedlejší a ostatní ..._01'!$120:$120</definedName>
    <definedName name="_xlnm.Print_Area" localSheetId="26">'Seznam figur'!$C$4:$G$1313</definedName>
    <definedName name="_xlnm.Print_Titles" localSheetId="26">'Seznam figur'!$9:$9</definedName>
  </definedNames>
  <calcPr/>
</workbook>
</file>

<file path=xl/calcChain.xml><?xml version="1.0" encoding="utf-8"?>
<calcChain xmlns="http://schemas.openxmlformats.org/spreadsheetml/2006/main">
  <c i="27" l="1" r="D7"/>
  <c i="26" r="J39"/>
  <c r="J38"/>
  <c i="1" r="AY125"/>
  <c i="26" r="J37"/>
  <c i="1" r="AX125"/>
  <c i="26" r="BI179"/>
  <c r="BH179"/>
  <c r="BG179"/>
  <c r="BF179"/>
  <c r="T179"/>
  <c r="R179"/>
  <c r="P179"/>
  <c r="BI177"/>
  <c r="BH177"/>
  <c r="BG177"/>
  <c r="BF177"/>
  <c r="T177"/>
  <c r="R177"/>
  <c r="P177"/>
  <c r="BI174"/>
  <c r="BH174"/>
  <c r="BG174"/>
  <c r="BF174"/>
  <c r="T174"/>
  <c r="R174"/>
  <c r="P174"/>
  <c r="BI171"/>
  <c r="BH171"/>
  <c r="BG171"/>
  <c r="BF171"/>
  <c r="T171"/>
  <c r="R171"/>
  <c r="P171"/>
  <c r="BI168"/>
  <c r="BH168"/>
  <c r="BG168"/>
  <c r="BF168"/>
  <c r="T168"/>
  <c r="R168"/>
  <c r="P168"/>
  <c r="BI166"/>
  <c r="BH166"/>
  <c r="BG166"/>
  <c r="BF166"/>
  <c r="T166"/>
  <c r="R166"/>
  <c r="P166"/>
  <c r="BI163"/>
  <c r="BH163"/>
  <c r="BG163"/>
  <c r="BF163"/>
  <c r="T163"/>
  <c r="R163"/>
  <c r="P163"/>
  <c r="BI160"/>
  <c r="BH160"/>
  <c r="BG160"/>
  <c r="BF160"/>
  <c r="T160"/>
  <c r="R160"/>
  <c r="P160"/>
  <c r="BI158"/>
  <c r="BH158"/>
  <c r="BG158"/>
  <c r="BF158"/>
  <c r="T158"/>
  <c r="R158"/>
  <c r="P158"/>
  <c r="BI155"/>
  <c r="BH155"/>
  <c r="BG155"/>
  <c r="BF155"/>
  <c r="T155"/>
  <c r="R155"/>
  <c r="P155"/>
  <c r="BI153"/>
  <c r="BH153"/>
  <c r="BG153"/>
  <c r="BF153"/>
  <c r="T153"/>
  <c r="R153"/>
  <c r="P153"/>
  <c r="BI150"/>
  <c r="BH150"/>
  <c r="BG150"/>
  <c r="BF150"/>
  <c r="T150"/>
  <c r="R150"/>
  <c r="P150"/>
  <c r="BI148"/>
  <c r="BH148"/>
  <c r="BG148"/>
  <c r="BF148"/>
  <c r="T148"/>
  <c r="R148"/>
  <c r="P148"/>
  <c r="BI145"/>
  <c r="BH145"/>
  <c r="BG145"/>
  <c r="BF145"/>
  <c r="T145"/>
  <c r="R145"/>
  <c r="P145"/>
  <c r="BI143"/>
  <c r="BH143"/>
  <c r="BG143"/>
  <c r="BF143"/>
  <c r="T143"/>
  <c r="R143"/>
  <c r="P143"/>
  <c r="BI141"/>
  <c r="BH141"/>
  <c r="BG141"/>
  <c r="BF141"/>
  <c r="T141"/>
  <c r="R141"/>
  <c r="P141"/>
  <c r="BI139"/>
  <c r="BH139"/>
  <c r="BG139"/>
  <c r="BF139"/>
  <c r="T139"/>
  <c r="R139"/>
  <c r="P139"/>
  <c r="BI137"/>
  <c r="BH137"/>
  <c r="BG137"/>
  <c r="BF137"/>
  <c r="T137"/>
  <c r="R137"/>
  <c r="P137"/>
  <c r="BI135"/>
  <c r="BH135"/>
  <c r="BG135"/>
  <c r="BF135"/>
  <c r="T135"/>
  <c r="R135"/>
  <c r="P135"/>
  <c r="BI133"/>
  <c r="BH133"/>
  <c r="BG133"/>
  <c r="BF133"/>
  <c r="T133"/>
  <c r="R133"/>
  <c r="P133"/>
  <c r="BI131"/>
  <c r="BH131"/>
  <c r="BG131"/>
  <c r="BF131"/>
  <c r="T131"/>
  <c r="R131"/>
  <c r="P131"/>
  <c r="BI129"/>
  <c r="BH129"/>
  <c r="BG129"/>
  <c r="BF129"/>
  <c r="T129"/>
  <c r="R129"/>
  <c r="P129"/>
  <c r="BI126"/>
  <c r="BH126"/>
  <c r="BG126"/>
  <c r="BF126"/>
  <c r="T126"/>
  <c r="R126"/>
  <c r="P126"/>
  <c r="BI123"/>
  <c r="BH123"/>
  <c r="BG123"/>
  <c r="BF123"/>
  <c r="T123"/>
  <c r="R123"/>
  <c r="P123"/>
  <c r="J117"/>
  <c r="F117"/>
  <c r="F115"/>
  <c r="E113"/>
  <c r="J93"/>
  <c r="F93"/>
  <c r="F91"/>
  <c r="E89"/>
  <c r="J26"/>
  <c r="E26"/>
  <c r="J118"/>
  <c r="J25"/>
  <c r="J20"/>
  <c r="E20"/>
  <c r="F118"/>
  <c r="J19"/>
  <c r="J14"/>
  <c r="J91"/>
  <c r="E7"/>
  <c r="E109"/>
  <c i="25" r="J39"/>
  <c r="J38"/>
  <c i="1" r="AY124"/>
  <c i="25" r="J37"/>
  <c i="1" r="AX124"/>
  <c i="25"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29"/>
  <c r="BH129"/>
  <c r="BG129"/>
  <c r="BF129"/>
  <c r="T129"/>
  <c r="R129"/>
  <c r="P129"/>
  <c r="BI128"/>
  <c r="BH128"/>
  <c r="BG128"/>
  <c r="BF128"/>
  <c r="T128"/>
  <c r="R128"/>
  <c r="P128"/>
  <c r="J122"/>
  <c r="F122"/>
  <c r="F120"/>
  <c r="E118"/>
  <c r="J93"/>
  <c r="F93"/>
  <c r="F91"/>
  <c r="E89"/>
  <c r="J26"/>
  <c r="E26"/>
  <c r="J94"/>
  <c r="J25"/>
  <c r="J20"/>
  <c r="E20"/>
  <c r="F123"/>
  <c r="J19"/>
  <c r="J14"/>
  <c r="J120"/>
  <c r="E7"/>
  <c r="E114"/>
  <c i="24" r="J41"/>
  <c r="J40"/>
  <c i="1" r="AY123"/>
  <c i="24" r="J39"/>
  <c i="1" r="AX123"/>
  <c i="24" r="BI127"/>
  <c r="BH127"/>
  <c r="BG127"/>
  <c r="BF127"/>
  <c r="T127"/>
  <c r="T126"/>
  <c r="T125"/>
  <c r="R127"/>
  <c r="R126"/>
  <c r="R125"/>
  <c r="P127"/>
  <c r="P126"/>
  <c r="P125"/>
  <c i="1" r="AU123"/>
  <c i="24" r="J121"/>
  <c r="F121"/>
  <c r="F119"/>
  <c r="E117"/>
  <c r="J95"/>
  <c r="F95"/>
  <c r="F93"/>
  <c r="E91"/>
  <c r="J28"/>
  <c r="E28"/>
  <c r="J122"/>
  <c r="J27"/>
  <c r="J22"/>
  <c r="E22"/>
  <c r="F122"/>
  <c r="J21"/>
  <c r="J16"/>
  <c r="J119"/>
  <c r="E7"/>
  <c r="E111"/>
  <c i="23" r="J41"/>
  <c r="J40"/>
  <c i="1" r="AY122"/>
  <c i="23" r="J39"/>
  <c i="1" r="AX122"/>
  <c i="23" r="BI270"/>
  <c r="BH270"/>
  <c r="BG270"/>
  <c r="BF270"/>
  <c r="T270"/>
  <c r="R270"/>
  <c r="P270"/>
  <c r="BI268"/>
  <c r="BH268"/>
  <c r="BG268"/>
  <c r="BF268"/>
  <c r="T268"/>
  <c r="R268"/>
  <c r="P268"/>
  <c r="BI267"/>
  <c r="BH267"/>
  <c r="BG267"/>
  <c r="BF267"/>
  <c r="T267"/>
  <c r="R267"/>
  <c r="P267"/>
  <c r="BI265"/>
  <c r="BH265"/>
  <c r="BG265"/>
  <c r="BF265"/>
  <c r="T265"/>
  <c r="R265"/>
  <c r="P265"/>
  <c r="BI264"/>
  <c r="BH264"/>
  <c r="BG264"/>
  <c r="BF264"/>
  <c r="T264"/>
  <c r="R264"/>
  <c r="P264"/>
  <c r="BI263"/>
  <c r="BH263"/>
  <c r="BG263"/>
  <c r="BF263"/>
  <c r="T263"/>
  <c r="R263"/>
  <c r="P263"/>
  <c r="BI261"/>
  <c r="BH261"/>
  <c r="BG261"/>
  <c r="BF261"/>
  <c r="T261"/>
  <c r="R261"/>
  <c r="P261"/>
  <c r="BI260"/>
  <c r="BH260"/>
  <c r="BG260"/>
  <c r="BF260"/>
  <c r="T260"/>
  <c r="R260"/>
  <c r="P260"/>
  <c r="BI259"/>
  <c r="BH259"/>
  <c r="BG259"/>
  <c r="BF259"/>
  <c r="T259"/>
  <c r="R259"/>
  <c r="P259"/>
  <c r="BI257"/>
  <c r="BH257"/>
  <c r="BG257"/>
  <c r="BF257"/>
  <c r="T257"/>
  <c r="R257"/>
  <c r="P257"/>
  <c r="BI256"/>
  <c r="BH256"/>
  <c r="BG256"/>
  <c r="BF256"/>
  <c r="T256"/>
  <c r="R256"/>
  <c r="P256"/>
  <c r="BI255"/>
  <c r="BH255"/>
  <c r="BG255"/>
  <c r="BF255"/>
  <c r="T255"/>
  <c r="R255"/>
  <c r="P255"/>
  <c r="BI253"/>
  <c r="BH253"/>
  <c r="BG253"/>
  <c r="BF253"/>
  <c r="T253"/>
  <c r="R253"/>
  <c r="P253"/>
  <c r="BI252"/>
  <c r="BH252"/>
  <c r="BG252"/>
  <c r="BF252"/>
  <c r="T252"/>
  <c r="R252"/>
  <c r="P252"/>
  <c r="BI250"/>
  <c r="BH250"/>
  <c r="BG250"/>
  <c r="BF250"/>
  <c r="T250"/>
  <c r="R250"/>
  <c r="P250"/>
  <c r="BI249"/>
  <c r="BH249"/>
  <c r="BG249"/>
  <c r="BF249"/>
  <c r="T249"/>
  <c r="R249"/>
  <c r="P249"/>
  <c r="BI247"/>
  <c r="BH247"/>
  <c r="BG247"/>
  <c r="BF247"/>
  <c r="T247"/>
  <c r="R247"/>
  <c r="P247"/>
  <c r="BI246"/>
  <c r="BH246"/>
  <c r="BG246"/>
  <c r="BF246"/>
  <c r="T246"/>
  <c r="R246"/>
  <c r="P246"/>
  <c r="BI245"/>
  <c r="BH245"/>
  <c r="BG245"/>
  <c r="BF245"/>
  <c r="T245"/>
  <c r="R245"/>
  <c r="P245"/>
  <c r="BI243"/>
  <c r="BH243"/>
  <c r="BG243"/>
  <c r="BF243"/>
  <c r="T243"/>
  <c r="R243"/>
  <c r="P243"/>
  <c r="BI242"/>
  <c r="BH242"/>
  <c r="BG242"/>
  <c r="BF242"/>
  <c r="T242"/>
  <c r="R242"/>
  <c r="P242"/>
  <c r="BI241"/>
  <c r="BH241"/>
  <c r="BG241"/>
  <c r="BF241"/>
  <c r="T241"/>
  <c r="R241"/>
  <c r="P241"/>
  <c r="BI240"/>
  <c r="BH240"/>
  <c r="BG240"/>
  <c r="BF240"/>
  <c r="T240"/>
  <c r="R240"/>
  <c r="P240"/>
  <c r="BI238"/>
  <c r="BH238"/>
  <c r="BG238"/>
  <c r="BF238"/>
  <c r="T238"/>
  <c r="R238"/>
  <c r="P238"/>
  <c r="BI237"/>
  <c r="BH237"/>
  <c r="BG237"/>
  <c r="BF237"/>
  <c r="T237"/>
  <c r="R237"/>
  <c r="P237"/>
  <c r="BI236"/>
  <c r="BH236"/>
  <c r="BG236"/>
  <c r="BF236"/>
  <c r="T236"/>
  <c r="R236"/>
  <c r="P236"/>
  <c r="BI235"/>
  <c r="BH235"/>
  <c r="BG235"/>
  <c r="BF235"/>
  <c r="T235"/>
  <c r="R235"/>
  <c r="P235"/>
  <c r="BI233"/>
  <c r="BH233"/>
  <c r="BG233"/>
  <c r="BF233"/>
  <c r="T233"/>
  <c r="R233"/>
  <c r="P233"/>
  <c r="BI232"/>
  <c r="BH232"/>
  <c r="BG232"/>
  <c r="BF232"/>
  <c r="T232"/>
  <c r="R232"/>
  <c r="P232"/>
  <c r="BI230"/>
  <c r="BH230"/>
  <c r="BG230"/>
  <c r="BF230"/>
  <c r="T230"/>
  <c r="R230"/>
  <c r="P230"/>
  <c r="BI228"/>
  <c r="BH228"/>
  <c r="BG228"/>
  <c r="BF228"/>
  <c r="T228"/>
  <c r="R228"/>
  <c r="P228"/>
  <c r="BI227"/>
  <c r="BH227"/>
  <c r="BG227"/>
  <c r="BF227"/>
  <c r="T227"/>
  <c r="R227"/>
  <c r="P227"/>
  <c r="BI225"/>
  <c r="BH225"/>
  <c r="BG225"/>
  <c r="BF225"/>
  <c r="T225"/>
  <c r="R225"/>
  <c r="P225"/>
  <c r="BI224"/>
  <c r="BH224"/>
  <c r="BG224"/>
  <c r="BF224"/>
  <c r="T224"/>
  <c r="R224"/>
  <c r="P224"/>
  <c r="BI223"/>
  <c r="BH223"/>
  <c r="BG223"/>
  <c r="BF223"/>
  <c r="T223"/>
  <c r="R223"/>
  <c r="P223"/>
  <c r="BI221"/>
  <c r="BH221"/>
  <c r="BG221"/>
  <c r="BF221"/>
  <c r="T221"/>
  <c r="R221"/>
  <c r="P221"/>
  <c r="BI220"/>
  <c r="BH220"/>
  <c r="BG220"/>
  <c r="BF220"/>
  <c r="T220"/>
  <c r="R220"/>
  <c r="P220"/>
  <c r="BI218"/>
  <c r="BH218"/>
  <c r="BG218"/>
  <c r="BF218"/>
  <c r="T218"/>
  <c r="R218"/>
  <c r="P218"/>
  <c r="BI217"/>
  <c r="BH217"/>
  <c r="BG217"/>
  <c r="BF217"/>
  <c r="T217"/>
  <c r="R217"/>
  <c r="P217"/>
  <c r="BI215"/>
  <c r="BH215"/>
  <c r="BG215"/>
  <c r="BF215"/>
  <c r="T215"/>
  <c r="R215"/>
  <c r="P215"/>
  <c r="BI214"/>
  <c r="BH214"/>
  <c r="BG214"/>
  <c r="BF214"/>
  <c r="T214"/>
  <c r="R214"/>
  <c r="P214"/>
  <c r="BI212"/>
  <c r="BH212"/>
  <c r="BG212"/>
  <c r="BF212"/>
  <c r="T212"/>
  <c r="R212"/>
  <c r="P212"/>
  <c r="BI211"/>
  <c r="BH211"/>
  <c r="BG211"/>
  <c r="BF211"/>
  <c r="T211"/>
  <c r="R211"/>
  <c r="P211"/>
  <c r="BI209"/>
  <c r="BH209"/>
  <c r="BG209"/>
  <c r="BF209"/>
  <c r="T209"/>
  <c r="R209"/>
  <c r="P209"/>
  <c r="BI208"/>
  <c r="BH208"/>
  <c r="BG208"/>
  <c r="BF208"/>
  <c r="T208"/>
  <c r="R208"/>
  <c r="P208"/>
  <c r="BI206"/>
  <c r="BH206"/>
  <c r="BG206"/>
  <c r="BF206"/>
  <c r="T206"/>
  <c r="R206"/>
  <c r="P206"/>
  <c r="BI205"/>
  <c r="BH205"/>
  <c r="BG205"/>
  <c r="BF205"/>
  <c r="T205"/>
  <c r="R205"/>
  <c r="P205"/>
  <c r="BI203"/>
  <c r="BH203"/>
  <c r="BG203"/>
  <c r="BF203"/>
  <c r="T203"/>
  <c r="R203"/>
  <c r="P203"/>
  <c r="BI202"/>
  <c r="BH202"/>
  <c r="BG202"/>
  <c r="BF202"/>
  <c r="T202"/>
  <c r="R202"/>
  <c r="P202"/>
  <c r="BI200"/>
  <c r="BH200"/>
  <c r="BG200"/>
  <c r="BF200"/>
  <c r="T200"/>
  <c r="R200"/>
  <c r="P200"/>
  <c r="BI199"/>
  <c r="BH199"/>
  <c r="BG199"/>
  <c r="BF199"/>
  <c r="T199"/>
  <c r="R199"/>
  <c r="P199"/>
  <c r="BI197"/>
  <c r="BH197"/>
  <c r="BG197"/>
  <c r="BF197"/>
  <c r="T197"/>
  <c r="R197"/>
  <c r="P197"/>
  <c r="BI196"/>
  <c r="BH196"/>
  <c r="BG196"/>
  <c r="BF196"/>
  <c r="T196"/>
  <c r="R196"/>
  <c r="P196"/>
  <c r="BI194"/>
  <c r="BH194"/>
  <c r="BG194"/>
  <c r="BF194"/>
  <c r="T194"/>
  <c r="R194"/>
  <c r="P194"/>
  <c r="BI193"/>
  <c r="BH193"/>
  <c r="BG193"/>
  <c r="BF193"/>
  <c r="T193"/>
  <c r="R193"/>
  <c r="P193"/>
  <c r="BI191"/>
  <c r="BH191"/>
  <c r="BG191"/>
  <c r="BF191"/>
  <c r="T191"/>
  <c r="R191"/>
  <c r="P191"/>
  <c r="BI190"/>
  <c r="BH190"/>
  <c r="BG190"/>
  <c r="BF190"/>
  <c r="T190"/>
  <c r="R190"/>
  <c r="P190"/>
  <c r="BI188"/>
  <c r="BH188"/>
  <c r="BG188"/>
  <c r="BF188"/>
  <c r="T188"/>
  <c r="R188"/>
  <c r="P188"/>
  <c r="BI187"/>
  <c r="BH187"/>
  <c r="BG187"/>
  <c r="BF187"/>
  <c r="T187"/>
  <c r="R187"/>
  <c r="P187"/>
  <c r="BI185"/>
  <c r="BH185"/>
  <c r="BG185"/>
  <c r="BF185"/>
  <c r="T185"/>
  <c r="R185"/>
  <c r="P185"/>
  <c r="BI184"/>
  <c r="BH184"/>
  <c r="BG184"/>
  <c r="BF184"/>
  <c r="T184"/>
  <c r="R184"/>
  <c r="P184"/>
  <c r="BI182"/>
  <c r="BH182"/>
  <c r="BG182"/>
  <c r="BF182"/>
  <c r="T182"/>
  <c r="R182"/>
  <c r="P182"/>
  <c r="BI181"/>
  <c r="BH181"/>
  <c r="BG181"/>
  <c r="BF181"/>
  <c r="T181"/>
  <c r="R181"/>
  <c r="P181"/>
  <c r="BI179"/>
  <c r="BH179"/>
  <c r="BG179"/>
  <c r="BF179"/>
  <c r="T179"/>
  <c r="R179"/>
  <c r="P179"/>
  <c r="BI178"/>
  <c r="BH178"/>
  <c r="BG178"/>
  <c r="BF178"/>
  <c r="T178"/>
  <c r="R178"/>
  <c r="P178"/>
  <c r="BI176"/>
  <c r="BH176"/>
  <c r="BG176"/>
  <c r="BF176"/>
  <c r="T176"/>
  <c r="R176"/>
  <c r="P176"/>
  <c r="BI175"/>
  <c r="BH175"/>
  <c r="BG175"/>
  <c r="BF175"/>
  <c r="T175"/>
  <c r="R175"/>
  <c r="P175"/>
  <c r="BI173"/>
  <c r="BH173"/>
  <c r="BG173"/>
  <c r="BF173"/>
  <c r="T173"/>
  <c r="R173"/>
  <c r="P173"/>
  <c r="BI172"/>
  <c r="BH172"/>
  <c r="BG172"/>
  <c r="BF172"/>
  <c r="T172"/>
  <c r="R172"/>
  <c r="P172"/>
  <c r="BI170"/>
  <c r="BH170"/>
  <c r="BG170"/>
  <c r="BF170"/>
  <c r="T170"/>
  <c r="R170"/>
  <c r="P170"/>
  <c r="BI169"/>
  <c r="BH169"/>
  <c r="BG169"/>
  <c r="BF169"/>
  <c r="T169"/>
  <c r="R169"/>
  <c r="P169"/>
  <c r="BI167"/>
  <c r="BH167"/>
  <c r="BG167"/>
  <c r="BF167"/>
  <c r="T167"/>
  <c r="R167"/>
  <c r="P167"/>
  <c r="BI166"/>
  <c r="BH166"/>
  <c r="BG166"/>
  <c r="BF166"/>
  <c r="T166"/>
  <c r="R166"/>
  <c r="P166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0"/>
  <c r="BH160"/>
  <c r="BG160"/>
  <c r="BF160"/>
  <c r="T160"/>
  <c r="R160"/>
  <c r="P160"/>
  <c r="BI159"/>
  <c r="BH159"/>
  <c r="BG159"/>
  <c r="BF159"/>
  <c r="T159"/>
  <c r="R159"/>
  <c r="P159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2"/>
  <c r="BH152"/>
  <c r="BG152"/>
  <c r="BF152"/>
  <c r="T152"/>
  <c r="R152"/>
  <c r="P152"/>
  <c r="BI151"/>
  <c r="BH151"/>
  <c r="BG151"/>
  <c r="BF151"/>
  <c r="T151"/>
  <c r="R151"/>
  <c r="P151"/>
  <c r="BI149"/>
  <c r="BH149"/>
  <c r="BG149"/>
  <c r="BF149"/>
  <c r="T149"/>
  <c r="R149"/>
  <c r="P149"/>
  <c r="BI148"/>
  <c r="BH148"/>
  <c r="BG148"/>
  <c r="BF148"/>
  <c r="T148"/>
  <c r="R148"/>
  <c r="P148"/>
  <c r="BI146"/>
  <c r="BH146"/>
  <c r="BG146"/>
  <c r="BF146"/>
  <c r="T146"/>
  <c r="R146"/>
  <c r="P146"/>
  <c r="BI145"/>
  <c r="BH145"/>
  <c r="BG145"/>
  <c r="BF145"/>
  <c r="T145"/>
  <c r="R145"/>
  <c r="P145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39"/>
  <c r="BH139"/>
  <c r="BG139"/>
  <c r="BF139"/>
  <c r="T139"/>
  <c r="R139"/>
  <c r="P139"/>
  <c r="BI137"/>
  <c r="BH137"/>
  <c r="BG137"/>
  <c r="BF137"/>
  <c r="T137"/>
  <c r="R137"/>
  <c r="P137"/>
  <c r="BI136"/>
  <c r="BH136"/>
  <c r="BG136"/>
  <c r="BF136"/>
  <c r="T136"/>
  <c r="R136"/>
  <c r="P136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5"/>
  <c r="BH125"/>
  <c r="BG125"/>
  <c r="BF125"/>
  <c r="T125"/>
  <c r="R125"/>
  <c r="P125"/>
  <c r="J120"/>
  <c r="F120"/>
  <c r="F118"/>
  <c r="E116"/>
  <c r="J95"/>
  <c r="F95"/>
  <c r="F93"/>
  <c r="E91"/>
  <c r="J28"/>
  <c r="E28"/>
  <c r="J121"/>
  <c r="J27"/>
  <c r="J22"/>
  <c r="E22"/>
  <c r="F96"/>
  <c r="J21"/>
  <c r="J16"/>
  <c r="J118"/>
  <c r="E7"/>
  <c r="E110"/>
  <c i="22" r="J41"/>
  <c r="J40"/>
  <c i="1" r="AY121"/>
  <c i="22" r="J39"/>
  <c i="1" r="AX121"/>
  <c i="22"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8"/>
  <c r="BH128"/>
  <c r="BG128"/>
  <c r="BF128"/>
  <c r="T128"/>
  <c r="T127"/>
  <c r="R128"/>
  <c r="R127"/>
  <c r="P128"/>
  <c r="P127"/>
  <c r="J122"/>
  <c r="F122"/>
  <c r="F120"/>
  <c r="E118"/>
  <c r="J95"/>
  <c r="F95"/>
  <c r="F93"/>
  <c r="E91"/>
  <c r="J28"/>
  <c r="E28"/>
  <c r="J123"/>
  <c r="J27"/>
  <c r="J22"/>
  <c r="E22"/>
  <c r="F96"/>
  <c r="J21"/>
  <c r="J16"/>
  <c r="J93"/>
  <c r="E7"/>
  <c r="E85"/>
  <c i="21" r="J41"/>
  <c r="J40"/>
  <c i="1" r="AY119"/>
  <c i="21" r="J39"/>
  <c i="1" r="AX119"/>
  <c i="21"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J120"/>
  <c r="F120"/>
  <c r="F118"/>
  <c r="E116"/>
  <c r="J95"/>
  <c r="F95"/>
  <c r="F93"/>
  <c r="E91"/>
  <c r="J28"/>
  <c r="E28"/>
  <c r="J121"/>
  <c r="J27"/>
  <c r="J22"/>
  <c r="E22"/>
  <c r="F96"/>
  <c r="J21"/>
  <c r="J16"/>
  <c r="J118"/>
  <c r="E7"/>
  <c r="E110"/>
  <c i="20" r="J41"/>
  <c r="J40"/>
  <c i="1" r="AY118"/>
  <c i="20" r="J39"/>
  <c i="1" r="AX118"/>
  <c i="20"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J120"/>
  <c r="F120"/>
  <c r="F118"/>
  <c r="E116"/>
  <c r="J95"/>
  <c r="F95"/>
  <c r="F93"/>
  <c r="E91"/>
  <c r="J28"/>
  <c r="E28"/>
  <c r="J121"/>
  <c r="J27"/>
  <c r="J22"/>
  <c r="E22"/>
  <c r="F96"/>
  <c r="J21"/>
  <c r="J16"/>
  <c r="J93"/>
  <c r="E7"/>
  <c r="E110"/>
  <c i="19" r="J41"/>
  <c r="J40"/>
  <c i="1" r="AY117"/>
  <c i="19" r="J39"/>
  <c i="1" r="AX117"/>
  <c i="19"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J120"/>
  <c r="F120"/>
  <c r="F118"/>
  <c r="E116"/>
  <c r="J95"/>
  <c r="F95"/>
  <c r="F93"/>
  <c r="E91"/>
  <c r="J28"/>
  <c r="E28"/>
  <c r="J121"/>
  <c r="J27"/>
  <c r="J22"/>
  <c r="E22"/>
  <c r="F96"/>
  <c r="J21"/>
  <c r="J16"/>
  <c r="J93"/>
  <c r="E7"/>
  <c r="E85"/>
  <c i="18" r="J41"/>
  <c r="J40"/>
  <c i="1" r="AY116"/>
  <c i="18" r="J39"/>
  <c i="1" r="AX116"/>
  <c i="18"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J120"/>
  <c r="F120"/>
  <c r="F118"/>
  <c r="E116"/>
  <c r="J95"/>
  <c r="F95"/>
  <c r="F93"/>
  <c r="E91"/>
  <c r="J28"/>
  <c r="E28"/>
  <c r="J96"/>
  <c r="J27"/>
  <c r="J22"/>
  <c r="E22"/>
  <c r="F96"/>
  <c r="J21"/>
  <c r="J16"/>
  <c r="J93"/>
  <c r="E7"/>
  <c r="E85"/>
  <c i="17" r="J39"/>
  <c r="J38"/>
  <c i="1" r="AY114"/>
  <c i="17" r="J37"/>
  <c i="1" r="AX114"/>
  <c i="17" r="BI189"/>
  <c r="BH189"/>
  <c r="BG189"/>
  <c r="BF189"/>
  <c r="T189"/>
  <c r="R189"/>
  <c r="P189"/>
  <c r="BI188"/>
  <c r="BH188"/>
  <c r="BG188"/>
  <c r="BF188"/>
  <c r="T188"/>
  <c r="R188"/>
  <c r="P188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80"/>
  <c r="BH180"/>
  <c r="BG180"/>
  <c r="BF180"/>
  <c r="T180"/>
  <c r="R180"/>
  <c r="P180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BI124"/>
  <c r="BH124"/>
  <c r="BG124"/>
  <c r="BF124"/>
  <c r="T124"/>
  <c r="R124"/>
  <c r="P124"/>
  <c r="J118"/>
  <c r="F118"/>
  <c r="F116"/>
  <c r="E114"/>
  <c r="J93"/>
  <c r="F93"/>
  <c r="F91"/>
  <c r="E89"/>
  <c r="J26"/>
  <c r="E26"/>
  <c r="J119"/>
  <c r="J25"/>
  <c r="J20"/>
  <c r="E20"/>
  <c r="F94"/>
  <c r="J19"/>
  <c r="J14"/>
  <c r="J116"/>
  <c r="E7"/>
  <c r="E85"/>
  <c i="16" r="J39"/>
  <c r="J38"/>
  <c i="1" r="AY113"/>
  <c i="16" r="J37"/>
  <c i="1" r="AX113"/>
  <c i="16"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BI124"/>
  <c r="BH124"/>
  <c r="BG124"/>
  <c r="BF124"/>
  <c r="T124"/>
  <c r="R124"/>
  <c r="P124"/>
  <c r="J118"/>
  <c r="F118"/>
  <c r="F116"/>
  <c r="E114"/>
  <c r="J93"/>
  <c r="F93"/>
  <c r="F91"/>
  <c r="E89"/>
  <c r="J26"/>
  <c r="E26"/>
  <c r="J94"/>
  <c r="J25"/>
  <c r="J20"/>
  <c r="E20"/>
  <c r="F119"/>
  <c r="J19"/>
  <c r="J14"/>
  <c r="J91"/>
  <c r="E7"/>
  <c r="E110"/>
  <c i="15" r="J39"/>
  <c r="J38"/>
  <c i="1" r="AY112"/>
  <c i="15" r="J37"/>
  <c i="1" r="AX112"/>
  <c i="15" r="BI1253"/>
  <c r="BH1253"/>
  <c r="BG1253"/>
  <c r="BF1253"/>
  <c r="T1253"/>
  <c r="T1252"/>
  <c r="R1253"/>
  <c r="R1252"/>
  <c r="P1253"/>
  <c r="P1252"/>
  <c r="BI1106"/>
  <c r="BH1106"/>
  <c r="BG1106"/>
  <c r="BF1106"/>
  <c r="T1106"/>
  <c r="T1101"/>
  <c r="R1106"/>
  <c r="R1101"/>
  <c r="P1106"/>
  <c r="P1101"/>
  <c r="BI1103"/>
  <c r="BH1103"/>
  <c r="BG1103"/>
  <c r="BF1103"/>
  <c r="T1103"/>
  <c r="R1103"/>
  <c r="P1103"/>
  <c r="BI1102"/>
  <c r="BH1102"/>
  <c r="BG1102"/>
  <c r="BF1102"/>
  <c r="T1102"/>
  <c r="R1102"/>
  <c r="P1102"/>
  <c r="BI1053"/>
  <c r="BH1053"/>
  <c r="BG1053"/>
  <c r="BF1053"/>
  <c r="T1053"/>
  <c r="R1053"/>
  <c r="P1053"/>
  <c r="BI1052"/>
  <c r="BH1052"/>
  <c r="BG1052"/>
  <c r="BF1052"/>
  <c r="T1052"/>
  <c r="R1052"/>
  <c r="P1052"/>
  <c r="BI1049"/>
  <c r="BH1049"/>
  <c r="BG1049"/>
  <c r="BF1049"/>
  <c r="T1049"/>
  <c r="R1049"/>
  <c r="P1049"/>
  <c r="BI1048"/>
  <c r="BH1048"/>
  <c r="BG1048"/>
  <c r="BF1048"/>
  <c r="T1048"/>
  <c r="R1048"/>
  <c r="P1048"/>
  <c r="BI1046"/>
  <c r="BH1046"/>
  <c r="BG1046"/>
  <c r="BF1046"/>
  <c r="T1046"/>
  <c r="R1046"/>
  <c r="P1046"/>
  <c r="BI1045"/>
  <c r="BH1045"/>
  <c r="BG1045"/>
  <c r="BF1045"/>
  <c r="T1045"/>
  <c r="R1045"/>
  <c r="P1045"/>
  <c r="BI1044"/>
  <c r="BH1044"/>
  <c r="BG1044"/>
  <c r="BF1044"/>
  <c r="T1044"/>
  <c r="R1044"/>
  <c r="P1044"/>
  <c r="BI1042"/>
  <c r="BH1042"/>
  <c r="BG1042"/>
  <c r="BF1042"/>
  <c r="T1042"/>
  <c r="R1042"/>
  <c r="P1042"/>
  <c r="BI1038"/>
  <c r="BH1038"/>
  <c r="BG1038"/>
  <c r="BF1038"/>
  <c r="T1038"/>
  <c r="R1038"/>
  <c r="P1038"/>
  <c r="BI1036"/>
  <c r="BH1036"/>
  <c r="BG1036"/>
  <c r="BF1036"/>
  <c r="T1036"/>
  <c r="R1036"/>
  <c r="P1036"/>
  <c r="BI1023"/>
  <c r="BH1023"/>
  <c r="BG1023"/>
  <c r="BF1023"/>
  <c r="T1023"/>
  <c r="R1023"/>
  <c r="P1023"/>
  <c r="BI1021"/>
  <c r="BH1021"/>
  <c r="BG1021"/>
  <c r="BF1021"/>
  <c r="T1021"/>
  <c r="R1021"/>
  <c r="P1021"/>
  <c r="BI983"/>
  <c r="BH983"/>
  <c r="BG983"/>
  <c r="BF983"/>
  <c r="T983"/>
  <c r="R983"/>
  <c r="P983"/>
  <c r="BI935"/>
  <c r="BH935"/>
  <c r="BG935"/>
  <c r="BF935"/>
  <c r="T935"/>
  <c r="R935"/>
  <c r="P935"/>
  <c r="BI872"/>
  <c r="BH872"/>
  <c r="BG872"/>
  <c r="BF872"/>
  <c r="T872"/>
  <c r="R872"/>
  <c r="P872"/>
  <c r="BI871"/>
  <c r="BH871"/>
  <c r="BG871"/>
  <c r="BF871"/>
  <c r="T871"/>
  <c r="R871"/>
  <c r="P871"/>
  <c r="BI868"/>
  <c r="BH868"/>
  <c r="BG868"/>
  <c r="BF868"/>
  <c r="T868"/>
  <c r="R868"/>
  <c r="P868"/>
  <c r="BI866"/>
  <c r="BH866"/>
  <c r="BG866"/>
  <c r="BF866"/>
  <c r="T866"/>
  <c r="R866"/>
  <c r="P866"/>
  <c r="BI863"/>
  <c r="BH863"/>
  <c r="BG863"/>
  <c r="BF863"/>
  <c r="T863"/>
  <c r="R863"/>
  <c r="P863"/>
  <c r="BI860"/>
  <c r="BH860"/>
  <c r="BG860"/>
  <c r="BF860"/>
  <c r="T860"/>
  <c r="R860"/>
  <c r="P860"/>
  <c r="BI857"/>
  <c r="BH857"/>
  <c r="BG857"/>
  <c r="BF857"/>
  <c r="T857"/>
  <c r="R857"/>
  <c r="P857"/>
  <c r="BI854"/>
  <c r="BH854"/>
  <c r="BG854"/>
  <c r="BF854"/>
  <c r="T854"/>
  <c r="R854"/>
  <c r="P854"/>
  <c r="BI848"/>
  <c r="BH848"/>
  <c r="BG848"/>
  <c r="BF848"/>
  <c r="T848"/>
  <c r="R848"/>
  <c r="P848"/>
  <c r="BI842"/>
  <c r="BH842"/>
  <c r="BG842"/>
  <c r="BF842"/>
  <c r="T842"/>
  <c r="R842"/>
  <c r="P842"/>
  <c r="BI836"/>
  <c r="BH836"/>
  <c r="BG836"/>
  <c r="BF836"/>
  <c r="T836"/>
  <c r="R836"/>
  <c r="P836"/>
  <c r="BI830"/>
  <c r="BH830"/>
  <c r="BG830"/>
  <c r="BF830"/>
  <c r="T830"/>
  <c r="R830"/>
  <c r="P830"/>
  <c r="BI827"/>
  <c r="BH827"/>
  <c r="BG827"/>
  <c r="BF827"/>
  <c r="T827"/>
  <c r="R827"/>
  <c r="P827"/>
  <c r="BI822"/>
  <c r="BH822"/>
  <c r="BG822"/>
  <c r="BF822"/>
  <c r="T822"/>
  <c r="R822"/>
  <c r="P822"/>
  <c r="BI816"/>
  <c r="BH816"/>
  <c r="BG816"/>
  <c r="BF816"/>
  <c r="T816"/>
  <c r="R816"/>
  <c r="P816"/>
  <c r="BI814"/>
  <c r="BH814"/>
  <c r="BG814"/>
  <c r="BF814"/>
  <c r="T814"/>
  <c r="R814"/>
  <c r="P814"/>
  <c r="BI764"/>
  <c r="BH764"/>
  <c r="BG764"/>
  <c r="BF764"/>
  <c r="T764"/>
  <c r="R764"/>
  <c r="P764"/>
  <c r="BI759"/>
  <c r="BH759"/>
  <c r="BG759"/>
  <c r="BF759"/>
  <c r="T759"/>
  <c r="R759"/>
  <c r="P759"/>
  <c r="BI754"/>
  <c r="BH754"/>
  <c r="BG754"/>
  <c r="BF754"/>
  <c r="T754"/>
  <c r="R754"/>
  <c r="P754"/>
  <c r="BI751"/>
  <c r="BH751"/>
  <c r="BG751"/>
  <c r="BF751"/>
  <c r="T751"/>
  <c r="R751"/>
  <c r="P751"/>
  <c r="BI699"/>
  <c r="BH699"/>
  <c r="BG699"/>
  <c r="BF699"/>
  <c r="T699"/>
  <c r="R699"/>
  <c r="P699"/>
  <c r="BI694"/>
  <c r="BH694"/>
  <c r="BG694"/>
  <c r="BF694"/>
  <c r="T694"/>
  <c r="R694"/>
  <c r="P694"/>
  <c r="BI657"/>
  <c r="BH657"/>
  <c r="BG657"/>
  <c r="BF657"/>
  <c r="T657"/>
  <c r="R657"/>
  <c r="P657"/>
  <c r="BI656"/>
  <c r="BH656"/>
  <c r="BG656"/>
  <c r="BF656"/>
  <c r="T656"/>
  <c r="R656"/>
  <c r="P656"/>
  <c r="BI655"/>
  <c r="BH655"/>
  <c r="BG655"/>
  <c r="BF655"/>
  <c r="T655"/>
  <c r="R655"/>
  <c r="P655"/>
  <c r="BI649"/>
  <c r="BH649"/>
  <c r="BG649"/>
  <c r="BF649"/>
  <c r="T649"/>
  <c r="R649"/>
  <c r="P649"/>
  <c r="BI648"/>
  <c r="BH648"/>
  <c r="BG648"/>
  <c r="BF648"/>
  <c r="T648"/>
  <c r="R648"/>
  <c r="P648"/>
  <c r="BI636"/>
  <c r="BH636"/>
  <c r="BG636"/>
  <c r="BF636"/>
  <c r="T636"/>
  <c r="R636"/>
  <c r="P636"/>
  <c r="BI624"/>
  <c r="BH624"/>
  <c r="BG624"/>
  <c r="BF624"/>
  <c r="T624"/>
  <c r="R624"/>
  <c r="P624"/>
  <c r="BI622"/>
  <c r="BH622"/>
  <c r="BG622"/>
  <c r="BF622"/>
  <c r="T622"/>
  <c r="R622"/>
  <c r="P622"/>
  <c r="BI595"/>
  <c r="BH595"/>
  <c r="BG595"/>
  <c r="BF595"/>
  <c r="T595"/>
  <c r="R595"/>
  <c r="P595"/>
  <c r="BI589"/>
  <c r="BH589"/>
  <c r="BG589"/>
  <c r="BF589"/>
  <c r="T589"/>
  <c r="R589"/>
  <c r="P589"/>
  <c r="BI583"/>
  <c r="BH583"/>
  <c r="BG583"/>
  <c r="BF583"/>
  <c r="T583"/>
  <c r="R583"/>
  <c r="P583"/>
  <c r="BI580"/>
  <c r="BH580"/>
  <c r="BG580"/>
  <c r="BF580"/>
  <c r="T580"/>
  <c r="R580"/>
  <c r="P580"/>
  <c r="BI579"/>
  <c r="BH579"/>
  <c r="BG579"/>
  <c r="BF579"/>
  <c r="T579"/>
  <c r="R579"/>
  <c r="P579"/>
  <c r="BI578"/>
  <c r="BH578"/>
  <c r="BG578"/>
  <c r="BF578"/>
  <c r="T578"/>
  <c r="R578"/>
  <c r="P578"/>
  <c r="BI575"/>
  <c r="BH575"/>
  <c r="BG575"/>
  <c r="BF575"/>
  <c r="T575"/>
  <c r="R575"/>
  <c r="P575"/>
  <c r="BI574"/>
  <c r="BH574"/>
  <c r="BG574"/>
  <c r="BF574"/>
  <c r="T574"/>
  <c r="R574"/>
  <c r="P574"/>
  <c r="BI573"/>
  <c r="BH573"/>
  <c r="BG573"/>
  <c r="BF573"/>
  <c r="T573"/>
  <c r="R573"/>
  <c r="P573"/>
  <c r="BI572"/>
  <c r="BH572"/>
  <c r="BG572"/>
  <c r="BF572"/>
  <c r="T572"/>
  <c r="R572"/>
  <c r="P572"/>
  <c r="BI571"/>
  <c r="BH571"/>
  <c r="BG571"/>
  <c r="BF571"/>
  <c r="T571"/>
  <c r="R571"/>
  <c r="P571"/>
  <c r="BI570"/>
  <c r="BH570"/>
  <c r="BG570"/>
  <c r="BF570"/>
  <c r="T570"/>
  <c r="R570"/>
  <c r="P570"/>
  <c r="BI569"/>
  <c r="BH569"/>
  <c r="BG569"/>
  <c r="BF569"/>
  <c r="T569"/>
  <c r="R569"/>
  <c r="P569"/>
  <c r="BI568"/>
  <c r="BH568"/>
  <c r="BG568"/>
  <c r="BF568"/>
  <c r="T568"/>
  <c r="R568"/>
  <c r="P568"/>
  <c r="BI567"/>
  <c r="BH567"/>
  <c r="BG567"/>
  <c r="BF567"/>
  <c r="T567"/>
  <c r="R567"/>
  <c r="P567"/>
  <c r="BI566"/>
  <c r="BH566"/>
  <c r="BG566"/>
  <c r="BF566"/>
  <c r="T566"/>
  <c r="R566"/>
  <c r="P566"/>
  <c r="BI565"/>
  <c r="BH565"/>
  <c r="BG565"/>
  <c r="BF565"/>
  <c r="T565"/>
  <c r="R565"/>
  <c r="P565"/>
  <c r="BI564"/>
  <c r="BH564"/>
  <c r="BG564"/>
  <c r="BF564"/>
  <c r="T564"/>
  <c r="R564"/>
  <c r="P564"/>
  <c r="BI563"/>
  <c r="BH563"/>
  <c r="BG563"/>
  <c r="BF563"/>
  <c r="T563"/>
  <c r="R563"/>
  <c r="P563"/>
  <c r="BI562"/>
  <c r="BH562"/>
  <c r="BG562"/>
  <c r="BF562"/>
  <c r="T562"/>
  <c r="R562"/>
  <c r="P562"/>
  <c r="BI561"/>
  <c r="BH561"/>
  <c r="BG561"/>
  <c r="BF561"/>
  <c r="T561"/>
  <c r="R561"/>
  <c r="P561"/>
  <c r="BI560"/>
  <c r="BH560"/>
  <c r="BG560"/>
  <c r="BF560"/>
  <c r="T560"/>
  <c r="R560"/>
  <c r="P560"/>
  <c r="BI559"/>
  <c r="BH559"/>
  <c r="BG559"/>
  <c r="BF559"/>
  <c r="T559"/>
  <c r="R559"/>
  <c r="P559"/>
  <c r="BI558"/>
  <c r="BH558"/>
  <c r="BG558"/>
  <c r="BF558"/>
  <c r="T558"/>
  <c r="R558"/>
  <c r="P558"/>
  <c r="BI557"/>
  <c r="BH557"/>
  <c r="BG557"/>
  <c r="BF557"/>
  <c r="T557"/>
  <c r="R557"/>
  <c r="P557"/>
  <c r="BI556"/>
  <c r="BH556"/>
  <c r="BG556"/>
  <c r="BF556"/>
  <c r="T556"/>
  <c r="R556"/>
  <c r="P556"/>
  <c r="BI555"/>
  <c r="BH555"/>
  <c r="BG555"/>
  <c r="BF555"/>
  <c r="T555"/>
  <c r="R555"/>
  <c r="P555"/>
  <c r="BI554"/>
  <c r="BH554"/>
  <c r="BG554"/>
  <c r="BF554"/>
  <c r="T554"/>
  <c r="R554"/>
  <c r="P554"/>
  <c r="BI553"/>
  <c r="BH553"/>
  <c r="BG553"/>
  <c r="BF553"/>
  <c r="T553"/>
  <c r="R553"/>
  <c r="P553"/>
  <c r="BI552"/>
  <c r="BH552"/>
  <c r="BG552"/>
  <c r="BF552"/>
  <c r="T552"/>
  <c r="R552"/>
  <c r="P552"/>
  <c r="BI551"/>
  <c r="BH551"/>
  <c r="BG551"/>
  <c r="BF551"/>
  <c r="T551"/>
  <c r="R551"/>
  <c r="P551"/>
  <c r="BI550"/>
  <c r="BH550"/>
  <c r="BG550"/>
  <c r="BF550"/>
  <c r="T550"/>
  <c r="R550"/>
  <c r="P550"/>
  <c r="BI549"/>
  <c r="BH549"/>
  <c r="BG549"/>
  <c r="BF549"/>
  <c r="T549"/>
  <c r="R549"/>
  <c r="P549"/>
  <c r="BI548"/>
  <c r="BH548"/>
  <c r="BG548"/>
  <c r="BF548"/>
  <c r="T548"/>
  <c r="R548"/>
  <c r="P548"/>
  <c r="BI547"/>
  <c r="BH547"/>
  <c r="BG547"/>
  <c r="BF547"/>
  <c r="T547"/>
  <c r="R547"/>
  <c r="P547"/>
  <c r="BI546"/>
  <c r="BH546"/>
  <c r="BG546"/>
  <c r="BF546"/>
  <c r="T546"/>
  <c r="R546"/>
  <c r="P546"/>
  <c r="BI545"/>
  <c r="BH545"/>
  <c r="BG545"/>
  <c r="BF545"/>
  <c r="T545"/>
  <c r="R545"/>
  <c r="P545"/>
  <c r="BI542"/>
  <c r="BH542"/>
  <c r="BG542"/>
  <c r="BF542"/>
  <c r="T542"/>
  <c r="R542"/>
  <c r="P542"/>
  <c r="BI532"/>
  <c r="BH532"/>
  <c r="BG532"/>
  <c r="BF532"/>
  <c r="T532"/>
  <c r="R532"/>
  <c r="P532"/>
  <c r="BI521"/>
  <c r="BH521"/>
  <c r="BG521"/>
  <c r="BF521"/>
  <c r="T521"/>
  <c r="R521"/>
  <c r="P521"/>
  <c r="BI516"/>
  <c r="BH516"/>
  <c r="BG516"/>
  <c r="BF516"/>
  <c r="T516"/>
  <c r="R516"/>
  <c r="P516"/>
  <c r="BI495"/>
  <c r="BH495"/>
  <c r="BG495"/>
  <c r="BF495"/>
  <c r="T495"/>
  <c r="R495"/>
  <c r="P495"/>
  <c r="BI493"/>
  <c r="BH493"/>
  <c r="BG493"/>
  <c r="BF493"/>
  <c r="T493"/>
  <c r="R493"/>
  <c r="P493"/>
  <c r="BI490"/>
  <c r="BH490"/>
  <c r="BG490"/>
  <c r="BF490"/>
  <c r="T490"/>
  <c r="R490"/>
  <c r="P490"/>
  <c r="BI489"/>
  <c r="BH489"/>
  <c r="BG489"/>
  <c r="BF489"/>
  <c r="T489"/>
  <c r="R489"/>
  <c r="P489"/>
  <c r="BI487"/>
  <c r="BH487"/>
  <c r="BG487"/>
  <c r="BF487"/>
  <c r="T487"/>
  <c r="R487"/>
  <c r="P487"/>
  <c r="BI479"/>
  <c r="BH479"/>
  <c r="BG479"/>
  <c r="BF479"/>
  <c r="T479"/>
  <c r="R479"/>
  <c r="P479"/>
  <c r="BI462"/>
  <c r="BH462"/>
  <c r="BG462"/>
  <c r="BF462"/>
  <c r="T462"/>
  <c r="R462"/>
  <c r="P462"/>
  <c r="BI455"/>
  <c r="BH455"/>
  <c r="BG455"/>
  <c r="BF455"/>
  <c r="T455"/>
  <c r="R455"/>
  <c r="P455"/>
  <c r="BI453"/>
  <c r="BH453"/>
  <c r="BG453"/>
  <c r="BF453"/>
  <c r="T453"/>
  <c r="R453"/>
  <c r="P453"/>
  <c r="BI449"/>
  <c r="BH449"/>
  <c r="BG449"/>
  <c r="BF449"/>
  <c r="T449"/>
  <c r="R449"/>
  <c r="P449"/>
  <c r="BI432"/>
  <c r="BH432"/>
  <c r="BG432"/>
  <c r="BF432"/>
  <c r="T432"/>
  <c r="R432"/>
  <c r="P432"/>
  <c r="BI370"/>
  <c r="BH370"/>
  <c r="BG370"/>
  <c r="BF370"/>
  <c r="T370"/>
  <c r="R370"/>
  <c r="P370"/>
  <c r="BI367"/>
  <c r="BH367"/>
  <c r="BG367"/>
  <c r="BF367"/>
  <c r="T367"/>
  <c r="R367"/>
  <c r="P367"/>
  <c r="BI363"/>
  <c r="BH363"/>
  <c r="BG363"/>
  <c r="BF363"/>
  <c r="T363"/>
  <c r="R363"/>
  <c r="P363"/>
  <c r="BI322"/>
  <c r="BH322"/>
  <c r="BG322"/>
  <c r="BF322"/>
  <c r="T322"/>
  <c r="R322"/>
  <c r="P322"/>
  <c r="BI298"/>
  <c r="BH298"/>
  <c r="BG298"/>
  <c r="BF298"/>
  <c r="T298"/>
  <c r="R298"/>
  <c r="P298"/>
  <c r="BI292"/>
  <c r="BH292"/>
  <c r="BG292"/>
  <c r="BF292"/>
  <c r="T292"/>
  <c r="R292"/>
  <c r="P292"/>
  <c r="BI285"/>
  <c r="BH285"/>
  <c r="BG285"/>
  <c r="BF285"/>
  <c r="T285"/>
  <c r="R285"/>
  <c r="P285"/>
  <c r="BI281"/>
  <c r="BH281"/>
  <c r="BG281"/>
  <c r="BF281"/>
  <c r="T281"/>
  <c r="R281"/>
  <c r="P281"/>
  <c r="BI249"/>
  <c r="BH249"/>
  <c r="BG249"/>
  <c r="BF249"/>
  <c r="T249"/>
  <c r="R249"/>
  <c r="P249"/>
  <c r="BI246"/>
  <c r="BH246"/>
  <c r="BG246"/>
  <c r="BF246"/>
  <c r="T246"/>
  <c r="R246"/>
  <c r="P246"/>
  <c r="BI244"/>
  <c r="BH244"/>
  <c r="BG244"/>
  <c r="BF244"/>
  <c r="T244"/>
  <c r="R244"/>
  <c r="P244"/>
  <c r="BI241"/>
  <c r="BH241"/>
  <c r="BG241"/>
  <c r="BF241"/>
  <c r="T241"/>
  <c r="R241"/>
  <c r="P241"/>
  <c r="BI238"/>
  <c r="BH238"/>
  <c r="BG238"/>
  <c r="BF238"/>
  <c r="T238"/>
  <c r="T237"/>
  <c r="R238"/>
  <c r="R237"/>
  <c r="P238"/>
  <c r="P237"/>
  <c r="BI236"/>
  <c r="BH236"/>
  <c r="BG236"/>
  <c r="BF236"/>
  <c r="T236"/>
  <c r="R236"/>
  <c r="P236"/>
  <c r="BI235"/>
  <c r="BH235"/>
  <c r="BG235"/>
  <c r="BF235"/>
  <c r="T235"/>
  <c r="R235"/>
  <c r="P235"/>
  <c r="BI234"/>
  <c r="BH234"/>
  <c r="BG234"/>
  <c r="BF234"/>
  <c r="T234"/>
  <c r="R234"/>
  <c r="P234"/>
  <c r="BI233"/>
  <c r="BH233"/>
  <c r="BG233"/>
  <c r="BF233"/>
  <c r="T233"/>
  <c r="R233"/>
  <c r="P233"/>
  <c r="BI232"/>
  <c r="BH232"/>
  <c r="BG232"/>
  <c r="BF232"/>
  <c r="T232"/>
  <c r="R232"/>
  <c r="P232"/>
  <c r="BI231"/>
  <c r="BH231"/>
  <c r="BG231"/>
  <c r="BF231"/>
  <c r="T231"/>
  <c r="R231"/>
  <c r="P231"/>
  <c r="BI230"/>
  <c r="BH230"/>
  <c r="BG230"/>
  <c r="BF230"/>
  <c r="T230"/>
  <c r="R230"/>
  <c r="P230"/>
  <c r="BI229"/>
  <c r="BH229"/>
  <c r="BG229"/>
  <c r="BF229"/>
  <c r="T229"/>
  <c r="R229"/>
  <c r="P229"/>
  <c r="BI228"/>
  <c r="BH228"/>
  <c r="BG228"/>
  <c r="BF228"/>
  <c r="T228"/>
  <c r="R228"/>
  <c r="P228"/>
  <c r="BI227"/>
  <c r="BH227"/>
  <c r="BG227"/>
  <c r="BF227"/>
  <c r="T227"/>
  <c r="R227"/>
  <c r="P227"/>
  <c r="BI221"/>
  <c r="BH221"/>
  <c r="BG221"/>
  <c r="BF221"/>
  <c r="T221"/>
  <c r="R221"/>
  <c r="P221"/>
  <c r="BI148"/>
  <c r="BH148"/>
  <c r="BG148"/>
  <c r="BF148"/>
  <c r="T148"/>
  <c r="R148"/>
  <c r="P148"/>
  <c r="BI145"/>
  <c r="BH145"/>
  <c r="BG145"/>
  <c r="BF145"/>
  <c r="T145"/>
  <c r="R145"/>
  <c r="P145"/>
  <c r="BI139"/>
  <c r="BH139"/>
  <c r="BG139"/>
  <c r="BF139"/>
  <c r="T139"/>
  <c r="R139"/>
  <c r="P139"/>
  <c r="J132"/>
  <c r="F132"/>
  <c r="F130"/>
  <c r="E128"/>
  <c r="J93"/>
  <c r="F93"/>
  <c r="F91"/>
  <c r="E89"/>
  <c r="J26"/>
  <c r="E26"/>
  <c r="J133"/>
  <c r="J25"/>
  <c r="J20"/>
  <c r="E20"/>
  <c r="F133"/>
  <c r="J19"/>
  <c r="J14"/>
  <c r="J91"/>
  <c r="E7"/>
  <c r="E124"/>
  <c i="14" r="J39"/>
  <c r="J38"/>
  <c i="1" r="AY110"/>
  <c i="14" r="J37"/>
  <c i="1" r="AX110"/>
  <c i="14" r="BI179"/>
  <c r="BH179"/>
  <c r="BG179"/>
  <c r="BF179"/>
  <c r="T179"/>
  <c r="R179"/>
  <c r="P179"/>
  <c r="BI177"/>
  <c r="BH177"/>
  <c r="BG177"/>
  <c r="BF177"/>
  <c r="T177"/>
  <c r="R177"/>
  <c r="P177"/>
  <c r="BI174"/>
  <c r="BH174"/>
  <c r="BG174"/>
  <c r="BF174"/>
  <c r="T174"/>
  <c r="R174"/>
  <c r="P174"/>
  <c r="BI171"/>
  <c r="BH171"/>
  <c r="BG171"/>
  <c r="BF171"/>
  <c r="T171"/>
  <c r="R171"/>
  <c r="P171"/>
  <c r="BI168"/>
  <c r="BH168"/>
  <c r="BG168"/>
  <c r="BF168"/>
  <c r="T168"/>
  <c r="R168"/>
  <c r="P168"/>
  <c r="BI166"/>
  <c r="BH166"/>
  <c r="BG166"/>
  <c r="BF166"/>
  <c r="T166"/>
  <c r="R166"/>
  <c r="P166"/>
  <c r="BI163"/>
  <c r="BH163"/>
  <c r="BG163"/>
  <c r="BF163"/>
  <c r="T163"/>
  <c r="R163"/>
  <c r="P163"/>
  <c r="BI160"/>
  <c r="BH160"/>
  <c r="BG160"/>
  <c r="BF160"/>
  <c r="T160"/>
  <c r="R160"/>
  <c r="P160"/>
  <c r="BI158"/>
  <c r="BH158"/>
  <c r="BG158"/>
  <c r="BF158"/>
  <c r="T158"/>
  <c r="R158"/>
  <c r="P158"/>
  <c r="BI155"/>
  <c r="BH155"/>
  <c r="BG155"/>
  <c r="BF155"/>
  <c r="T155"/>
  <c r="R155"/>
  <c r="P155"/>
  <c r="BI153"/>
  <c r="BH153"/>
  <c r="BG153"/>
  <c r="BF153"/>
  <c r="T153"/>
  <c r="R153"/>
  <c r="P153"/>
  <c r="BI150"/>
  <c r="BH150"/>
  <c r="BG150"/>
  <c r="BF150"/>
  <c r="T150"/>
  <c r="R150"/>
  <c r="P150"/>
  <c r="BI148"/>
  <c r="BH148"/>
  <c r="BG148"/>
  <c r="BF148"/>
  <c r="T148"/>
  <c r="R148"/>
  <c r="P148"/>
  <c r="BI145"/>
  <c r="BH145"/>
  <c r="BG145"/>
  <c r="BF145"/>
  <c r="T145"/>
  <c r="R145"/>
  <c r="P145"/>
  <c r="BI143"/>
  <c r="BH143"/>
  <c r="BG143"/>
  <c r="BF143"/>
  <c r="T143"/>
  <c r="R143"/>
  <c r="P143"/>
  <c r="BI141"/>
  <c r="BH141"/>
  <c r="BG141"/>
  <c r="BF141"/>
  <c r="T141"/>
  <c r="R141"/>
  <c r="P141"/>
  <c r="BI139"/>
  <c r="BH139"/>
  <c r="BG139"/>
  <c r="BF139"/>
  <c r="T139"/>
  <c r="R139"/>
  <c r="P139"/>
  <c r="BI137"/>
  <c r="BH137"/>
  <c r="BG137"/>
  <c r="BF137"/>
  <c r="T137"/>
  <c r="R137"/>
  <c r="P137"/>
  <c r="BI135"/>
  <c r="BH135"/>
  <c r="BG135"/>
  <c r="BF135"/>
  <c r="T135"/>
  <c r="R135"/>
  <c r="P135"/>
  <c r="BI133"/>
  <c r="BH133"/>
  <c r="BG133"/>
  <c r="BF133"/>
  <c r="T133"/>
  <c r="R133"/>
  <c r="P133"/>
  <c r="BI131"/>
  <c r="BH131"/>
  <c r="BG131"/>
  <c r="BF131"/>
  <c r="T131"/>
  <c r="R131"/>
  <c r="P131"/>
  <c r="BI129"/>
  <c r="BH129"/>
  <c r="BG129"/>
  <c r="BF129"/>
  <c r="T129"/>
  <c r="R129"/>
  <c r="P129"/>
  <c r="BI126"/>
  <c r="BH126"/>
  <c r="BG126"/>
  <c r="BF126"/>
  <c r="T126"/>
  <c r="R126"/>
  <c r="P126"/>
  <c r="BI123"/>
  <c r="BH123"/>
  <c r="BG123"/>
  <c r="BF123"/>
  <c r="T123"/>
  <c r="R123"/>
  <c r="P123"/>
  <c r="J117"/>
  <c r="F117"/>
  <c r="F115"/>
  <c r="E113"/>
  <c r="J93"/>
  <c r="F93"/>
  <c r="F91"/>
  <c r="E89"/>
  <c r="J26"/>
  <c r="E26"/>
  <c r="J118"/>
  <c r="J25"/>
  <c r="J20"/>
  <c r="E20"/>
  <c r="F118"/>
  <c r="J19"/>
  <c r="J14"/>
  <c r="J115"/>
  <c r="E7"/>
  <c r="E109"/>
  <c i="13" r="J39"/>
  <c r="J38"/>
  <c i="1" r="AY109"/>
  <c i="13" r="J37"/>
  <c i="1" r="AX109"/>
  <c i="13" r="BI205"/>
  <c r="BH205"/>
  <c r="BG205"/>
  <c r="BF205"/>
  <c r="T205"/>
  <c r="R205"/>
  <c r="P205"/>
  <c r="BI204"/>
  <c r="BH204"/>
  <c r="BG204"/>
  <c r="BF204"/>
  <c r="T204"/>
  <c r="R204"/>
  <c r="P204"/>
  <c r="BI203"/>
  <c r="BH203"/>
  <c r="BG203"/>
  <c r="BF203"/>
  <c r="T203"/>
  <c r="R203"/>
  <c r="P203"/>
  <c r="BI202"/>
  <c r="BH202"/>
  <c r="BG202"/>
  <c r="BF202"/>
  <c r="T202"/>
  <c r="R202"/>
  <c r="P202"/>
  <c r="BI201"/>
  <c r="BH201"/>
  <c r="BG201"/>
  <c r="BF201"/>
  <c r="T201"/>
  <c r="R201"/>
  <c r="P201"/>
  <c r="BI200"/>
  <c r="BH200"/>
  <c r="BG200"/>
  <c r="BF200"/>
  <c r="T200"/>
  <c r="R200"/>
  <c r="P200"/>
  <c r="BI199"/>
  <c r="BH199"/>
  <c r="BG199"/>
  <c r="BF199"/>
  <c r="T199"/>
  <c r="R199"/>
  <c r="P199"/>
  <c r="BI198"/>
  <c r="BH198"/>
  <c r="BG198"/>
  <c r="BF198"/>
  <c r="T198"/>
  <c r="R198"/>
  <c r="P198"/>
  <c r="BI196"/>
  <c r="BH196"/>
  <c r="BG196"/>
  <c r="BF196"/>
  <c r="T196"/>
  <c r="R196"/>
  <c r="P196"/>
  <c r="BI195"/>
  <c r="BH195"/>
  <c r="BG195"/>
  <c r="BF195"/>
  <c r="T195"/>
  <c r="R195"/>
  <c r="P195"/>
  <c r="BI194"/>
  <c r="BH194"/>
  <c r="BG194"/>
  <c r="BF194"/>
  <c r="T194"/>
  <c r="R194"/>
  <c r="P194"/>
  <c r="BI193"/>
  <c r="BH193"/>
  <c r="BG193"/>
  <c r="BF193"/>
  <c r="T193"/>
  <c r="R193"/>
  <c r="P193"/>
  <c r="BI192"/>
  <c r="BH192"/>
  <c r="BG192"/>
  <c r="BF192"/>
  <c r="T192"/>
  <c r="R192"/>
  <c r="P192"/>
  <c r="BI191"/>
  <c r="BH191"/>
  <c r="BG191"/>
  <c r="BF191"/>
  <c r="T191"/>
  <c r="R191"/>
  <c r="P191"/>
  <c r="BI190"/>
  <c r="BH190"/>
  <c r="BG190"/>
  <c r="BF190"/>
  <c r="T190"/>
  <c r="R190"/>
  <c r="P190"/>
  <c r="BI189"/>
  <c r="BH189"/>
  <c r="BG189"/>
  <c r="BF189"/>
  <c r="T189"/>
  <c r="R189"/>
  <c r="P189"/>
  <c r="BI188"/>
  <c r="BH188"/>
  <c r="BG188"/>
  <c r="BF188"/>
  <c r="T188"/>
  <c r="R188"/>
  <c r="P188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J122"/>
  <c r="F122"/>
  <c r="F120"/>
  <c r="E118"/>
  <c r="J93"/>
  <c r="F93"/>
  <c r="F91"/>
  <c r="E89"/>
  <c r="J26"/>
  <c r="E26"/>
  <c r="J94"/>
  <c r="J25"/>
  <c r="J20"/>
  <c r="E20"/>
  <c r="F94"/>
  <c r="J19"/>
  <c r="J14"/>
  <c r="J91"/>
  <c r="E7"/>
  <c r="E114"/>
  <c i="12" r="J41"/>
  <c r="J40"/>
  <c i="1" r="AY108"/>
  <c i="12" r="J39"/>
  <c i="1" r="AX108"/>
  <c i="12" r="BI127"/>
  <c r="BH127"/>
  <c r="BG127"/>
  <c r="BF127"/>
  <c r="T127"/>
  <c r="T126"/>
  <c r="T125"/>
  <c r="R127"/>
  <c r="R126"/>
  <c r="R125"/>
  <c r="P127"/>
  <c r="P126"/>
  <c r="P125"/>
  <c i="1" r="AU108"/>
  <c i="12" r="J121"/>
  <c r="F121"/>
  <c r="F119"/>
  <c r="E117"/>
  <c r="J95"/>
  <c r="F95"/>
  <c r="F93"/>
  <c r="E91"/>
  <c r="J28"/>
  <c r="E28"/>
  <c r="J122"/>
  <c r="J27"/>
  <c r="J22"/>
  <c r="E22"/>
  <c r="F122"/>
  <c r="J21"/>
  <c r="J16"/>
  <c r="J119"/>
  <c r="E7"/>
  <c r="E111"/>
  <c i="11" r="J41"/>
  <c r="J40"/>
  <c i="1" r="AY107"/>
  <c i="11" r="J39"/>
  <c i="1" r="AX107"/>
  <c i="11" r="BI226"/>
  <c r="BH226"/>
  <c r="BG226"/>
  <c r="BF226"/>
  <c r="T226"/>
  <c r="R226"/>
  <c r="P226"/>
  <c r="BI224"/>
  <c r="BH224"/>
  <c r="BG224"/>
  <c r="BF224"/>
  <c r="T224"/>
  <c r="R224"/>
  <c r="P224"/>
  <c r="BI223"/>
  <c r="BH223"/>
  <c r="BG223"/>
  <c r="BF223"/>
  <c r="T223"/>
  <c r="R223"/>
  <c r="P223"/>
  <c r="BI221"/>
  <c r="BH221"/>
  <c r="BG221"/>
  <c r="BF221"/>
  <c r="T221"/>
  <c r="R221"/>
  <c r="P221"/>
  <c r="BI220"/>
  <c r="BH220"/>
  <c r="BG220"/>
  <c r="BF220"/>
  <c r="T220"/>
  <c r="R220"/>
  <c r="P220"/>
  <c r="BI219"/>
  <c r="BH219"/>
  <c r="BG219"/>
  <c r="BF219"/>
  <c r="T219"/>
  <c r="R219"/>
  <c r="P219"/>
  <c r="BI217"/>
  <c r="BH217"/>
  <c r="BG217"/>
  <c r="BF217"/>
  <c r="T217"/>
  <c r="R217"/>
  <c r="P217"/>
  <c r="BI216"/>
  <c r="BH216"/>
  <c r="BG216"/>
  <c r="BF216"/>
  <c r="T216"/>
  <c r="R216"/>
  <c r="P216"/>
  <c r="BI215"/>
  <c r="BH215"/>
  <c r="BG215"/>
  <c r="BF215"/>
  <c r="T215"/>
  <c r="R215"/>
  <c r="P215"/>
  <c r="BI213"/>
  <c r="BH213"/>
  <c r="BG213"/>
  <c r="BF213"/>
  <c r="T213"/>
  <c r="R213"/>
  <c r="P213"/>
  <c r="BI212"/>
  <c r="BH212"/>
  <c r="BG212"/>
  <c r="BF212"/>
  <c r="T212"/>
  <c r="R212"/>
  <c r="P212"/>
  <c r="BI211"/>
  <c r="BH211"/>
  <c r="BG211"/>
  <c r="BF211"/>
  <c r="T211"/>
  <c r="R211"/>
  <c r="P211"/>
  <c r="BI209"/>
  <c r="BH209"/>
  <c r="BG209"/>
  <c r="BF209"/>
  <c r="T209"/>
  <c r="R209"/>
  <c r="P209"/>
  <c r="BI208"/>
  <c r="BH208"/>
  <c r="BG208"/>
  <c r="BF208"/>
  <c r="T208"/>
  <c r="R208"/>
  <c r="P208"/>
  <c r="BI206"/>
  <c r="BH206"/>
  <c r="BG206"/>
  <c r="BF206"/>
  <c r="T206"/>
  <c r="R206"/>
  <c r="P206"/>
  <c r="BI205"/>
  <c r="BH205"/>
  <c r="BG205"/>
  <c r="BF205"/>
  <c r="T205"/>
  <c r="R205"/>
  <c r="P205"/>
  <c r="BI204"/>
  <c r="BH204"/>
  <c r="BG204"/>
  <c r="BF204"/>
  <c r="T204"/>
  <c r="R204"/>
  <c r="P204"/>
  <c r="BI202"/>
  <c r="BH202"/>
  <c r="BG202"/>
  <c r="BF202"/>
  <c r="T202"/>
  <c r="R202"/>
  <c r="P202"/>
  <c r="BI201"/>
  <c r="BH201"/>
  <c r="BG201"/>
  <c r="BF201"/>
  <c r="T201"/>
  <c r="R201"/>
  <c r="P201"/>
  <c r="BI200"/>
  <c r="BH200"/>
  <c r="BG200"/>
  <c r="BF200"/>
  <c r="T200"/>
  <c r="R200"/>
  <c r="P200"/>
  <c r="BI199"/>
  <c r="BH199"/>
  <c r="BG199"/>
  <c r="BF199"/>
  <c r="T199"/>
  <c r="R199"/>
  <c r="P199"/>
  <c r="BI197"/>
  <c r="BH197"/>
  <c r="BG197"/>
  <c r="BF197"/>
  <c r="T197"/>
  <c r="R197"/>
  <c r="P197"/>
  <c r="BI196"/>
  <c r="BH196"/>
  <c r="BG196"/>
  <c r="BF196"/>
  <c r="T196"/>
  <c r="R196"/>
  <c r="P196"/>
  <c r="BI194"/>
  <c r="BH194"/>
  <c r="BG194"/>
  <c r="BF194"/>
  <c r="T194"/>
  <c r="R194"/>
  <c r="P194"/>
  <c r="BI193"/>
  <c r="BH193"/>
  <c r="BG193"/>
  <c r="BF193"/>
  <c r="T193"/>
  <c r="R193"/>
  <c r="P193"/>
  <c r="BI191"/>
  <c r="BH191"/>
  <c r="BG191"/>
  <c r="BF191"/>
  <c r="T191"/>
  <c r="R191"/>
  <c r="P191"/>
  <c r="BI190"/>
  <c r="BH190"/>
  <c r="BG190"/>
  <c r="BF190"/>
  <c r="T190"/>
  <c r="R190"/>
  <c r="P190"/>
  <c r="BI188"/>
  <c r="BH188"/>
  <c r="BG188"/>
  <c r="BF188"/>
  <c r="T188"/>
  <c r="R188"/>
  <c r="P188"/>
  <c r="BI187"/>
  <c r="BH187"/>
  <c r="BG187"/>
  <c r="BF187"/>
  <c r="T187"/>
  <c r="R187"/>
  <c r="P187"/>
  <c r="BI185"/>
  <c r="BH185"/>
  <c r="BG185"/>
  <c r="BF185"/>
  <c r="T185"/>
  <c r="R185"/>
  <c r="P185"/>
  <c r="BI184"/>
  <c r="BH184"/>
  <c r="BG184"/>
  <c r="BF184"/>
  <c r="T184"/>
  <c r="R184"/>
  <c r="P184"/>
  <c r="BI182"/>
  <c r="BH182"/>
  <c r="BG182"/>
  <c r="BF182"/>
  <c r="T182"/>
  <c r="R182"/>
  <c r="P182"/>
  <c r="BI181"/>
  <c r="BH181"/>
  <c r="BG181"/>
  <c r="BF181"/>
  <c r="T181"/>
  <c r="R181"/>
  <c r="P181"/>
  <c r="BI179"/>
  <c r="BH179"/>
  <c r="BG179"/>
  <c r="BF179"/>
  <c r="T179"/>
  <c r="R179"/>
  <c r="P179"/>
  <c r="BI178"/>
  <c r="BH178"/>
  <c r="BG178"/>
  <c r="BF178"/>
  <c r="T178"/>
  <c r="R178"/>
  <c r="P178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2"/>
  <c r="BH172"/>
  <c r="BG172"/>
  <c r="BF172"/>
  <c r="T172"/>
  <c r="R172"/>
  <c r="P172"/>
  <c r="BI171"/>
  <c r="BH171"/>
  <c r="BG171"/>
  <c r="BF171"/>
  <c r="T171"/>
  <c r="R171"/>
  <c r="P171"/>
  <c r="BI169"/>
  <c r="BH169"/>
  <c r="BG169"/>
  <c r="BF169"/>
  <c r="T169"/>
  <c r="R169"/>
  <c r="P169"/>
  <c r="BI168"/>
  <c r="BH168"/>
  <c r="BG168"/>
  <c r="BF168"/>
  <c r="T168"/>
  <c r="R168"/>
  <c r="P168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1"/>
  <c r="BH161"/>
  <c r="BG161"/>
  <c r="BF161"/>
  <c r="T161"/>
  <c r="R161"/>
  <c r="P161"/>
  <c r="BI160"/>
  <c r="BH160"/>
  <c r="BG160"/>
  <c r="BF160"/>
  <c r="T160"/>
  <c r="R160"/>
  <c r="P160"/>
  <c r="BI158"/>
  <c r="BH158"/>
  <c r="BG158"/>
  <c r="BF158"/>
  <c r="T158"/>
  <c r="R158"/>
  <c r="P158"/>
  <c r="BI157"/>
  <c r="BH157"/>
  <c r="BG157"/>
  <c r="BF157"/>
  <c r="T157"/>
  <c r="R157"/>
  <c r="P157"/>
  <c r="BI155"/>
  <c r="BH155"/>
  <c r="BG155"/>
  <c r="BF155"/>
  <c r="T155"/>
  <c r="R155"/>
  <c r="P155"/>
  <c r="BI154"/>
  <c r="BH154"/>
  <c r="BG154"/>
  <c r="BF154"/>
  <c r="T154"/>
  <c r="R154"/>
  <c r="P154"/>
  <c r="BI152"/>
  <c r="BH152"/>
  <c r="BG152"/>
  <c r="BF152"/>
  <c r="T152"/>
  <c r="R152"/>
  <c r="P152"/>
  <c r="BI151"/>
  <c r="BH151"/>
  <c r="BG151"/>
  <c r="BF151"/>
  <c r="T151"/>
  <c r="R151"/>
  <c r="P151"/>
  <c r="BI149"/>
  <c r="BH149"/>
  <c r="BG149"/>
  <c r="BF149"/>
  <c r="T149"/>
  <c r="R149"/>
  <c r="P149"/>
  <c r="BI148"/>
  <c r="BH148"/>
  <c r="BG148"/>
  <c r="BF148"/>
  <c r="T148"/>
  <c r="R148"/>
  <c r="P148"/>
  <c r="BI146"/>
  <c r="BH146"/>
  <c r="BG146"/>
  <c r="BF146"/>
  <c r="T146"/>
  <c r="R146"/>
  <c r="P146"/>
  <c r="BI144"/>
  <c r="BH144"/>
  <c r="BG144"/>
  <c r="BF144"/>
  <c r="T144"/>
  <c r="R144"/>
  <c r="P144"/>
  <c r="BI142"/>
  <c r="BH142"/>
  <c r="BG142"/>
  <c r="BF142"/>
  <c r="T142"/>
  <c r="R142"/>
  <c r="P142"/>
  <c r="BI141"/>
  <c r="BH141"/>
  <c r="BG141"/>
  <c r="BF141"/>
  <c r="T141"/>
  <c r="R141"/>
  <c r="P141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5"/>
  <c r="BH125"/>
  <c r="BG125"/>
  <c r="BF125"/>
  <c r="T125"/>
  <c r="R125"/>
  <c r="P125"/>
  <c r="J120"/>
  <c r="F120"/>
  <c r="F118"/>
  <c r="E116"/>
  <c r="J95"/>
  <c r="F95"/>
  <c r="F93"/>
  <c r="E91"/>
  <c r="J28"/>
  <c r="E28"/>
  <c r="J121"/>
  <c r="J27"/>
  <c r="J22"/>
  <c r="E22"/>
  <c r="F96"/>
  <c r="J21"/>
  <c r="J16"/>
  <c r="J93"/>
  <c r="E7"/>
  <c r="E110"/>
  <c i="10" r="J41"/>
  <c r="J40"/>
  <c i="1" r="AY106"/>
  <c i="10" r="J39"/>
  <c i="1" r="AX106"/>
  <c i="10"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8"/>
  <c r="BH128"/>
  <c r="BG128"/>
  <c r="BF128"/>
  <c r="T128"/>
  <c r="T127"/>
  <c r="R128"/>
  <c r="R127"/>
  <c r="P128"/>
  <c r="P127"/>
  <c r="J122"/>
  <c r="F122"/>
  <c r="F120"/>
  <c r="E118"/>
  <c r="J95"/>
  <c r="F95"/>
  <c r="F93"/>
  <c r="E91"/>
  <c r="J28"/>
  <c r="E28"/>
  <c r="J123"/>
  <c r="J27"/>
  <c r="J22"/>
  <c r="E22"/>
  <c r="F123"/>
  <c r="J21"/>
  <c r="J16"/>
  <c r="J93"/>
  <c r="E7"/>
  <c r="E112"/>
  <c i="9" r="J41"/>
  <c r="J40"/>
  <c i="1" r="AY104"/>
  <c i="9" r="J39"/>
  <c i="1" r="AX104"/>
  <c i="9"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J120"/>
  <c r="F120"/>
  <c r="F118"/>
  <c r="E116"/>
  <c r="J95"/>
  <c r="F95"/>
  <c r="F93"/>
  <c r="E91"/>
  <c r="J28"/>
  <c r="E28"/>
  <c r="J121"/>
  <c r="J27"/>
  <c r="J22"/>
  <c r="E22"/>
  <c r="F96"/>
  <c r="J21"/>
  <c r="J16"/>
  <c r="J93"/>
  <c r="E7"/>
  <c r="E85"/>
  <c i="8" r="J41"/>
  <c r="J40"/>
  <c i="1" r="AY103"/>
  <c i="8" r="J39"/>
  <c i="1" r="AX103"/>
  <c i="8"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J120"/>
  <c r="F120"/>
  <c r="F118"/>
  <c r="E116"/>
  <c r="J95"/>
  <c r="F95"/>
  <c r="F93"/>
  <c r="E91"/>
  <c r="J28"/>
  <c r="E28"/>
  <c r="J121"/>
  <c r="J27"/>
  <c r="J22"/>
  <c r="E22"/>
  <c r="F121"/>
  <c r="J21"/>
  <c r="J16"/>
  <c r="J93"/>
  <c r="E7"/>
  <c r="E110"/>
  <c i="7" r="J41"/>
  <c r="J40"/>
  <c i="1" r="AY102"/>
  <c i="7" r="J39"/>
  <c i="1" r="AX102"/>
  <c i="7"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J120"/>
  <c r="F120"/>
  <c r="F118"/>
  <c r="E116"/>
  <c r="J95"/>
  <c r="F95"/>
  <c r="F93"/>
  <c r="E91"/>
  <c r="J28"/>
  <c r="E28"/>
  <c r="J96"/>
  <c r="J27"/>
  <c r="J22"/>
  <c r="E22"/>
  <c r="F121"/>
  <c r="J21"/>
  <c r="J16"/>
  <c r="J118"/>
  <c r="E7"/>
  <c r="E110"/>
  <c i="6" r="J41"/>
  <c r="J40"/>
  <c i="1" r="AY101"/>
  <c i="6" r="J39"/>
  <c i="1" r="AX101"/>
  <c i="6"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J120"/>
  <c r="F120"/>
  <c r="F118"/>
  <c r="E116"/>
  <c r="J95"/>
  <c r="F95"/>
  <c r="F93"/>
  <c r="E91"/>
  <c r="J28"/>
  <c r="E28"/>
  <c r="J121"/>
  <c r="J27"/>
  <c r="J22"/>
  <c r="E22"/>
  <c r="F121"/>
  <c r="J21"/>
  <c r="J16"/>
  <c r="J118"/>
  <c r="E7"/>
  <c r="E110"/>
  <c i="5" r="J41"/>
  <c r="J40"/>
  <c i="1" r="AY100"/>
  <c i="5" r="J39"/>
  <c i="1" r="AX100"/>
  <c i="5"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J120"/>
  <c r="F120"/>
  <c r="F118"/>
  <c r="E116"/>
  <c r="J95"/>
  <c r="F95"/>
  <c r="F93"/>
  <c r="E91"/>
  <c r="J28"/>
  <c r="E28"/>
  <c r="J121"/>
  <c r="J27"/>
  <c r="J22"/>
  <c r="E22"/>
  <c r="F121"/>
  <c r="J21"/>
  <c r="J16"/>
  <c r="J118"/>
  <c r="E7"/>
  <c r="E110"/>
  <c i="4" r="J39"/>
  <c r="J38"/>
  <c i="1" r="AY98"/>
  <c i="4" r="J37"/>
  <c i="1" r="AX98"/>
  <c i="4" r="BI134"/>
  <c r="BH134"/>
  <c r="BG134"/>
  <c r="BF134"/>
  <c r="T134"/>
  <c r="R134"/>
  <c r="P134"/>
  <c r="BI132"/>
  <c r="BH132"/>
  <c r="BG132"/>
  <c r="BF132"/>
  <c r="T132"/>
  <c r="R132"/>
  <c r="P132"/>
  <c r="BI130"/>
  <c r="BH130"/>
  <c r="BG130"/>
  <c r="BF130"/>
  <c r="T130"/>
  <c r="R130"/>
  <c r="P130"/>
  <c r="BI128"/>
  <c r="BH128"/>
  <c r="BG128"/>
  <c r="BF128"/>
  <c r="T128"/>
  <c r="R128"/>
  <c r="P128"/>
  <c r="BI126"/>
  <c r="BH126"/>
  <c r="BG126"/>
  <c r="BF126"/>
  <c r="T126"/>
  <c r="R126"/>
  <c r="P126"/>
  <c r="BI124"/>
  <c r="BH124"/>
  <c r="BG124"/>
  <c r="BF124"/>
  <c r="T124"/>
  <c r="R124"/>
  <c r="P124"/>
  <c r="J118"/>
  <c r="F118"/>
  <c r="F116"/>
  <c r="E114"/>
  <c r="J93"/>
  <c r="F93"/>
  <c r="F91"/>
  <c r="E89"/>
  <c r="J26"/>
  <c r="E26"/>
  <c r="J94"/>
  <c r="J25"/>
  <c r="J20"/>
  <c r="E20"/>
  <c r="F119"/>
  <c r="J19"/>
  <c r="J14"/>
  <c r="J116"/>
  <c r="E7"/>
  <c r="E110"/>
  <c i="3" r="J39"/>
  <c r="J38"/>
  <c i="1" r="AY97"/>
  <c i="3" r="J37"/>
  <c i="1" r="AX97"/>
  <c i="3" r="BI207"/>
  <c r="BH207"/>
  <c r="BG207"/>
  <c r="BF207"/>
  <c r="T207"/>
  <c r="R207"/>
  <c r="P207"/>
  <c r="BI206"/>
  <c r="BH206"/>
  <c r="BG206"/>
  <c r="BF206"/>
  <c r="T206"/>
  <c r="R206"/>
  <c r="P206"/>
  <c r="BI205"/>
  <c r="BH205"/>
  <c r="BG205"/>
  <c r="BF205"/>
  <c r="T205"/>
  <c r="R205"/>
  <c r="P205"/>
  <c r="BI204"/>
  <c r="BH204"/>
  <c r="BG204"/>
  <c r="BF204"/>
  <c r="T204"/>
  <c r="R204"/>
  <c r="P204"/>
  <c r="BI203"/>
  <c r="BH203"/>
  <c r="BG203"/>
  <c r="BF203"/>
  <c r="T203"/>
  <c r="R203"/>
  <c r="P203"/>
  <c r="BI202"/>
  <c r="BH202"/>
  <c r="BG202"/>
  <c r="BF202"/>
  <c r="T202"/>
  <c r="R202"/>
  <c r="P202"/>
  <c r="BI200"/>
  <c r="BH200"/>
  <c r="BG200"/>
  <c r="BF200"/>
  <c r="T200"/>
  <c r="R200"/>
  <c r="P200"/>
  <c r="BI199"/>
  <c r="BH199"/>
  <c r="BG199"/>
  <c r="BF199"/>
  <c r="T199"/>
  <c r="R199"/>
  <c r="P199"/>
  <c r="BI198"/>
  <c r="BH198"/>
  <c r="BG198"/>
  <c r="BF198"/>
  <c r="T198"/>
  <c r="R198"/>
  <c r="P198"/>
  <c r="BI197"/>
  <c r="BH197"/>
  <c r="BG197"/>
  <c r="BF197"/>
  <c r="T197"/>
  <c r="R197"/>
  <c r="P197"/>
  <c r="BI196"/>
  <c r="BH196"/>
  <c r="BG196"/>
  <c r="BF196"/>
  <c r="T196"/>
  <c r="R196"/>
  <c r="P196"/>
  <c r="BI195"/>
  <c r="BH195"/>
  <c r="BG195"/>
  <c r="BF195"/>
  <c r="T195"/>
  <c r="R195"/>
  <c r="P195"/>
  <c r="BI194"/>
  <c r="BH194"/>
  <c r="BG194"/>
  <c r="BF194"/>
  <c r="T194"/>
  <c r="R194"/>
  <c r="P194"/>
  <c r="BI193"/>
  <c r="BH193"/>
  <c r="BG193"/>
  <c r="BF193"/>
  <c r="T193"/>
  <c r="R193"/>
  <c r="P193"/>
  <c r="BI192"/>
  <c r="BH192"/>
  <c r="BG192"/>
  <c r="BF192"/>
  <c r="T192"/>
  <c r="R192"/>
  <c r="P192"/>
  <c r="BI191"/>
  <c r="BH191"/>
  <c r="BG191"/>
  <c r="BF191"/>
  <c r="T191"/>
  <c r="R191"/>
  <c r="P191"/>
  <c r="BI190"/>
  <c r="BH190"/>
  <c r="BG190"/>
  <c r="BF190"/>
  <c r="T190"/>
  <c r="R190"/>
  <c r="P190"/>
  <c r="BI189"/>
  <c r="BH189"/>
  <c r="BG189"/>
  <c r="BF189"/>
  <c r="T189"/>
  <c r="R189"/>
  <c r="P189"/>
  <c r="BI188"/>
  <c r="BH188"/>
  <c r="BG188"/>
  <c r="BF188"/>
  <c r="T188"/>
  <c r="R188"/>
  <c r="P188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80"/>
  <c r="BH180"/>
  <c r="BG180"/>
  <c r="BF180"/>
  <c r="T180"/>
  <c r="R180"/>
  <c r="P180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J120"/>
  <c r="F120"/>
  <c r="F118"/>
  <c r="E116"/>
  <c r="J93"/>
  <c r="F93"/>
  <c r="F91"/>
  <c r="E89"/>
  <c r="J26"/>
  <c r="E26"/>
  <c r="J121"/>
  <c r="J25"/>
  <c r="J20"/>
  <c r="E20"/>
  <c r="F121"/>
  <c r="J19"/>
  <c r="J14"/>
  <c r="J91"/>
  <c r="E7"/>
  <c r="E112"/>
  <c i="2" r="J39"/>
  <c r="J38"/>
  <c i="1" r="AY96"/>
  <c i="2" r="J37"/>
  <c i="1" r="AX96"/>
  <c i="2" r="BI1029"/>
  <c r="BH1029"/>
  <c r="BG1029"/>
  <c r="BF1029"/>
  <c r="T1029"/>
  <c r="R1029"/>
  <c r="P1029"/>
  <c r="BI1019"/>
  <c r="BH1019"/>
  <c r="BG1019"/>
  <c r="BF1019"/>
  <c r="T1019"/>
  <c r="R1019"/>
  <c r="P1019"/>
  <c r="BI1008"/>
  <c r="BH1008"/>
  <c r="BG1008"/>
  <c r="BF1008"/>
  <c r="T1008"/>
  <c r="R1008"/>
  <c r="P1008"/>
  <c r="BI878"/>
  <c r="BH878"/>
  <c r="BG878"/>
  <c r="BF878"/>
  <c r="T878"/>
  <c r="R878"/>
  <c r="P878"/>
  <c r="BI868"/>
  <c r="BH868"/>
  <c r="BG868"/>
  <c r="BF868"/>
  <c r="T868"/>
  <c r="R868"/>
  <c r="P868"/>
  <c r="BI865"/>
  <c r="BH865"/>
  <c r="BG865"/>
  <c r="BF865"/>
  <c r="T865"/>
  <c r="R865"/>
  <c r="P865"/>
  <c r="BI864"/>
  <c r="BH864"/>
  <c r="BG864"/>
  <c r="BF864"/>
  <c r="T864"/>
  <c r="R864"/>
  <c r="P864"/>
  <c r="BI862"/>
  <c r="BH862"/>
  <c r="BG862"/>
  <c r="BF862"/>
  <c r="T862"/>
  <c r="R862"/>
  <c r="P862"/>
  <c r="BI861"/>
  <c r="BH861"/>
  <c r="BG861"/>
  <c r="BF861"/>
  <c r="T861"/>
  <c r="R861"/>
  <c r="P861"/>
  <c r="BI859"/>
  <c r="BH859"/>
  <c r="BG859"/>
  <c r="BF859"/>
  <c r="T859"/>
  <c r="R859"/>
  <c r="P859"/>
  <c r="BI858"/>
  <c r="BH858"/>
  <c r="BG858"/>
  <c r="BF858"/>
  <c r="T858"/>
  <c r="R858"/>
  <c r="P858"/>
  <c r="BI857"/>
  <c r="BH857"/>
  <c r="BG857"/>
  <c r="BF857"/>
  <c r="T857"/>
  <c r="R857"/>
  <c r="P857"/>
  <c r="BI855"/>
  <c r="BH855"/>
  <c r="BG855"/>
  <c r="BF855"/>
  <c r="T855"/>
  <c r="R855"/>
  <c r="P855"/>
  <c r="BI848"/>
  <c r="BH848"/>
  <c r="BG848"/>
  <c r="BF848"/>
  <c r="T848"/>
  <c r="R848"/>
  <c r="P848"/>
  <c r="BI846"/>
  <c r="BH846"/>
  <c r="BG846"/>
  <c r="BF846"/>
  <c r="T846"/>
  <c r="R846"/>
  <c r="P846"/>
  <c r="BI837"/>
  <c r="BH837"/>
  <c r="BG837"/>
  <c r="BF837"/>
  <c r="T837"/>
  <c r="R837"/>
  <c r="P837"/>
  <c r="BI835"/>
  <c r="BH835"/>
  <c r="BG835"/>
  <c r="BF835"/>
  <c r="T835"/>
  <c r="R835"/>
  <c r="P835"/>
  <c r="BI819"/>
  <c r="BH819"/>
  <c r="BG819"/>
  <c r="BF819"/>
  <c r="T819"/>
  <c r="R819"/>
  <c r="P819"/>
  <c r="BI807"/>
  <c r="BH807"/>
  <c r="BG807"/>
  <c r="BF807"/>
  <c r="T807"/>
  <c r="R807"/>
  <c r="P807"/>
  <c r="BI791"/>
  <c r="BH791"/>
  <c r="BG791"/>
  <c r="BF791"/>
  <c r="T791"/>
  <c r="R791"/>
  <c r="P791"/>
  <c r="BI785"/>
  <c r="BH785"/>
  <c r="BG785"/>
  <c r="BF785"/>
  <c r="T785"/>
  <c r="R785"/>
  <c r="P785"/>
  <c r="BI782"/>
  <c r="BH782"/>
  <c r="BG782"/>
  <c r="BF782"/>
  <c r="T782"/>
  <c r="R782"/>
  <c r="P782"/>
  <c r="BI772"/>
  <c r="BH772"/>
  <c r="BG772"/>
  <c r="BF772"/>
  <c r="T772"/>
  <c r="R772"/>
  <c r="P772"/>
  <c r="BI766"/>
  <c r="BH766"/>
  <c r="BG766"/>
  <c r="BF766"/>
  <c r="T766"/>
  <c r="R766"/>
  <c r="P766"/>
  <c r="BI756"/>
  <c r="BH756"/>
  <c r="BG756"/>
  <c r="BF756"/>
  <c r="T756"/>
  <c r="R756"/>
  <c r="P756"/>
  <c r="BI750"/>
  <c r="BH750"/>
  <c r="BG750"/>
  <c r="BF750"/>
  <c r="T750"/>
  <c r="R750"/>
  <c r="P750"/>
  <c r="BI740"/>
  <c r="BH740"/>
  <c r="BG740"/>
  <c r="BF740"/>
  <c r="T740"/>
  <c r="R740"/>
  <c r="P740"/>
  <c r="BI730"/>
  <c r="BH730"/>
  <c r="BG730"/>
  <c r="BF730"/>
  <c r="T730"/>
  <c r="R730"/>
  <c r="P730"/>
  <c r="BI724"/>
  <c r="BH724"/>
  <c r="BG724"/>
  <c r="BF724"/>
  <c r="T724"/>
  <c r="R724"/>
  <c r="P724"/>
  <c r="BI721"/>
  <c r="BH721"/>
  <c r="BG721"/>
  <c r="BF721"/>
  <c r="T721"/>
  <c r="R721"/>
  <c r="P721"/>
  <c r="BI718"/>
  <c r="BH718"/>
  <c r="BG718"/>
  <c r="BF718"/>
  <c r="T718"/>
  <c r="R718"/>
  <c r="P718"/>
  <c r="BI715"/>
  <c r="BH715"/>
  <c r="BG715"/>
  <c r="BF715"/>
  <c r="T715"/>
  <c r="R715"/>
  <c r="P715"/>
  <c r="BI712"/>
  <c r="BH712"/>
  <c r="BG712"/>
  <c r="BF712"/>
  <c r="T712"/>
  <c r="R712"/>
  <c r="P712"/>
  <c r="BI707"/>
  <c r="BH707"/>
  <c r="BG707"/>
  <c r="BF707"/>
  <c r="T707"/>
  <c r="R707"/>
  <c r="P707"/>
  <c r="BI703"/>
  <c r="BH703"/>
  <c r="BG703"/>
  <c r="BF703"/>
  <c r="T703"/>
  <c r="R703"/>
  <c r="P703"/>
  <c r="BI699"/>
  <c r="BH699"/>
  <c r="BG699"/>
  <c r="BF699"/>
  <c r="T699"/>
  <c r="R699"/>
  <c r="P699"/>
  <c r="BI697"/>
  <c r="BH697"/>
  <c r="BG697"/>
  <c r="BF697"/>
  <c r="T697"/>
  <c r="R697"/>
  <c r="P697"/>
  <c r="BI692"/>
  <c r="BH692"/>
  <c r="BG692"/>
  <c r="BF692"/>
  <c r="T692"/>
  <c r="R692"/>
  <c r="P692"/>
  <c r="BI687"/>
  <c r="BH687"/>
  <c r="BG687"/>
  <c r="BF687"/>
  <c r="T687"/>
  <c r="R687"/>
  <c r="P687"/>
  <c r="BI682"/>
  <c r="BH682"/>
  <c r="BG682"/>
  <c r="BF682"/>
  <c r="T682"/>
  <c r="R682"/>
  <c r="P682"/>
  <c r="BI677"/>
  <c r="BH677"/>
  <c r="BG677"/>
  <c r="BF677"/>
  <c r="T677"/>
  <c r="R677"/>
  <c r="P677"/>
  <c r="BI673"/>
  <c r="BH673"/>
  <c r="BG673"/>
  <c r="BF673"/>
  <c r="T673"/>
  <c r="R673"/>
  <c r="P673"/>
  <c r="BI669"/>
  <c r="BH669"/>
  <c r="BG669"/>
  <c r="BF669"/>
  <c r="T669"/>
  <c r="R669"/>
  <c r="P669"/>
  <c r="BI665"/>
  <c r="BH665"/>
  <c r="BG665"/>
  <c r="BF665"/>
  <c r="T665"/>
  <c r="R665"/>
  <c r="P665"/>
  <c r="BI660"/>
  <c r="BH660"/>
  <c r="BG660"/>
  <c r="BF660"/>
  <c r="T660"/>
  <c r="R660"/>
  <c r="P660"/>
  <c r="BI658"/>
  <c r="BH658"/>
  <c r="BG658"/>
  <c r="BF658"/>
  <c r="T658"/>
  <c r="R658"/>
  <c r="P658"/>
  <c r="BI641"/>
  <c r="BH641"/>
  <c r="BG641"/>
  <c r="BF641"/>
  <c r="T641"/>
  <c r="R641"/>
  <c r="P641"/>
  <c r="BI637"/>
  <c r="BH637"/>
  <c r="BG637"/>
  <c r="BF637"/>
  <c r="T637"/>
  <c r="R637"/>
  <c r="P637"/>
  <c r="BI633"/>
  <c r="BH633"/>
  <c r="BG633"/>
  <c r="BF633"/>
  <c r="T633"/>
  <c r="R633"/>
  <c r="P633"/>
  <c r="BI631"/>
  <c r="BH631"/>
  <c r="BG631"/>
  <c r="BF631"/>
  <c r="T631"/>
  <c r="R631"/>
  <c r="P631"/>
  <c r="BI616"/>
  <c r="BH616"/>
  <c r="BG616"/>
  <c r="BF616"/>
  <c r="T616"/>
  <c r="R616"/>
  <c r="P616"/>
  <c r="BI605"/>
  <c r="BH605"/>
  <c r="BG605"/>
  <c r="BF605"/>
  <c r="T605"/>
  <c r="R605"/>
  <c r="P605"/>
  <c r="BI604"/>
  <c r="BH604"/>
  <c r="BG604"/>
  <c r="BF604"/>
  <c r="T604"/>
  <c r="R604"/>
  <c r="P604"/>
  <c r="BI603"/>
  <c r="BH603"/>
  <c r="BG603"/>
  <c r="BF603"/>
  <c r="T603"/>
  <c r="R603"/>
  <c r="P603"/>
  <c r="BI601"/>
  <c r="BH601"/>
  <c r="BG601"/>
  <c r="BF601"/>
  <c r="T601"/>
  <c r="R601"/>
  <c r="P601"/>
  <c r="BI599"/>
  <c r="BH599"/>
  <c r="BG599"/>
  <c r="BF599"/>
  <c r="T599"/>
  <c r="R599"/>
  <c r="P599"/>
  <c r="BI597"/>
  <c r="BH597"/>
  <c r="BG597"/>
  <c r="BF597"/>
  <c r="T597"/>
  <c r="R597"/>
  <c r="P597"/>
  <c r="BI594"/>
  <c r="BH594"/>
  <c r="BG594"/>
  <c r="BF594"/>
  <c r="T594"/>
  <c r="R594"/>
  <c r="P594"/>
  <c r="BI592"/>
  <c r="BH592"/>
  <c r="BG592"/>
  <c r="BF592"/>
  <c r="T592"/>
  <c r="R592"/>
  <c r="P592"/>
  <c r="BI590"/>
  <c r="BH590"/>
  <c r="BG590"/>
  <c r="BF590"/>
  <c r="T590"/>
  <c r="R590"/>
  <c r="P590"/>
  <c r="BI587"/>
  <c r="BH587"/>
  <c r="BG587"/>
  <c r="BF587"/>
  <c r="T587"/>
  <c r="R587"/>
  <c r="P587"/>
  <c r="BI586"/>
  <c r="BH586"/>
  <c r="BG586"/>
  <c r="BF586"/>
  <c r="T586"/>
  <c r="R586"/>
  <c r="P586"/>
  <c r="BI585"/>
  <c r="BH585"/>
  <c r="BG585"/>
  <c r="BF585"/>
  <c r="T585"/>
  <c r="R585"/>
  <c r="P585"/>
  <c r="BI584"/>
  <c r="BH584"/>
  <c r="BG584"/>
  <c r="BF584"/>
  <c r="T584"/>
  <c r="R584"/>
  <c r="P584"/>
  <c r="BI583"/>
  <c r="BH583"/>
  <c r="BG583"/>
  <c r="BF583"/>
  <c r="T583"/>
  <c r="R583"/>
  <c r="P583"/>
  <c r="BI577"/>
  <c r="BH577"/>
  <c r="BG577"/>
  <c r="BF577"/>
  <c r="T577"/>
  <c r="R577"/>
  <c r="P577"/>
  <c r="BI575"/>
  <c r="BH575"/>
  <c r="BG575"/>
  <c r="BF575"/>
  <c r="T575"/>
  <c r="R575"/>
  <c r="P575"/>
  <c r="BI574"/>
  <c r="BH574"/>
  <c r="BG574"/>
  <c r="BF574"/>
  <c r="T574"/>
  <c r="R574"/>
  <c r="P574"/>
  <c r="BI573"/>
  <c r="BH573"/>
  <c r="BG573"/>
  <c r="BF573"/>
  <c r="T573"/>
  <c r="R573"/>
  <c r="P573"/>
  <c r="BI572"/>
  <c r="BH572"/>
  <c r="BG572"/>
  <c r="BF572"/>
  <c r="T572"/>
  <c r="R572"/>
  <c r="P572"/>
  <c r="BI571"/>
  <c r="BH571"/>
  <c r="BG571"/>
  <c r="BF571"/>
  <c r="T571"/>
  <c r="R571"/>
  <c r="P571"/>
  <c r="BI570"/>
  <c r="BH570"/>
  <c r="BG570"/>
  <c r="BF570"/>
  <c r="T570"/>
  <c r="R570"/>
  <c r="P570"/>
  <c r="BI569"/>
  <c r="BH569"/>
  <c r="BG569"/>
  <c r="BF569"/>
  <c r="T569"/>
  <c r="R569"/>
  <c r="P569"/>
  <c r="BI568"/>
  <c r="BH568"/>
  <c r="BG568"/>
  <c r="BF568"/>
  <c r="T568"/>
  <c r="R568"/>
  <c r="P568"/>
  <c r="BI567"/>
  <c r="BH567"/>
  <c r="BG567"/>
  <c r="BF567"/>
  <c r="T567"/>
  <c r="R567"/>
  <c r="P567"/>
  <c r="BI566"/>
  <c r="BH566"/>
  <c r="BG566"/>
  <c r="BF566"/>
  <c r="T566"/>
  <c r="R566"/>
  <c r="P566"/>
  <c r="BI565"/>
  <c r="BH565"/>
  <c r="BG565"/>
  <c r="BF565"/>
  <c r="T565"/>
  <c r="R565"/>
  <c r="P565"/>
  <c r="BI564"/>
  <c r="BH564"/>
  <c r="BG564"/>
  <c r="BF564"/>
  <c r="T564"/>
  <c r="R564"/>
  <c r="P564"/>
  <c r="BI563"/>
  <c r="BH563"/>
  <c r="BG563"/>
  <c r="BF563"/>
  <c r="T563"/>
  <c r="R563"/>
  <c r="P563"/>
  <c r="BI562"/>
  <c r="BH562"/>
  <c r="BG562"/>
  <c r="BF562"/>
  <c r="T562"/>
  <c r="R562"/>
  <c r="P562"/>
  <c r="BI561"/>
  <c r="BH561"/>
  <c r="BG561"/>
  <c r="BF561"/>
  <c r="T561"/>
  <c r="R561"/>
  <c r="P561"/>
  <c r="BI560"/>
  <c r="BH560"/>
  <c r="BG560"/>
  <c r="BF560"/>
  <c r="T560"/>
  <c r="R560"/>
  <c r="P560"/>
  <c r="BI559"/>
  <c r="BH559"/>
  <c r="BG559"/>
  <c r="BF559"/>
  <c r="T559"/>
  <c r="R559"/>
  <c r="P559"/>
  <c r="BI558"/>
  <c r="BH558"/>
  <c r="BG558"/>
  <c r="BF558"/>
  <c r="T558"/>
  <c r="R558"/>
  <c r="P558"/>
  <c r="BI557"/>
  <c r="BH557"/>
  <c r="BG557"/>
  <c r="BF557"/>
  <c r="T557"/>
  <c r="R557"/>
  <c r="P557"/>
  <c r="BI556"/>
  <c r="BH556"/>
  <c r="BG556"/>
  <c r="BF556"/>
  <c r="T556"/>
  <c r="R556"/>
  <c r="P556"/>
  <c r="BI555"/>
  <c r="BH555"/>
  <c r="BG555"/>
  <c r="BF555"/>
  <c r="T555"/>
  <c r="R555"/>
  <c r="P555"/>
  <c r="BI554"/>
  <c r="BH554"/>
  <c r="BG554"/>
  <c r="BF554"/>
  <c r="T554"/>
  <c r="R554"/>
  <c r="P554"/>
  <c r="BI553"/>
  <c r="BH553"/>
  <c r="BG553"/>
  <c r="BF553"/>
  <c r="T553"/>
  <c r="R553"/>
  <c r="P553"/>
  <c r="BI552"/>
  <c r="BH552"/>
  <c r="BG552"/>
  <c r="BF552"/>
  <c r="T552"/>
  <c r="R552"/>
  <c r="P552"/>
  <c r="BI551"/>
  <c r="BH551"/>
  <c r="BG551"/>
  <c r="BF551"/>
  <c r="T551"/>
  <c r="R551"/>
  <c r="P551"/>
  <c r="BI550"/>
  <c r="BH550"/>
  <c r="BG550"/>
  <c r="BF550"/>
  <c r="T550"/>
  <c r="R550"/>
  <c r="P550"/>
  <c r="BI549"/>
  <c r="BH549"/>
  <c r="BG549"/>
  <c r="BF549"/>
  <c r="T549"/>
  <c r="R549"/>
  <c r="P549"/>
  <c r="BI548"/>
  <c r="BH548"/>
  <c r="BG548"/>
  <c r="BF548"/>
  <c r="T548"/>
  <c r="R548"/>
  <c r="P548"/>
  <c r="BI547"/>
  <c r="BH547"/>
  <c r="BG547"/>
  <c r="BF547"/>
  <c r="T547"/>
  <c r="R547"/>
  <c r="P547"/>
  <c r="BI546"/>
  <c r="BH546"/>
  <c r="BG546"/>
  <c r="BF546"/>
  <c r="T546"/>
  <c r="R546"/>
  <c r="P546"/>
  <c r="BI545"/>
  <c r="BH545"/>
  <c r="BG545"/>
  <c r="BF545"/>
  <c r="T545"/>
  <c r="R545"/>
  <c r="P545"/>
  <c r="BI541"/>
  <c r="BH541"/>
  <c r="BG541"/>
  <c r="BF541"/>
  <c r="T541"/>
  <c r="R541"/>
  <c r="P541"/>
  <c r="BI536"/>
  <c r="BH536"/>
  <c r="BG536"/>
  <c r="BF536"/>
  <c r="T536"/>
  <c r="R536"/>
  <c r="P536"/>
  <c r="BI531"/>
  <c r="BH531"/>
  <c r="BG531"/>
  <c r="BF531"/>
  <c r="T531"/>
  <c r="R531"/>
  <c r="P531"/>
  <c r="BI524"/>
  <c r="BH524"/>
  <c r="BG524"/>
  <c r="BF524"/>
  <c r="T524"/>
  <c r="R524"/>
  <c r="P524"/>
  <c r="BI520"/>
  <c r="BH520"/>
  <c r="BG520"/>
  <c r="BF520"/>
  <c r="T520"/>
  <c r="R520"/>
  <c r="P520"/>
  <c r="BI516"/>
  <c r="BH516"/>
  <c r="BG516"/>
  <c r="BF516"/>
  <c r="T516"/>
  <c r="R516"/>
  <c r="P516"/>
  <c r="BI509"/>
  <c r="BH509"/>
  <c r="BG509"/>
  <c r="BF509"/>
  <c r="T509"/>
  <c r="R509"/>
  <c r="P509"/>
  <c r="BI506"/>
  <c r="BH506"/>
  <c r="BG506"/>
  <c r="BF506"/>
  <c r="T506"/>
  <c r="R506"/>
  <c r="P506"/>
  <c r="BI500"/>
  <c r="BH500"/>
  <c r="BG500"/>
  <c r="BF500"/>
  <c r="T500"/>
  <c r="R500"/>
  <c r="P500"/>
  <c r="BI497"/>
  <c r="BH497"/>
  <c r="BG497"/>
  <c r="BF497"/>
  <c r="T497"/>
  <c r="R497"/>
  <c r="P497"/>
  <c r="BI490"/>
  <c r="BH490"/>
  <c r="BG490"/>
  <c r="BF490"/>
  <c r="T490"/>
  <c r="R490"/>
  <c r="P490"/>
  <c r="BI485"/>
  <c r="BH485"/>
  <c r="BG485"/>
  <c r="BF485"/>
  <c r="T485"/>
  <c r="R485"/>
  <c r="P485"/>
  <c r="BI482"/>
  <c r="BH482"/>
  <c r="BG482"/>
  <c r="BF482"/>
  <c r="T482"/>
  <c r="R482"/>
  <c r="P482"/>
  <c r="BI479"/>
  <c r="BH479"/>
  <c r="BG479"/>
  <c r="BF479"/>
  <c r="T479"/>
  <c r="R479"/>
  <c r="P479"/>
  <c r="BI476"/>
  <c r="BH476"/>
  <c r="BG476"/>
  <c r="BF476"/>
  <c r="T476"/>
  <c r="R476"/>
  <c r="P476"/>
  <c r="BI473"/>
  <c r="BH473"/>
  <c r="BG473"/>
  <c r="BF473"/>
  <c r="T473"/>
  <c r="R473"/>
  <c r="P473"/>
  <c r="BI467"/>
  <c r="BH467"/>
  <c r="BG467"/>
  <c r="BF467"/>
  <c r="T467"/>
  <c r="R467"/>
  <c r="P467"/>
  <c r="BI454"/>
  <c r="BH454"/>
  <c r="BG454"/>
  <c r="BF454"/>
  <c r="T454"/>
  <c r="R454"/>
  <c r="P454"/>
  <c r="BI446"/>
  <c r="BH446"/>
  <c r="BG446"/>
  <c r="BF446"/>
  <c r="T446"/>
  <c r="R446"/>
  <c r="P446"/>
  <c r="BI435"/>
  <c r="BH435"/>
  <c r="BG435"/>
  <c r="BF435"/>
  <c r="T435"/>
  <c r="R435"/>
  <c r="P435"/>
  <c r="BI433"/>
  <c r="BH433"/>
  <c r="BG433"/>
  <c r="BF433"/>
  <c r="T433"/>
  <c r="R433"/>
  <c r="P433"/>
  <c r="BI425"/>
  <c r="BH425"/>
  <c r="BG425"/>
  <c r="BF425"/>
  <c r="T425"/>
  <c r="R425"/>
  <c r="P425"/>
  <c r="BI412"/>
  <c r="BH412"/>
  <c r="BG412"/>
  <c r="BF412"/>
  <c r="T412"/>
  <c r="R412"/>
  <c r="P412"/>
  <c r="BI364"/>
  <c r="BH364"/>
  <c r="BG364"/>
  <c r="BF364"/>
  <c r="T364"/>
  <c r="R364"/>
  <c r="P364"/>
  <c r="BI358"/>
  <c r="BH358"/>
  <c r="BG358"/>
  <c r="BF358"/>
  <c r="T358"/>
  <c r="R358"/>
  <c r="P358"/>
  <c r="BI354"/>
  <c r="BH354"/>
  <c r="BG354"/>
  <c r="BF354"/>
  <c r="T354"/>
  <c r="R354"/>
  <c r="P354"/>
  <c r="BI339"/>
  <c r="BH339"/>
  <c r="BG339"/>
  <c r="BF339"/>
  <c r="T339"/>
  <c r="R339"/>
  <c r="P339"/>
  <c r="BI325"/>
  <c r="BH325"/>
  <c r="BG325"/>
  <c r="BF325"/>
  <c r="T325"/>
  <c r="R325"/>
  <c r="P325"/>
  <c r="BI311"/>
  <c r="BH311"/>
  <c r="BG311"/>
  <c r="BF311"/>
  <c r="T311"/>
  <c r="R311"/>
  <c r="P311"/>
  <c r="BI307"/>
  <c r="BH307"/>
  <c r="BG307"/>
  <c r="BF307"/>
  <c r="T307"/>
  <c r="R307"/>
  <c r="P307"/>
  <c r="BI300"/>
  <c r="BH300"/>
  <c r="BG300"/>
  <c r="BF300"/>
  <c r="T300"/>
  <c r="R300"/>
  <c r="P300"/>
  <c r="BI296"/>
  <c r="BH296"/>
  <c r="BG296"/>
  <c r="BF296"/>
  <c r="T296"/>
  <c r="R296"/>
  <c r="P296"/>
  <c r="BI285"/>
  <c r="BH285"/>
  <c r="BG285"/>
  <c r="BF285"/>
  <c r="T285"/>
  <c r="R285"/>
  <c r="P285"/>
  <c r="BI282"/>
  <c r="BH282"/>
  <c r="BG282"/>
  <c r="BF282"/>
  <c r="T282"/>
  <c r="R282"/>
  <c r="P282"/>
  <c r="BI280"/>
  <c r="BH280"/>
  <c r="BG280"/>
  <c r="BF280"/>
  <c r="T280"/>
  <c r="R280"/>
  <c r="P280"/>
  <c r="BI276"/>
  <c r="BH276"/>
  <c r="BG276"/>
  <c r="BF276"/>
  <c r="T276"/>
  <c r="R276"/>
  <c r="P276"/>
  <c r="BI273"/>
  <c r="BH273"/>
  <c r="BG273"/>
  <c r="BF273"/>
  <c r="T273"/>
  <c r="T272"/>
  <c r="R273"/>
  <c r="R272"/>
  <c r="P273"/>
  <c r="P272"/>
  <c r="BI271"/>
  <c r="BH271"/>
  <c r="BG271"/>
  <c r="BF271"/>
  <c r="T271"/>
  <c r="R271"/>
  <c r="P271"/>
  <c r="BI270"/>
  <c r="BH270"/>
  <c r="BG270"/>
  <c r="BF270"/>
  <c r="T270"/>
  <c r="R270"/>
  <c r="P270"/>
  <c r="BI269"/>
  <c r="BH269"/>
  <c r="BG269"/>
  <c r="BF269"/>
  <c r="T269"/>
  <c r="R269"/>
  <c r="P269"/>
  <c r="BI268"/>
  <c r="BH268"/>
  <c r="BG268"/>
  <c r="BF268"/>
  <c r="T268"/>
  <c r="R268"/>
  <c r="P268"/>
  <c r="BI267"/>
  <c r="BH267"/>
  <c r="BG267"/>
  <c r="BF267"/>
  <c r="T267"/>
  <c r="R267"/>
  <c r="P267"/>
  <c r="BI266"/>
  <c r="BH266"/>
  <c r="BG266"/>
  <c r="BF266"/>
  <c r="T266"/>
  <c r="R266"/>
  <c r="P266"/>
  <c r="BI265"/>
  <c r="BH265"/>
  <c r="BG265"/>
  <c r="BF265"/>
  <c r="T265"/>
  <c r="R265"/>
  <c r="P265"/>
  <c r="BI264"/>
  <c r="BH264"/>
  <c r="BG264"/>
  <c r="BF264"/>
  <c r="T264"/>
  <c r="R264"/>
  <c r="P264"/>
  <c r="BI263"/>
  <c r="BH263"/>
  <c r="BG263"/>
  <c r="BF263"/>
  <c r="T263"/>
  <c r="R263"/>
  <c r="P263"/>
  <c r="BI262"/>
  <c r="BH262"/>
  <c r="BG262"/>
  <c r="BF262"/>
  <c r="T262"/>
  <c r="R262"/>
  <c r="P262"/>
  <c r="BI261"/>
  <c r="BH261"/>
  <c r="BG261"/>
  <c r="BF261"/>
  <c r="T261"/>
  <c r="R261"/>
  <c r="P261"/>
  <c r="BI260"/>
  <c r="BH260"/>
  <c r="BG260"/>
  <c r="BF260"/>
  <c r="T260"/>
  <c r="R260"/>
  <c r="P260"/>
  <c r="BI259"/>
  <c r="BH259"/>
  <c r="BG259"/>
  <c r="BF259"/>
  <c r="T259"/>
  <c r="R259"/>
  <c r="P259"/>
  <c r="BI253"/>
  <c r="BH253"/>
  <c r="BG253"/>
  <c r="BF253"/>
  <c r="T253"/>
  <c r="R253"/>
  <c r="P253"/>
  <c r="BI186"/>
  <c r="BH186"/>
  <c r="BG186"/>
  <c r="BF186"/>
  <c r="T186"/>
  <c r="R186"/>
  <c r="P186"/>
  <c r="BI167"/>
  <c r="BH167"/>
  <c r="BG167"/>
  <c r="BF167"/>
  <c r="T167"/>
  <c r="R167"/>
  <c r="P167"/>
  <c r="BI157"/>
  <c r="BH157"/>
  <c r="BG157"/>
  <c r="BF157"/>
  <c r="T157"/>
  <c r="R157"/>
  <c r="P157"/>
  <c r="BI147"/>
  <c r="BH147"/>
  <c r="BG147"/>
  <c r="BF147"/>
  <c r="T147"/>
  <c r="R147"/>
  <c r="P147"/>
  <c r="BI145"/>
  <c r="BH145"/>
  <c r="BG145"/>
  <c r="BF145"/>
  <c r="T145"/>
  <c r="R145"/>
  <c r="P145"/>
  <c r="BI139"/>
  <c r="BH139"/>
  <c r="BG139"/>
  <c r="BF139"/>
  <c r="T139"/>
  <c r="R139"/>
  <c r="P139"/>
  <c r="J132"/>
  <c r="F132"/>
  <c r="F130"/>
  <c r="E128"/>
  <c r="J93"/>
  <c r="F93"/>
  <c r="F91"/>
  <c r="E89"/>
  <c r="J26"/>
  <c r="E26"/>
  <c r="J133"/>
  <c r="J25"/>
  <c r="J20"/>
  <c r="E20"/>
  <c r="F133"/>
  <c r="J19"/>
  <c r="J14"/>
  <c r="J130"/>
  <c r="E7"/>
  <c r="E124"/>
  <c i="1" r="L90"/>
  <c r="AM90"/>
  <c r="AM89"/>
  <c r="L89"/>
  <c r="AM87"/>
  <c r="L87"/>
  <c r="L85"/>
  <c r="L84"/>
  <c i="2" r="F36"/>
  <c i="3" r="J190"/>
  <c r="J158"/>
  <c r="BK140"/>
  <c r="J202"/>
  <c r="J191"/>
  <c r="J173"/>
  <c r="BK165"/>
  <c r="BK152"/>
  <c r="BK144"/>
  <c r="J140"/>
  <c r="J135"/>
  <c r="BK127"/>
  <c r="BK203"/>
  <c r="J192"/>
  <c r="BK185"/>
  <c r="BK179"/>
  <c r="BK170"/>
  <c r="BK162"/>
  <c r="BK146"/>
  <c r="BK180"/>
  <c r="BK167"/>
  <c r="BK155"/>
  <c r="J147"/>
  <c r="BK137"/>
  <c r="J131"/>
  <c r="J200"/>
  <c r="J189"/>
  <c r="J178"/>
  <c r="J203"/>
  <c r="BK188"/>
  <c r="J177"/>
  <c r="J164"/>
  <c r="J153"/>
  <c r="J146"/>
  <c r="BK138"/>
  <c r="J127"/>
  <c i="4" r="BK128"/>
  <c r="J132"/>
  <c r="J124"/>
  <c i="5" r="BK138"/>
  <c r="BK137"/>
  <c r="BK133"/>
  <c r="BK169"/>
  <c r="BK162"/>
  <c r="BK148"/>
  <c r="J162"/>
  <c r="BK160"/>
  <c r="J136"/>
  <c r="J151"/>
  <c r="BK167"/>
  <c r="J155"/>
  <c r="BK145"/>
  <c i="6" r="J133"/>
  <c r="BK127"/>
  <c r="BK136"/>
  <c r="J125"/>
  <c r="BK140"/>
  <c i="7" r="BK133"/>
  <c r="BK139"/>
  <c r="BK138"/>
  <c r="BK141"/>
  <c r="J130"/>
  <c r="BK151"/>
  <c r="J136"/>
  <c r="J149"/>
  <c r="BK145"/>
  <c i="8" r="BK136"/>
  <c r="J136"/>
  <c r="BK140"/>
  <c r="J126"/>
  <c r="J131"/>
  <c r="J151"/>
  <c r="BK132"/>
  <c r="J154"/>
  <c r="J149"/>
  <c r="BK135"/>
  <c r="BK126"/>
  <c i="9" r="J149"/>
  <c r="BK136"/>
  <c r="BK126"/>
  <c r="J147"/>
  <c r="BK137"/>
  <c r="BK131"/>
  <c r="BK130"/>
  <c r="BK140"/>
  <c r="BK129"/>
  <c i="10" r="J145"/>
  <c r="BK133"/>
  <c r="BK142"/>
  <c r="BK147"/>
  <c r="BK128"/>
  <c r="J147"/>
  <c r="J139"/>
  <c r="J130"/>
  <c r="BK144"/>
  <c r="BK132"/>
  <c i="11" r="BK190"/>
  <c r="BK182"/>
  <c r="J133"/>
  <c r="BK209"/>
  <c r="BK196"/>
  <c r="BK158"/>
  <c r="J136"/>
  <c r="J139"/>
  <c r="BK221"/>
  <c r="J208"/>
  <c r="J181"/>
  <c r="J141"/>
  <c r="BK223"/>
  <c r="BK188"/>
  <c r="J221"/>
  <c r="J202"/>
  <c r="J187"/>
  <c r="BK174"/>
  <c r="J151"/>
  <c r="J125"/>
  <c r="J163"/>
  <c r="BK224"/>
  <c r="J199"/>
  <c r="BK163"/>
  <c r="BK152"/>
  <c i="12" r="J127"/>
  <c i="13" r="J205"/>
  <c r="J203"/>
  <c r="BK201"/>
  <c r="BK198"/>
  <c r="BK193"/>
  <c r="J173"/>
  <c r="J153"/>
  <c r="J187"/>
  <c r="BK152"/>
  <c r="J128"/>
  <c r="BK164"/>
  <c r="BK137"/>
  <c r="J174"/>
  <c r="J140"/>
  <c r="BK165"/>
  <c r="BK189"/>
  <c r="BK179"/>
  <c r="J136"/>
  <c r="BK187"/>
  <c r="BK173"/>
  <c r="J138"/>
  <c r="BK158"/>
  <c r="J145"/>
  <c r="J130"/>
  <c i="14" r="J171"/>
  <c r="BK168"/>
  <c r="BK143"/>
  <c r="BK131"/>
  <c r="BK126"/>
  <c r="J155"/>
  <c r="J131"/>
  <c i="15" r="BK1038"/>
  <c r="J694"/>
  <c r="BK555"/>
  <c r="J244"/>
  <c r="BK860"/>
  <c r="BK570"/>
  <c r="J557"/>
  <c r="BK298"/>
  <c r="BK228"/>
  <c r="J814"/>
  <c r="J563"/>
  <c r="J292"/>
  <c r="J983"/>
  <c r="BK580"/>
  <c r="BK547"/>
  <c r="J1045"/>
  <c r="BK983"/>
  <c r="BK657"/>
  <c r="J552"/>
  <c r="BK816"/>
  <c r="BK574"/>
  <c r="J542"/>
  <c r="BK322"/>
  <c r="J1253"/>
  <c r="BK1053"/>
  <c r="BK863"/>
  <c r="BK759"/>
  <c r="J578"/>
  <c r="BK560"/>
  <c r="BK545"/>
  <c r="J489"/>
  <c r="BK866"/>
  <c r="J624"/>
  <c r="BK552"/>
  <c r="BK449"/>
  <c r="J231"/>
  <c i="16" r="J159"/>
  <c r="BK145"/>
  <c r="J160"/>
  <c r="J151"/>
  <c r="J138"/>
  <c r="J133"/>
  <c r="BK125"/>
  <c r="BK141"/>
  <c r="J131"/>
  <c r="BK128"/>
  <c r="J152"/>
  <c r="J124"/>
  <c i="17" r="BK126"/>
  <c r="J148"/>
  <c r="BK134"/>
  <c r="BK165"/>
  <c r="J153"/>
  <c r="BK180"/>
  <c r="J156"/>
  <c r="J138"/>
  <c r="J126"/>
  <c r="J180"/>
  <c r="BK142"/>
  <c r="J184"/>
  <c r="J178"/>
  <c r="BK164"/>
  <c r="BK189"/>
  <c r="BK172"/>
  <c r="BK156"/>
  <c i="18" r="BK152"/>
  <c r="BK134"/>
  <c r="BK168"/>
  <c r="BK158"/>
  <c r="J142"/>
  <c r="BK135"/>
  <c r="BK143"/>
  <c r="J162"/>
  <c r="BK125"/>
  <c r="J165"/>
  <c r="J152"/>
  <c r="BK137"/>
  <c r="BK130"/>
  <c i="19" r="BK136"/>
  <c r="J129"/>
  <c r="J125"/>
  <c r="J138"/>
  <c i="20" r="J151"/>
  <c r="BK128"/>
  <c r="J147"/>
  <c r="BK127"/>
  <c r="BK129"/>
  <c r="BK150"/>
  <c r="BK137"/>
  <c r="J128"/>
  <c i="21" r="J145"/>
  <c r="BK150"/>
  <c r="BK142"/>
  <c r="BK141"/>
  <c r="BK131"/>
  <c r="J143"/>
  <c r="BK143"/>
  <c r="J153"/>
  <c r="BK134"/>
  <c i="22" r="BK145"/>
  <c r="J151"/>
  <c r="J141"/>
  <c r="BK149"/>
  <c r="J128"/>
  <c r="BK144"/>
  <c r="BK131"/>
  <c r="BK135"/>
  <c i="23" r="J268"/>
  <c r="BK247"/>
  <c r="J236"/>
  <c r="J193"/>
  <c r="BK169"/>
  <c r="J164"/>
  <c r="J263"/>
  <c r="J246"/>
  <c r="J227"/>
  <c r="BK211"/>
  <c r="BK184"/>
  <c r="J169"/>
  <c r="BK156"/>
  <c r="BK133"/>
  <c r="J240"/>
  <c r="J199"/>
  <c r="J156"/>
  <c r="J259"/>
  <c r="BK260"/>
  <c r="BK236"/>
  <c r="BK224"/>
  <c r="BK208"/>
  <c r="BK172"/>
  <c r="BK152"/>
  <c r="J127"/>
  <c r="J221"/>
  <c r="J191"/>
  <c r="BK159"/>
  <c r="J134"/>
  <c r="J196"/>
  <c i="24" r="F39"/>
  <c i="1" r="BB123"/>
  <c i="25" r="BK138"/>
  <c r="BK165"/>
  <c r="BK152"/>
  <c r="BK131"/>
  <c r="J161"/>
  <c r="J135"/>
  <c r="BK163"/>
  <c r="BK151"/>
  <c r="BK135"/>
  <c i="26" r="J171"/>
  <c r="J174"/>
  <c r="J143"/>
  <c r="J129"/>
  <c r="J153"/>
  <c r="BK123"/>
  <c i="2" r="J36"/>
  <c i="3" r="BK187"/>
  <c r="J156"/>
  <c r="BK128"/>
  <c r="BK199"/>
  <c r="J187"/>
  <c r="J167"/>
  <c r="J161"/>
  <c r="J150"/>
  <c r="BK141"/>
  <c r="BK133"/>
  <c r="J206"/>
  <c r="BK200"/>
  <c r="BK195"/>
  <c r="BK186"/>
  <c r="J175"/>
  <c r="J168"/>
  <c r="BK161"/>
  <c r="J139"/>
  <c r="BK184"/>
  <c r="BK164"/>
  <c r="BK154"/>
  <c r="BK145"/>
  <c r="BK136"/>
  <c r="J130"/>
  <c r="BK196"/>
  <c r="J186"/>
  <c r="BK204"/>
  <c r="BK193"/>
  <c r="J176"/>
  <c r="J169"/>
  <c r="BK159"/>
  <c r="BK149"/>
  <c r="J142"/>
  <c r="J133"/>
  <c i="4" r="F39"/>
  <c i="5" r="J139"/>
  <c r="J141"/>
  <c r="BK131"/>
  <c r="BK164"/>
  <c r="BK155"/>
  <c r="BK147"/>
  <c r="J146"/>
  <c r="BK142"/>
  <c r="J129"/>
  <c r="BK170"/>
  <c r="BK161"/>
  <c r="BK156"/>
  <c r="BK140"/>
  <c i="6" r="J136"/>
  <c r="J137"/>
  <c r="J138"/>
  <c i="7" r="BK143"/>
  <c r="J131"/>
  <c r="BK131"/>
  <c r="BK125"/>
  <c r="J137"/>
  <c r="J144"/>
  <c r="BK147"/>
  <c i="8" r="J143"/>
  <c r="J145"/>
  <c r="J141"/>
  <c r="BK139"/>
  <c r="J134"/>
  <c r="BK150"/>
  <c r="BK134"/>
  <c r="BK125"/>
  <c i="9" r="BK149"/>
  <c r="J125"/>
  <c r="J142"/>
  <c r="J129"/>
  <c r="BK147"/>
  <c r="J139"/>
  <c r="J127"/>
  <c i="10" r="J141"/>
  <c r="J136"/>
  <c r="BK145"/>
  <c r="BK153"/>
  <c r="BK130"/>
  <c r="J144"/>
  <c r="J132"/>
  <c r="BK148"/>
  <c i="11" r="BK161"/>
  <c r="J168"/>
  <c r="BK137"/>
  <c r="BK220"/>
  <c r="BK201"/>
  <c r="BK168"/>
  <c r="J129"/>
  <c r="J178"/>
  <c r="BK204"/>
  <c r="J190"/>
  <c r="J171"/>
  <c r="J131"/>
  <c r="J166"/>
  <c r="BK144"/>
  <c r="BK193"/>
  <c r="J161"/>
  <c r="BK139"/>
  <c i="13" r="BK205"/>
  <c r="BK203"/>
  <c r="J202"/>
  <c r="J198"/>
  <c r="BK184"/>
  <c r="BK154"/>
  <c r="J186"/>
  <c r="J147"/>
  <c r="J184"/>
  <c r="BK160"/>
  <c r="J163"/>
  <c r="BK145"/>
  <c r="BK149"/>
  <c r="J183"/>
  <c r="BK167"/>
  <c r="BK178"/>
  <c r="BK136"/>
  <c r="BK163"/>
  <c r="BK142"/>
  <c i="14" r="J129"/>
  <c r="BK153"/>
  <c r="J163"/>
  <c r="J177"/>
  <c r="J143"/>
  <c i="15" r="J1048"/>
  <c r="BK857"/>
  <c r="J572"/>
  <c r="J228"/>
  <c r="BK830"/>
  <c r="BK562"/>
  <c r="J363"/>
  <c r="J221"/>
  <c r="BK694"/>
  <c r="J495"/>
  <c r="BK854"/>
  <c r="BK556"/>
  <c r="J229"/>
  <c r="J1036"/>
  <c r="BK827"/>
  <c r="J551"/>
  <c r="BK233"/>
  <c r="BK589"/>
  <c r="J560"/>
  <c r="BK367"/>
  <c r="BK230"/>
  <c r="BK1102"/>
  <c r="J1038"/>
  <c r="J751"/>
  <c r="J574"/>
  <c r="J555"/>
  <c r="BK516"/>
  <c r="J367"/>
  <c r="BK754"/>
  <c r="BK561"/>
  <c r="BK521"/>
  <c r="BK234"/>
  <c i="16" r="BK161"/>
  <c r="BK134"/>
  <c r="BK159"/>
  <c r="J140"/>
  <c r="BK126"/>
  <c r="J156"/>
  <c r="BK157"/>
  <c r="J158"/>
  <c r="BK138"/>
  <c i="17" r="BK162"/>
  <c r="BK171"/>
  <c r="BK138"/>
  <c r="J174"/>
  <c r="BK152"/>
  <c r="J129"/>
  <c r="BK163"/>
  <c r="BK144"/>
  <c r="BK130"/>
  <c r="J155"/>
  <c r="BK168"/>
  <c r="J130"/>
  <c r="BK179"/>
  <c r="J149"/>
  <c r="J189"/>
  <c r="BK173"/>
  <c r="BK150"/>
  <c i="18" r="BK154"/>
  <c r="BK141"/>
  <c r="BK167"/>
  <c r="J149"/>
  <c r="J136"/>
  <c r="J140"/>
  <c r="BK163"/>
  <c r="J130"/>
  <c r="J158"/>
  <c r="J144"/>
  <c r="BK126"/>
  <c i="19" r="BK132"/>
  <c r="J127"/>
  <c r="BK135"/>
  <c r="BK138"/>
  <c i="20" r="BK142"/>
  <c r="J131"/>
  <c r="BK145"/>
  <c r="BK126"/>
  <c r="J126"/>
  <c r="BK125"/>
  <c i="21" r="J142"/>
  <c r="BK149"/>
  <c r="J144"/>
  <c r="BK127"/>
  <c r="J140"/>
  <c r="BK125"/>
  <c r="J131"/>
  <c i="22" r="J149"/>
  <c r="BK150"/>
  <c r="BK151"/>
  <c r="J137"/>
  <c r="J133"/>
  <c i="23" r="J261"/>
  <c r="J224"/>
  <c r="BK191"/>
  <c r="BK142"/>
  <c r="BK268"/>
  <c r="J255"/>
  <c r="BK235"/>
  <c r="J208"/>
  <c r="BK179"/>
  <c r="BK155"/>
  <c r="BK132"/>
  <c r="J245"/>
  <c r="J172"/>
  <c r="J141"/>
  <c r="BK167"/>
  <c r="J253"/>
  <c r="BK223"/>
  <c r="BK199"/>
  <c r="BK163"/>
  <c r="J132"/>
  <c r="BK228"/>
  <c r="J184"/>
  <c r="BK141"/>
  <c r="J209"/>
  <c r="J146"/>
  <c i="24" r="J38"/>
  <c i="1" r="AW123"/>
  <c i="25" r="BK172"/>
  <c r="BK154"/>
  <c r="J164"/>
  <c r="BK142"/>
  <c r="J148"/>
  <c r="J160"/>
  <c r="J171"/>
  <c r="J149"/>
  <c i="26" r="J168"/>
  <c r="J166"/>
  <c r="BK153"/>
  <c r="BK137"/>
  <c r="J177"/>
  <c r="BK160"/>
  <c r="BK141"/>
  <c i="1" r="AS120"/>
  <c i="2" r="J1008"/>
  <c r="BK868"/>
  <c r="BK864"/>
  <c r="BK861"/>
  <c r="J859"/>
  <c r="BK857"/>
  <c r="BK848"/>
  <c r="J837"/>
  <c r="BK819"/>
  <c r="BK785"/>
  <c r="J782"/>
  <c r="J766"/>
  <c r="BK750"/>
  <c r="BK730"/>
  <c r="BK724"/>
  <c r="BK718"/>
  <c r="BK712"/>
  <c r="BK703"/>
  <c r="J697"/>
  <c r="J687"/>
  <c r="BK677"/>
  <c r="J673"/>
  <c r="BK665"/>
  <c r="BK660"/>
  <c r="BK641"/>
  <c r="BK633"/>
  <c r="J616"/>
  <c r="BK604"/>
  <c r="BK601"/>
  <c r="BK599"/>
  <c r="BK594"/>
  <c r="J590"/>
  <c r="BK586"/>
  <c r="BK584"/>
  <c r="BK577"/>
  <c r="BK574"/>
  <c r="BK572"/>
  <c r="BK570"/>
  <c r="J569"/>
  <c r="J567"/>
  <c r="J565"/>
  <c r="J563"/>
  <c r="BK561"/>
  <c r="J560"/>
  <c r="J558"/>
  <c r="BK556"/>
  <c r="BK554"/>
  <c r="BK552"/>
  <c r="J551"/>
  <c r="J549"/>
  <c r="J547"/>
  <c r="J545"/>
  <c r="BK536"/>
  <c r="J531"/>
  <c r="J520"/>
  <c r="J509"/>
  <c r="BK500"/>
  <c r="J497"/>
  <c r="J485"/>
  <c r="J479"/>
  <c r="J473"/>
  <c r="BK454"/>
  <c r="J446"/>
  <c r="J433"/>
  <c r="BK412"/>
  <c r="J364"/>
  <c r="J354"/>
  <c r="J325"/>
  <c r="J311"/>
  <c r="BK300"/>
  <c r="BK285"/>
  <c r="J282"/>
  <c r="BK276"/>
  <c r="BK271"/>
  <c r="BK269"/>
  <c r="BK267"/>
  <c r="J266"/>
  <c r="J264"/>
  <c r="BK261"/>
  <c r="BK259"/>
  <c r="J253"/>
  <c r="J167"/>
  <c r="J147"/>
  <c r="J139"/>
  <c r="F38"/>
  <c i="5" r="BK143"/>
  <c r="J130"/>
  <c r="J131"/>
  <c r="BK132"/>
  <c r="BK165"/>
  <c r="J156"/>
  <c r="J152"/>
  <c r="BK136"/>
  <c r="BK129"/>
  <c r="J143"/>
  <c r="BK127"/>
  <c r="J150"/>
  <c r="J168"/>
  <c r="J159"/>
  <c r="J153"/>
  <c r="BK144"/>
  <c i="6" r="BK137"/>
  <c r="BK135"/>
  <c r="J131"/>
  <c r="J135"/>
  <c r="BK139"/>
  <c i="7" r="BK144"/>
  <c r="J147"/>
  <c r="J125"/>
  <c r="J145"/>
  <c r="J128"/>
  <c i="13" r="J204"/>
  <c r="BK202"/>
  <c r="J199"/>
  <c r="BK194"/>
  <c r="BK175"/>
  <c r="J189"/>
  <c r="J159"/>
  <c r="J170"/>
  <c r="BK141"/>
  <c r="BK132"/>
  <c r="J182"/>
  <c r="BK135"/>
  <c r="BK182"/>
  <c r="J148"/>
  <c r="J164"/>
  <c r="J150"/>
  <c r="BK128"/>
  <c i="14" r="BK139"/>
  <c r="BK160"/>
  <c r="J133"/>
  <c r="J153"/>
  <c r="BK150"/>
  <c i="15" r="J1102"/>
  <c r="J657"/>
  <c r="J298"/>
  <c r="J863"/>
  <c r="BK567"/>
  <c r="BK549"/>
  <c r="BK235"/>
  <c r="BK751"/>
  <c r="J558"/>
  <c r="J145"/>
  <c r="BK579"/>
  <c r="BK148"/>
  <c r="BK872"/>
  <c r="BK572"/>
  <c r="J235"/>
  <c r="J656"/>
  <c r="J565"/>
  <c r="J432"/>
  <c r="J246"/>
  <c r="J1103"/>
  <c r="J1042"/>
  <c r="J830"/>
  <c r="J648"/>
  <c r="J566"/>
  <c r="BK493"/>
  <c r="BK249"/>
  <c r="J569"/>
  <c r="BK550"/>
  <c r="BK238"/>
  <c i="16" r="BK154"/>
  <c r="BK130"/>
  <c r="J153"/>
  <c r="BK146"/>
  <c r="J130"/>
  <c r="BK162"/>
  <c r="J137"/>
  <c r="J148"/>
  <c r="BK150"/>
  <c r="BK153"/>
  <c i="17" r="BK186"/>
  <c r="BK125"/>
  <c r="J147"/>
  <c r="BK169"/>
  <c r="BK149"/>
  <c r="J173"/>
  <c r="BK157"/>
  <c r="J131"/>
  <c r="J183"/>
  <c r="J179"/>
  <c r="BK131"/>
  <c r="J181"/>
  <c r="J162"/>
  <c r="J185"/>
  <c r="BK145"/>
  <c i="18" r="J161"/>
  <c r="J127"/>
  <c r="BK165"/>
  <c r="J146"/>
  <c r="BK138"/>
  <c r="J163"/>
  <c r="J168"/>
  <c r="J164"/>
  <c r="J169"/>
  <c r="J153"/>
  <c r="J131"/>
  <c i="19" r="BK134"/>
  <c r="J131"/>
  <c r="BK127"/>
  <c i="20" r="J141"/>
  <c r="J140"/>
  <c r="BK146"/>
  <c r="J144"/>
  <c r="BK148"/>
  <c r="BK133"/>
  <c i="21" r="J154"/>
  <c r="BK144"/>
  <c r="J132"/>
  <c r="J130"/>
  <c r="J152"/>
  <c r="BK135"/>
  <c r="BK145"/>
  <c r="J127"/>
  <c i="22" r="J130"/>
  <c r="BK137"/>
  <c r="J135"/>
  <c r="BK140"/>
  <c r="BK138"/>
  <c i="23" r="BK270"/>
  <c r="BK252"/>
  <c r="J230"/>
  <c r="BK188"/>
  <c r="BK134"/>
  <c r="J129"/>
  <c r="J249"/>
  <c r="BK221"/>
  <c r="J205"/>
  <c r="J176"/>
  <c r="J159"/>
  <c r="BK139"/>
  <c r="BK263"/>
  <c r="BK218"/>
  <c r="J152"/>
  <c r="BK203"/>
  <c r="BK256"/>
  <c r="J228"/>
  <c r="J214"/>
  <c r="BK176"/>
  <c r="BK145"/>
  <c r="J243"/>
  <c r="J162"/>
  <c r="BK214"/>
  <c r="J179"/>
  <c i="24" r="F40"/>
  <c i="1" r="BC123"/>
  <c i="25" r="J173"/>
  <c r="J159"/>
  <c r="BK171"/>
  <c r="BK143"/>
  <c r="J138"/>
  <c r="J167"/>
  <c r="J172"/>
  <c r="BK161"/>
  <c r="J141"/>
  <c i="26" r="J155"/>
  <c r="BK163"/>
  <c r="J137"/>
  <c r="J126"/>
  <c r="BK155"/>
  <c i="2" r="BK1029"/>
  <c r="J1029"/>
  <c r="BK1019"/>
  <c r="BK878"/>
  <c r="BK865"/>
  <c r="J862"/>
  <c r="J858"/>
  <c r="J855"/>
  <c r="J846"/>
  <c r="J835"/>
  <c r="J791"/>
  <c r="BK772"/>
  <c r="BK756"/>
  <c r="BK740"/>
  <c r="J721"/>
  <c r="J715"/>
  <c r="J707"/>
  <c r="J699"/>
  <c r="BK687"/>
  <c r="J677"/>
  <c r="J665"/>
  <c r="J658"/>
  <c r="J637"/>
  <c r="BK631"/>
  <c r="J605"/>
  <c r="BK603"/>
  <c r="J599"/>
  <c r="J594"/>
  <c r="BK587"/>
  <c r="BK585"/>
  <c r="J583"/>
  <c r="J575"/>
  <c r="BK573"/>
  <c r="BK571"/>
  <c r="BK568"/>
  <c r="BK566"/>
  <c r="BK564"/>
  <c r="J562"/>
  <c r="BK559"/>
  <c r="BK557"/>
  <c r="J555"/>
  <c r="J553"/>
  <c r="BK550"/>
  <c r="BK548"/>
  <c r="J546"/>
  <c r="J536"/>
  <c r="BK524"/>
  <c r="J516"/>
  <c r="J500"/>
  <c r="J490"/>
  <c r="BK479"/>
  <c r="BK473"/>
  <c r="J454"/>
  <c r="BK435"/>
  <c r="J425"/>
  <c r="BK358"/>
  <c r="J339"/>
  <c r="BK307"/>
  <c r="BK296"/>
  <c r="BK282"/>
  <c r="J276"/>
  <c r="BK270"/>
  <c r="BK268"/>
  <c r="BK266"/>
  <c r="BK264"/>
  <c r="BK262"/>
  <c r="BK260"/>
  <c r="J186"/>
  <c r="J157"/>
  <c r="BK139"/>
  <c i="3" r="BK206"/>
  <c r="BK198"/>
  <c r="BK191"/>
  <c r="J179"/>
  <c r="BK153"/>
  <c r="J207"/>
  <c r="J194"/>
  <c r="BK183"/>
  <c r="J166"/>
  <c r="BK157"/>
  <c r="J145"/>
  <c r="BK139"/>
  <c r="BK129"/>
  <c r="J204"/>
  <c r="J197"/>
  <c r="BK190"/>
  <c r="BK182"/>
  <c r="BK174"/>
  <c r="BK166"/>
  <c r="BK156"/>
  <c r="BK131"/>
  <c r="BK168"/>
  <c r="J159"/>
  <c r="J152"/>
  <c r="BK142"/>
  <c r="BK202"/>
  <c r="BK194"/>
  <c r="J181"/>
  <c r="BK160"/>
  <c r="J195"/>
  <c r="J180"/>
  <c r="J174"/>
  <c r="J163"/>
  <c r="BK151"/>
  <c r="BK147"/>
  <c r="J141"/>
  <c r="J128"/>
  <c i="4" r="BK124"/>
  <c r="J130"/>
  <c i="5" r="J126"/>
  <c r="BK134"/>
  <c r="J125"/>
  <c r="BK163"/>
  <c r="J154"/>
  <c r="J142"/>
  <c r="J144"/>
  <c r="J133"/>
  <c r="J145"/>
  <c r="J165"/>
  <c r="BK150"/>
  <c r="J132"/>
  <c i="6" r="J130"/>
  <c r="BK130"/>
  <c r="BK132"/>
  <c r="J129"/>
  <c i="7" r="J135"/>
  <c r="J138"/>
  <c r="BK132"/>
  <c r="BK134"/>
  <c r="J126"/>
  <c r="BK127"/>
  <c i="8" r="BK144"/>
  <c r="BK127"/>
  <c r="BK147"/>
  <c r="J138"/>
  <c r="J150"/>
  <c r="J153"/>
  <c r="J140"/>
  <c r="BK129"/>
  <c i="9" r="J128"/>
  <c r="J134"/>
  <c r="BK148"/>
  <c r="J140"/>
  <c r="J146"/>
  <c r="J137"/>
  <c r="J126"/>
  <c i="10" r="J140"/>
  <c r="BK134"/>
  <c r="BK139"/>
  <c r="J137"/>
  <c r="BK149"/>
  <c r="J133"/>
  <c r="BK146"/>
  <c i="11" r="J213"/>
  <c r="BK154"/>
  <c r="J204"/>
  <c r="BK172"/>
  <c r="J164"/>
  <c r="BK131"/>
  <c r="J219"/>
  <c r="BK185"/>
  <c r="J137"/>
  <c r="J215"/>
  <c r="J224"/>
  <c r="J197"/>
  <c r="J182"/>
  <c r="BK133"/>
  <c r="J165"/>
  <c r="BK132"/>
  <c r="BK169"/>
  <c r="BK151"/>
  <c i="12" r="F39"/>
  <c i="1" r="BB108"/>
  <c i="13" r="BK200"/>
  <c r="J196"/>
  <c r="J171"/>
  <c r="J152"/>
  <c r="BK162"/>
  <c r="J132"/>
  <c r="J161"/>
  <c r="BK190"/>
  <c r="BK156"/>
  <c r="BK139"/>
  <c r="BK191"/>
  <c r="BK148"/>
  <c r="BK185"/>
  <c r="J162"/>
  <c r="J168"/>
  <c r="BK153"/>
  <c r="J131"/>
  <c i="14" r="J139"/>
  <c r="J158"/>
  <c r="BK141"/>
  <c r="J168"/>
  <c r="BK166"/>
  <c r="J137"/>
  <c i="15" r="BK1052"/>
  <c r="J836"/>
  <c r="BK489"/>
  <c r="BK649"/>
  <c r="J479"/>
  <c r="J238"/>
  <c r="BK578"/>
  <c r="J493"/>
  <c r="BK229"/>
  <c r="BK622"/>
  <c r="J1046"/>
  <c r="BK842"/>
  <c r="BK546"/>
  <c r="J754"/>
  <c r="BK573"/>
  <c r="J487"/>
  <c r="BK244"/>
  <c r="BK1103"/>
  <c r="BK1045"/>
  <c r="J854"/>
  <c r="J655"/>
  <c r="J562"/>
  <c r="J521"/>
  <c r="BK370"/>
  <c r="BK764"/>
  <c r="J589"/>
  <c r="J545"/>
  <c r="J462"/>
  <c r="BK221"/>
  <c i="16" r="BK156"/>
  <c r="BK163"/>
  <c r="BK137"/>
  <c r="J149"/>
  <c r="BK135"/>
  <c r="BK133"/>
  <c r="BK160"/>
  <c r="BK140"/>
  <c i="17" r="J161"/>
  <c r="J170"/>
  <c r="J139"/>
  <c r="J163"/>
  <c r="BK151"/>
  <c r="BK124"/>
  <c r="J158"/>
  <c r="BK141"/>
  <c r="BK127"/>
  <c r="BK154"/>
  <c r="J140"/>
  <c r="BK185"/>
  <c r="J175"/>
  <c r="BK140"/>
  <c r="BK181"/>
  <c r="J143"/>
  <c i="18" r="BK153"/>
  <c r="J128"/>
  <c r="BK166"/>
  <c r="BK151"/>
  <c r="J137"/>
  <c r="BK127"/>
  <c r="BK161"/>
  <c r="J148"/>
  <c r="J155"/>
  <c r="J143"/>
  <c r="BK129"/>
  <c i="19" r="BK133"/>
  <c r="BK129"/>
  <c r="J137"/>
  <c i="20" r="BK138"/>
  <c r="BK149"/>
  <c r="J125"/>
  <c r="J138"/>
  <c r="BK141"/>
  <c r="BK131"/>
  <c i="21" r="J150"/>
  <c r="J125"/>
  <c r="BK128"/>
  <c r="BK132"/>
  <c r="BK139"/>
  <c r="BK136"/>
  <c i="22" r="J148"/>
  <c r="BK128"/>
  <c r="BK143"/>
  <c r="BK141"/>
  <c r="J143"/>
  <c r="J150"/>
  <c i="23" r="BK194"/>
  <c r="BK166"/>
  <c r="J182"/>
  <c r="J267"/>
  <c r="BK253"/>
  <c r="J237"/>
  <c r="J212"/>
  <c r="J188"/>
  <c r="BK160"/>
  <c r="BK148"/>
  <c r="J232"/>
  <c r="BK157"/>
  <c r="BK125"/>
  <c r="J142"/>
  <c r="BK243"/>
  <c r="BK220"/>
  <c r="BK182"/>
  <c r="BK146"/>
  <c r="BK245"/>
  <c r="BK196"/>
  <c r="BK154"/>
  <c r="BK232"/>
  <c r="J133"/>
  <c i="25" r="BK173"/>
  <c r="J144"/>
  <c r="J163"/>
  <c r="BK170"/>
  <c r="J152"/>
  <c r="BK157"/>
  <c r="J128"/>
  <c r="BK128"/>
  <c r="J157"/>
  <c r="J165"/>
  <c r="J143"/>
  <c r="J129"/>
  <c i="26" r="BK177"/>
  <c r="J141"/>
  <c r="BK145"/>
  <c r="BK158"/>
  <c r="J150"/>
  <c i="1" r="AS99"/>
  <c i="2" r="J1019"/>
  <c r="J878"/>
  <c r="J865"/>
  <c r="BK862"/>
  <c r="BK859"/>
  <c r="J857"/>
  <c r="J848"/>
  <c r="BK835"/>
  <c r="BK807"/>
  <c r="J807"/>
  <c r="J785"/>
  <c r="J772"/>
  <c r="J750"/>
  <c r="J730"/>
  <c r="BK721"/>
  <c r="BK715"/>
  <c r="BK707"/>
  <c r="BK699"/>
  <c r="BK692"/>
  <c r="J692"/>
  <c r="J682"/>
  <c r="BK673"/>
  <c r="J669"/>
  <c r="J660"/>
  <c r="J641"/>
  <c r="J633"/>
  <c r="BK616"/>
  <c r="J604"/>
  <c r="J601"/>
  <c r="BK597"/>
  <c r="BK592"/>
  <c r="BK590"/>
  <c r="J587"/>
  <c r="J585"/>
  <c r="BK583"/>
  <c r="J577"/>
  <c r="J574"/>
  <c r="J572"/>
  <c r="J571"/>
  <c r="BK569"/>
  <c r="BK567"/>
  <c r="BK565"/>
  <c r="BK563"/>
  <c r="BK562"/>
  <c r="BK560"/>
  <c r="BK558"/>
  <c r="J557"/>
  <c r="BK555"/>
  <c r="BK553"/>
  <c r="BK551"/>
  <c r="BK549"/>
  <c r="J548"/>
  <c r="BK546"/>
  <c r="BK541"/>
  <c r="BK531"/>
  <c r="BK520"/>
  <c r="BK516"/>
  <c r="BK506"/>
  <c r="BK497"/>
  <c r="BK485"/>
  <c r="J482"/>
  <c r="J476"/>
  <c r="BK467"/>
  <c r="BK446"/>
  <c r="J435"/>
  <c r="BK425"/>
  <c r="BK364"/>
  <c r="BK354"/>
  <c r="BK325"/>
  <c r="J307"/>
  <c r="J300"/>
  <c r="J285"/>
  <c r="J280"/>
  <c r="J273"/>
  <c r="J271"/>
  <c r="J269"/>
  <c r="J267"/>
  <c r="J265"/>
  <c r="BK263"/>
  <c r="J262"/>
  <c r="J260"/>
  <c r="BK253"/>
  <c r="BK167"/>
  <c r="BK147"/>
  <c r="J145"/>
  <c i="1" r="AS105"/>
  <c i="3" r="J193"/>
  <c r="J183"/>
  <c r="BK176"/>
  <c r="J149"/>
  <c r="J205"/>
  <c r="BK192"/>
  <c r="BK181"/>
  <c r="J162"/>
  <c r="J155"/>
  <c r="J148"/>
  <c r="J143"/>
  <c r="J138"/>
  <c r="BK132"/>
  <c r="BK207"/>
  <c r="J199"/>
  <c r="J196"/>
  <c r="BK189"/>
  <c r="J184"/>
  <c r="BK177"/>
  <c r="J171"/>
  <c r="BK163"/>
  <c r="J154"/>
  <c r="J136"/>
  <c r="BK169"/>
  <c r="J165"/>
  <c r="BK158"/>
  <c r="J151"/>
  <c r="J132"/>
  <c r="J126"/>
  <c r="BK197"/>
  <c r="J188"/>
  <c r="J170"/>
  <c r="BK130"/>
  <c r="J198"/>
  <c r="J182"/>
  <c r="BK178"/>
  <c r="BK173"/>
  <c r="J160"/>
  <c r="BK150"/>
  <c r="J144"/>
  <c r="J137"/>
  <c r="J129"/>
  <c i="4" r="BK132"/>
  <c r="BK134"/>
  <c r="BK130"/>
  <c r="J126"/>
  <c i="5" r="BK141"/>
  <c r="J163"/>
  <c r="J135"/>
  <c r="BK126"/>
  <c r="J167"/>
  <c r="J157"/>
  <c r="BK149"/>
  <c r="J128"/>
  <c r="J166"/>
  <c r="BK139"/>
  <c r="J170"/>
  <c r="J140"/>
  <c r="BK166"/>
  <c r="BK158"/>
  <c r="BK151"/>
  <c r="J147"/>
  <c r="BK128"/>
  <c i="6" r="J128"/>
  <c r="J134"/>
  <c r="J140"/>
  <c r="J126"/>
  <c r="BK125"/>
  <c i="7" r="J141"/>
  <c r="J134"/>
  <c r="BK140"/>
  <c r="J129"/>
  <c r="BK149"/>
  <c r="BK135"/>
  <c r="J127"/>
  <c r="BK148"/>
  <c r="BK130"/>
  <c r="J146"/>
  <c i="8" r="BK149"/>
  <c r="BK152"/>
  <c r="BK151"/>
  <c r="BK145"/>
  <c r="BK154"/>
  <c r="BK137"/>
  <c r="J125"/>
  <c r="BK148"/>
  <c r="BK133"/>
  <c i="9" r="J138"/>
  <c r="J141"/>
  <c r="BK128"/>
  <c r="BK146"/>
  <c r="BK138"/>
  <c r="J132"/>
  <c r="J136"/>
  <c r="BK142"/>
  <c r="J130"/>
  <c i="10" r="BK154"/>
  <c r="J135"/>
  <c r="J148"/>
  <c r="BK155"/>
  <c r="J146"/>
  <c r="J150"/>
  <c r="BK141"/>
  <c r="J154"/>
  <c r="BK140"/>
  <c r="J128"/>
  <c i="11" r="BK187"/>
  <c r="J175"/>
  <c r="BK127"/>
  <c r="J205"/>
  <c r="J188"/>
  <c r="J172"/>
  <c r="BK129"/>
  <c r="J216"/>
  <c r="BK191"/>
  <c r="BK148"/>
  <c r="J132"/>
  <c r="BK219"/>
  <c r="BK176"/>
  <c r="BK215"/>
  <c r="BK194"/>
  <c r="BK178"/>
  <c r="J152"/>
  <c r="J194"/>
  <c r="BK146"/>
  <c r="BK202"/>
  <c r="BK165"/>
  <c r="BK157"/>
  <c r="J138"/>
  <c i="12" r="F38"/>
  <c i="1" r="BA108"/>
  <c i="13" r="J200"/>
  <c r="J195"/>
  <c r="BK177"/>
  <c r="J144"/>
  <c r="J166"/>
  <c r="J141"/>
  <c r="J177"/>
  <c r="BK138"/>
  <c r="BK157"/>
  <c r="J134"/>
  <c r="J192"/>
  <c r="J178"/>
  <c r="BK134"/>
  <c r="J175"/>
  <c r="J135"/>
  <c r="J157"/>
  <c r="BK140"/>
  <c i="14" r="BK133"/>
  <c r="J174"/>
  <c r="BK145"/>
  <c r="J166"/>
  <c r="J179"/>
  <c r="BK148"/>
  <c i="15" r="J1044"/>
  <c r="J860"/>
  <c r="J546"/>
  <c r="J233"/>
  <c r="J759"/>
  <c r="BK554"/>
  <c r="J281"/>
  <c r="BK145"/>
  <c r="BK565"/>
  <c r="BK231"/>
  <c r="BK699"/>
  <c r="J549"/>
  <c r="BK1049"/>
  <c r="BK1021"/>
  <c r="J649"/>
  <c r="BK532"/>
  <c r="J822"/>
  <c r="BK583"/>
  <c r="J532"/>
  <c r="BK281"/>
  <c r="J227"/>
  <c r="BK1046"/>
  <c r="BK935"/>
  <c r="BK814"/>
  <c r="J575"/>
  <c r="BK559"/>
  <c r="BK542"/>
  <c r="J449"/>
  <c r="BK655"/>
  <c r="BK563"/>
  <c r="BK548"/>
  <c r="BK246"/>
  <c r="J139"/>
  <c i="16" r="J142"/>
  <c r="BK158"/>
  <c r="J141"/>
  <c r="J134"/>
  <c r="J145"/>
  <c r="J126"/>
  <c r="J128"/>
  <c r="J125"/>
  <c i="17" r="BK187"/>
  <c r="J165"/>
  <c r="BK137"/>
  <c r="J160"/>
  <c r="BK133"/>
  <c r="J164"/>
  <c r="BK148"/>
  <c r="J133"/>
  <c r="J172"/>
  <c r="BK158"/>
  <c r="BK188"/>
  <c r="J177"/>
  <c r="BK143"/>
  <c r="BK182"/>
  <c r="J171"/>
  <c i="18" r="J166"/>
  <c r="BK133"/>
  <c r="BK162"/>
  <c r="J145"/>
  <c r="BK132"/>
  <c r="J167"/>
  <c r="BK136"/>
  <c r="BK169"/>
  <c r="BK145"/>
  <c r="J132"/>
  <c i="19" r="BK139"/>
  <c r="J132"/>
  <c r="J133"/>
  <c r="BK128"/>
  <c i="20" r="J133"/>
  <c r="J146"/>
  <c r="BK134"/>
  <c r="BK135"/>
  <c r="J149"/>
  <c r="J129"/>
  <c i="21" r="BK148"/>
  <c r="J133"/>
  <c r="BK137"/>
  <c r="BK138"/>
  <c r="BK154"/>
  <c r="BK129"/>
  <c r="BK140"/>
  <c r="J126"/>
  <c i="22" r="BK133"/>
  <c r="J140"/>
  <c r="J132"/>
  <c r="BK134"/>
  <c r="BK136"/>
  <c i="23" r="BK267"/>
  <c r="BK240"/>
  <c r="BK205"/>
  <c r="J175"/>
  <c r="J211"/>
  <c r="BK265"/>
  <c r="BK250"/>
  <c r="BK225"/>
  <c r="BK197"/>
  <c r="BK178"/>
  <c r="J145"/>
  <c r="BK238"/>
  <c r="J173"/>
  <c r="BK151"/>
  <c r="BK230"/>
  <c r="J257"/>
  <c r="J235"/>
  <c r="J202"/>
  <c r="J167"/>
  <c r="BK136"/>
  <c r="BK233"/>
  <c r="J185"/>
  <c r="BK143"/>
  <c r="BK200"/>
  <c i="24" r="BK127"/>
  <c i="25" r="BK155"/>
  <c r="BK133"/>
  <c r="J142"/>
  <c r="J162"/>
  <c r="J174"/>
  <c r="BK129"/>
  <c r="J132"/>
  <c r="BK159"/>
  <c r="BK169"/>
  <c r="J155"/>
  <c r="J140"/>
  <c i="26" r="J135"/>
  <c r="BK143"/>
  <c r="BK179"/>
  <c r="BK135"/>
  <c r="BK171"/>
  <c i="7" r="J150"/>
  <c r="J143"/>
  <c r="J148"/>
  <c r="BK142"/>
  <c i="8" r="J137"/>
  <c r="BK138"/>
  <c r="BK141"/>
  <c r="J135"/>
  <c r="J139"/>
  <c r="BK128"/>
  <c r="J147"/>
  <c r="J127"/>
  <c r="J152"/>
  <c r="BK143"/>
  <c r="BK130"/>
  <c i="9" r="BK139"/>
  <c r="J144"/>
  <c r="J131"/>
  <c r="BK144"/>
  <c r="BK141"/>
  <c r="J133"/>
  <c r="J148"/>
  <c r="J143"/>
  <c r="J135"/>
  <c i="10" r="BK137"/>
  <c r="J149"/>
  <c r="J152"/>
  <c r="BK131"/>
  <c r="J143"/>
  <c r="J138"/>
  <c r="J153"/>
  <c r="BK138"/>
  <c i="11" r="J206"/>
  <c r="BK155"/>
  <c r="BK128"/>
  <c r="J201"/>
  <c r="J174"/>
  <c r="J154"/>
  <c r="J149"/>
  <c r="J127"/>
  <c r="J217"/>
  <c r="J196"/>
  <c r="J146"/>
  <c r="BK125"/>
  <c r="BK212"/>
  <c r="BK216"/>
  <c r="BK200"/>
  <c r="BK181"/>
  <c r="BK164"/>
  <c r="J128"/>
  <c r="BK175"/>
  <c r="J157"/>
  <c r="BK206"/>
  <c r="BK166"/>
  <c r="J148"/>
  <c i="12" r="BK127"/>
  <c i="13" r="BK204"/>
  <c r="BK195"/>
  <c r="J181"/>
  <c r="J156"/>
  <c r="J193"/>
  <c r="BK161"/>
  <c r="BK143"/>
  <c r="J194"/>
  <c r="BK171"/>
  <c r="BK192"/>
  <c r="J160"/>
  <c r="BK150"/>
  <c r="J191"/>
  <c r="J185"/>
  <c r="BK174"/>
  <c r="BK131"/>
  <c r="BK176"/>
  <c r="J149"/>
  <c r="J172"/>
  <c r="J154"/>
  <c r="J139"/>
  <c i="14" r="BK174"/>
  <c r="BK171"/>
  <c r="J150"/>
  <c r="J135"/>
  <c r="J126"/>
  <c r="BK163"/>
  <c r="BK135"/>
  <c i="15" r="J1053"/>
  <c r="BK868"/>
  <c r="J595"/>
  <c r="J322"/>
  <c r="BK871"/>
  <c r="J816"/>
  <c r="BK558"/>
  <c r="J453"/>
  <c r="BK241"/>
  <c r="J827"/>
  <c r="J564"/>
  <c r="J230"/>
  <c r="BK624"/>
  <c r="J553"/>
  <c r="BK495"/>
  <c r="BK1042"/>
  <c r="J857"/>
  <c r="J547"/>
  <c r="BK848"/>
  <c r="J636"/>
  <c r="BK569"/>
  <c r="J370"/>
  <c r="J236"/>
  <c r="J1106"/>
  <c r="J1052"/>
  <c r="J1021"/>
  <c r="BK822"/>
  <c r="J583"/>
  <c r="J567"/>
  <c r="BK553"/>
  <c r="BK487"/>
  <c r="J848"/>
  <c r="BK636"/>
  <c r="J556"/>
  <c r="J285"/>
  <c r="BK227"/>
  <c i="16" r="BK147"/>
  <c r="J132"/>
  <c r="J157"/>
  <c r="BK142"/>
  <c r="J135"/>
  <c r="J129"/>
  <c r="J146"/>
  <c r="J136"/>
  <c r="BK151"/>
  <c r="J155"/>
  <c r="J162"/>
  <c r="BK129"/>
  <c i="17" r="BK160"/>
  <c r="J169"/>
  <c r="J145"/>
  <c r="J127"/>
  <c r="J159"/>
  <c r="J137"/>
  <c r="BK166"/>
  <c r="J146"/>
  <c r="J134"/>
  <c r="BK184"/>
  <c r="J186"/>
  <c r="BK139"/>
  <c r="BK129"/>
  <c r="BK170"/>
  <c r="BK147"/>
  <c r="J187"/>
  <c r="J176"/>
  <c r="J144"/>
  <c i="18" r="J160"/>
  <c r="J151"/>
  <c r="J125"/>
  <c r="BK159"/>
  <c r="BK147"/>
  <c r="BK139"/>
  <c r="BK131"/>
  <c r="J139"/>
  <c r="J147"/>
  <c r="J126"/>
  <c r="BK156"/>
  <c r="BK148"/>
  <c r="J135"/>
  <c r="BK128"/>
  <c i="19" r="J135"/>
  <c r="J130"/>
  <c r="J139"/>
  <c r="J126"/>
  <c r="BK131"/>
  <c i="20" r="J136"/>
  <c r="BK147"/>
  <c r="BK143"/>
  <c r="BK132"/>
  <c r="J142"/>
  <c r="J130"/>
  <c r="J134"/>
  <c r="BK130"/>
  <c i="21" r="BK153"/>
  <c r="J135"/>
  <c r="BK147"/>
  <c r="BK152"/>
  <c r="J137"/>
  <c r="J148"/>
  <c r="BK146"/>
  <c r="J149"/>
  <c r="J128"/>
  <c i="22" r="BK139"/>
  <c r="J147"/>
  <c r="BK130"/>
  <c r="J138"/>
  <c r="BK147"/>
  <c r="BK142"/>
  <c r="BK132"/>
  <c i="23" r="BK264"/>
  <c r="J242"/>
  <c r="J220"/>
  <c r="BK185"/>
  <c r="J139"/>
  <c r="J264"/>
  <c r="J252"/>
  <c r="BK241"/>
  <c r="J217"/>
  <c r="J194"/>
  <c r="J151"/>
  <c r="J128"/>
  <c r="J233"/>
  <c r="BK170"/>
  <c r="BK137"/>
  <c r="BK261"/>
  <c r="J247"/>
  <c r="J225"/>
  <c r="BK212"/>
  <c r="J178"/>
  <c r="J160"/>
  <c r="BK131"/>
  <c r="J218"/>
  <c r="J190"/>
  <c r="J148"/>
  <c r="BK127"/>
  <c r="BK193"/>
  <c i="24" r="F41"/>
  <c i="1" r="BD123"/>
  <c i="25" r="BK140"/>
  <c r="J158"/>
  <c r="BK147"/>
  <c r="J145"/>
  <c r="BK139"/>
  <c r="J151"/>
  <c r="J168"/>
  <c r="J153"/>
  <c r="BK168"/>
  <c r="BK158"/>
  <c r="BK148"/>
  <c r="J133"/>
  <c i="26" r="BK139"/>
  <c r="BK131"/>
  <c r="J160"/>
  <c r="J139"/>
  <c r="J179"/>
  <c r="J158"/>
  <c r="J131"/>
  <c i="1" r="AS115"/>
  <c i="2" r="BK1008"/>
  <c r="J868"/>
  <c r="J864"/>
  <c r="J861"/>
  <c r="BK858"/>
  <c r="BK855"/>
  <c r="BK846"/>
  <c r="BK837"/>
  <c r="J819"/>
  <c r="BK791"/>
  <c r="BK782"/>
  <c r="BK766"/>
  <c r="J756"/>
  <c r="J740"/>
  <c r="J724"/>
  <c r="J718"/>
  <c r="J712"/>
  <c r="J703"/>
  <c r="BK697"/>
  <c r="BK682"/>
  <c r="BK669"/>
  <c r="BK658"/>
  <c r="BK637"/>
  <c r="J631"/>
  <c r="BK605"/>
  <c r="J603"/>
  <c r="J597"/>
  <c r="J592"/>
  <c r="J586"/>
  <c r="J584"/>
  <c r="BK575"/>
  <c r="J573"/>
  <c r="J570"/>
  <c r="J568"/>
  <c r="J566"/>
  <c r="J564"/>
  <c r="J561"/>
  <c r="J559"/>
  <c r="J556"/>
  <c r="J554"/>
  <c r="J552"/>
  <c r="J550"/>
  <c r="BK547"/>
  <c r="BK545"/>
  <c r="J541"/>
  <c r="J524"/>
  <c r="BK509"/>
  <c r="J506"/>
  <c r="BK490"/>
  <c r="BK482"/>
  <c r="BK476"/>
  <c r="J467"/>
  <c r="BK433"/>
  <c r="J412"/>
  <c r="J358"/>
  <c r="BK339"/>
  <c r="BK311"/>
  <c r="J296"/>
  <c r="BK280"/>
  <c r="BK273"/>
  <c r="J270"/>
  <c r="J268"/>
  <c r="BK265"/>
  <c r="J263"/>
  <c r="J261"/>
  <c r="J259"/>
  <c r="BK186"/>
  <c r="BK157"/>
  <c r="BK145"/>
  <c r="F39"/>
  <c i="5" r="J169"/>
  <c r="J160"/>
  <c r="J148"/>
  <c r="BK125"/>
  <c i="6" r="J139"/>
  <c r="BK128"/>
  <c r="BK131"/>
  <c r="J127"/>
  <c i="7" r="J139"/>
  <c r="BK126"/>
  <c r="BK150"/>
  <c r="BK146"/>
  <c r="J133"/>
  <c r="J151"/>
  <c r="BK129"/>
  <c i="8" r="J148"/>
  <c r="J146"/>
  <c r="BK153"/>
  <c r="J128"/>
  <c r="J144"/>
  <c r="BK131"/>
  <c i="9" r="BK125"/>
  <c r="BK127"/>
  <c r="BK143"/>
  <c r="F39"/>
  <c i="10" r="BK150"/>
  <c r="J134"/>
  <c i="11" r="J185"/>
  <c r="BK138"/>
  <c r="BK213"/>
  <c r="J193"/>
  <c r="BK142"/>
  <c r="J144"/>
  <c r="J223"/>
  <c r="BK205"/>
  <c r="J169"/>
  <c r="J134"/>
  <c r="BK217"/>
  <c r="BK134"/>
  <c r="BK199"/>
  <c r="BK179"/>
  <c r="BK141"/>
  <c r="J179"/>
  <c r="J212"/>
  <c r="J176"/>
  <c r="J142"/>
  <c i="12" r="F40"/>
  <c i="1" r="BC108"/>
  <c i="13" r="J201"/>
  <c r="BK196"/>
  <c r="BK151"/>
  <c r="BK183"/>
  <c r="J158"/>
  <c r="J167"/>
  <c r="BK147"/>
  <c r="BK129"/>
  <c r="J188"/>
  <c r="BK169"/>
  <c r="BK181"/>
  <c r="BK159"/>
  <c r="BK130"/>
  <c r="BK144"/>
  <c i="14" r="J141"/>
  <c r="BK177"/>
  <c r="J148"/>
  <c r="J145"/>
  <c r="J160"/>
  <c r="BK129"/>
  <c i="15" r="BK1023"/>
  <c r="J622"/>
  <c r="J241"/>
  <c r="BK564"/>
  <c r="BK432"/>
  <c r="J842"/>
  <c r="BK571"/>
  <c r="J455"/>
  <c r="J872"/>
  <c r="BK595"/>
  <c r="J548"/>
  <c r="BK1044"/>
  <c r="J868"/>
  <c r="J579"/>
  <c r="J234"/>
  <c r="J570"/>
  <c r="J516"/>
  <c r="J249"/>
  <c r="BK1106"/>
  <c r="J866"/>
  <c r="J764"/>
  <c r="J580"/>
  <c r="J561"/>
  <c r="J550"/>
  <c r="BK462"/>
  <c r="J232"/>
  <c r="J571"/>
  <c r="BK551"/>
  <c r="BK479"/>
  <c r="J148"/>
  <c i="16" r="BK148"/>
  <c r="J161"/>
  <c r="BK152"/>
  <c r="BK136"/>
  <c r="BK124"/>
  <c r="BK139"/>
  <c r="BK144"/>
  <c r="J163"/>
  <c r="J127"/>
  <c i="17" r="J150"/>
  <c r="J152"/>
  <c r="J128"/>
  <c r="BK161"/>
  <c r="BK146"/>
  <c r="J168"/>
  <c r="BK153"/>
  <c r="J136"/>
  <c r="J125"/>
  <c r="J141"/>
  <c r="BK159"/>
  <c r="BK183"/>
  <c r="BK167"/>
  <c r="J188"/>
  <c r="BK175"/>
  <c r="J142"/>
  <c i="18" r="J150"/>
  <c r="BK157"/>
  <c r="J157"/>
  <c r="BK144"/>
  <c r="J133"/>
  <c r="BK146"/>
  <c r="J129"/>
  <c r="J154"/>
  <c r="J141"/>
  <c i="19" r="BK130"/>
  <c r="BK137"/>
  <c r="J136"/>
  <c r="J140"/>
  <c i="20" r="BK140"/>
  <c r="J150"/>
  <c r="J139"/>
  <c r="BK151"/>
  <c r="J137"/>
  <c r="BK144"/>
  <c r="J127"/>
  <c i="21" r="J141"/>
  <c r="BK151"/>
  <c r="J139"/>
  <c r="J129"/>
  <c r="BK126"/>
  <c r="J138"/>
  <c i="22" r="J134"/>
  <c r="J146"/>
  <c r="J139"/>
  <c r="BK146"/>
  <c r="J145"/>
  <c i="23" r="J270"/>
  <c r="BK257"/>
  <c r="BK206"/>
  <c r="J170"/>
  <c r="BK129"/>
  <c r="J260"/>
  <c r="BK242"/>
  <c r="J223"/>
  <c r="J206"/>
  <c r="BK181"/>
  <c r="J166"/>
  <c r="J137"/>
  <c r="BK249"/>
  <c r="J200"/>
  <c r="J149"/>
  <c r="BK187"/>
  <c r="J250"/>
  <c r="BK227"/>
  <c r="J187"/>
  <c r="J157"/>
  <c r="J256"/>
  <c r="BK217"/>
  <c r="BK173"/>
  <c r="J136"/>
  <c r="J203"/>
  <c i="24" r="J127"/>
  <c i="25" r="BK145"/>
  <c r="BK132"/>
  <c r="J134"/>
  <c r="BK160"/>
  <c r="J136"/>
  <c r="BK144"/>
  <c r="BK134"/>
  <c r="BK136"/>
  <c r="BK162"/>
  <c r="BK174"/>
  <c r="BK153"/>
  <c r="J139"/>
  <c i="26" r="J133"/>
  <c r="BK133"/>
  <c r="BK150"/>
  <c r="BK129"/>
  <c r="BK174"/>
  <c r="BK148"/>
  <c i="3" r="BK205"/>
  <c r="J185"/>
  <c r="BK175"/>
  <c r="BK171"/>
  <c r="J157"/>
  <c r="BK148"/>
  <c r="BK143"/>
  <c r="BK135"/>
  <c r="BK126"/>
  <c i="4" r="BK126"/>
  <c r="J134"/>
  <c r="J128"/>
  <c i="5" r="J161"/>
  <c r="J134"/>
  <c r="J138"/>
  <c r="BK130"/>
  <c r="BK168"/>
  <c r="J158"/>
  <c r="BK153"/>
  <c r="BK146"/>
  <c r="BK154"/>
  <c r="BK159"/>
  <c r="BK135"/>
  <c r="BK152"/>
  <c r="J127"/>
  <c r="J164"/>
  <c r="BK157"/>
  <c r="J149"/>
  <c r="J137"/>
  <c i="6" r="J132"/>
  <c r="BK133"/>
  <c r="BK138"/>
  <c r="BK129"/>
  <c r="BK134"/>
  <c r="BK126"/>
  <c i="7" r="BK136"/>
  <c r="BK128"/>
  <c r="J132"/>
  <c r="BK137"/>
  <c r="J142"/>
  <c r="J140"/>
  <c i="8" r="J130"/>
  <c r="BK142"/>
  <c r="J133"/>
  <c r="J142"/>
  <c r="J129"/>
  <c r="BK146"/>
  <c r="J132"/>
  <c i="9" r="BK132"/>
  <c r="BK133"/>
  <c r="J145"/>
  <c r="BK135"/>
  <c r="BK145"/>
  <c r="BK134"/>
  <c i="10" r="J131"/>
  <c r="BK143"/>
  <c r="J151"/>
  <c r="J155"/>
  <c r="BK151"/>
  <c r="J142"/>
  <c r="BK135"/>
  <c r="BK152"/>
  <c r="BK136"/>
  <c i="11" r="BK211"/>
  <c r="BK184"/>
  <c r="BK226"/>
  <c r="BK197"/>
  <c r="J160"/>
  <c r="J184"/>
  <c r="J226"/>
  <c r="J209"/>
  <c r="BK171"/>
  <c r="BK136"/>
  <c r="J220"/>
  <c r="BK149"/>
  <c r="BK208"/>
  <c r="J191"/>
  <c r="BK160"/>
  <c r="J211"/>
  <c r="J158"/>
  <c r="J200"/>
  <c r="J155"/>
  <c i="12" r="F41"/>
  <c i="1" r="BD108"/>
  <c i="13" r="BK199"/>
  <c r="J190"/>
  <c r="J165"/>
  <c r="J143"/>
  <c r="J169"/>
  <c r="J137"/>
  <c r="BK168"/>
  <c r="J179"/>
  <c r="J142"/>
  <c r="J176"/>
  <c r="BK186"/>
  <c r="BK170"/>
  <c r="BK188"/>
  <c r="BK172"/>
  <c r="BK166"/>
  <c r="J151"/>
  <c r="J129"/>
  <c i="14" r="BK179"/>
  <c r="BK155"/>
  <c r="BK137"/>
  <c r="BK123"/>
  <c r="BK158"/>
  <c r="J123"/>
  <c i="15" r="J935"/>
  <c r="J573"/>
  <c r="BK285"/>
  <c r="BK836"/>
  <c r="J559"/>
  <c r="BK455"/>
  <c r="BK232"/>
  <c r="BK566"/>
  <c r="BK490"/>
  <c r="BK139"/>
  <c r="J554"/>
  <c r="BK1048"/>
  <c r="J871"/>
  <c r="BK648"/>
  <c r="BK363"/>
  <c r="J699"/>
  <c r="BK568"/>
  <c r="BK292"/>
  <c r="BK1253"/>
  <c r="J1049"/>
  <c r="BK1036"/>
  <c r="BK656"/>
  <c r="J568"/>
  <c r="BK557"/>
  <c r="BK453"/>
  <c r="J1023"/>
  <c r="BK575"/>
  <c r="J490"/>
  <c r="BK236"/>
  <c i="16" r="BK155"/>
  <c r="BK127"/>
  <c r="J154"/>
  <c r="J150"/>
  <c r="BK132"/>
  <c r="J147"/>
  <c r="BK131"/>
  <c r="J139"/>
  <c r="J144"/>
  <c r="BK149"/>
  <c i="17" r="BK174"/>
  <c r="J154"/>
  <c r="BK136"/>
  <c r="J167"/>
  <c r="BK155"/>
  <c r="BK178"/>
  <c r="J151"/>
  <c r="BK132"/>
  <c r="J124"/>
  <c r="BK176"/>
  <c r="J132"/>
  <c r="J182"/>
  <c r="J166"/>
  <c r="BK128"/>
  <c r="BK177"/>
  <c r="J157"/>
  <c i="18" r="J159"/>
  <c r="BK142"/>
  <c r="J138"/>
  <c r="BK155"/>
  <c r="BK140"/>
  <c r="J156"/>
  <c r="BK164"/>
  <c r="BK149"/>
  <c r="BK160"/>
  <c r="BK150"/>
  <c r="J134"/>
  <c i="19" r="J128"/>
  <c r="BK140"/>
  <c r="BK126"/>
  <c r="BK125"/>
  <c r="J134"/>
  <c i="20" r="BK139"/>
  <c r="J145"/>
  <c r="J135"/>
  <c r="J148"/>
  <c r="BK136"/>
  <c r="J143"/>
  <c r="J132"/>
  <c i="21" r="J146"/>
  <c r="J147"/>
  <c r="J134"/>
  <c r="J136"/>
  <c r="J151"/>
  <c r="BK133"/>
  <c r="BK130"/>
  <c i="22" r="BK148"/>
  <c r="J131"/>
  <c r="J136"/>
  <c r="J142"/>
  <c r="J144"/>
  <c i="23" r="J265"/>
  <c r="BK237"/>
  <c r="BK162"/>
  <c r="J155"/>
  <c r="BK259"/>
  <c r="J238"/>
  <c r="BK215"/>
  <c r="BK190"/>
  <c r="J163"/>
  <c r="BK149"/>
  <c r="J125"/>
  <c r="J197"/>
  <c r="J143"/>
  <c r="J181"/>
  <c r="BK255"/>
  <c r="J241"/>
  <c r="J215"/>
  <c r="BK175"/>
  <c r="J154"/>
  <c r="BK246"/>
  <c r="BK209"/>
  <c r="BK164"/>
  <c r="BK128"/>
  <c r="BK202"/>
  <c r="J131"/>
  <c i="25" r="J170"/>
  <c r="BK141"/>
  <c r="J154"/>
  <c r="BK167"/>
  <c r="BK149"/>
  <c r="BK150"/>
  <c r="J131"/>
  <c r="J169"/>
  <c r="J150"/>
  <c r="BK164"/>
  <c r="J147"/>
  <c i="26" r="J163"/>
  <c r="BK166"/>
  <c r="J145"/>
  <c r="J148"/>
  <c r="J123"/>
  <c r="BK168"/>
  <c r="BK126"/>
  <c i="2" r="F37"/>
  <c l="1" r="P138"/>
  <c r="T138"/>
  <c r="BK284"/>
  <c r="J284"/>
  <c r="J105"/>
  <c r="BK576"/>
  <c r="J576"/>
  <c r="J107"/>
  <c r="BK632"/>
  <c r="J632"/>
  <c r="J109"/>
  <c r="BK698"/>
  <c r="J698"/>
  <c r="J110"/>
  <c r="BK863"/>
  <c r="J863"/>
  <c r="J113"/>
  <c i="3" r="BK125"/>
  <c r="J125"/>
  <c r="J99"/>
  <c r="P134"/>
  <c r="BK201"/>
  <c r="J201"/>
  <c r="J102"/>
  <c i="4" r="R129"/>
  <c i="5" r="R124"/>
  <c i="6" r="R124"/>
  <c i="7" r="T124"/>
  <c i="8" r="T124"/>
  <c i="13" r="BK127"/>
  <c r="J127"/>
  <c r="J99"/>
  <c r="R127"/>
  <c r="BK146"/>
  <c r="J146"/>
  <c r="J101"/>
  <c r="R146"/>
  <c r="P180"/>
  <c i="15" r="R147"/>
  <c r="P240"/>
  <c r="P582"/>
  <c r="T753"/>
  <c r="R870"/>
  <c r="R1051"/>
  <c i="16" r="R143"/>
  <c i="17" r="T123"/>
  <c i="20" r="T124"/>
  <c i="2" r="P185"/>
  <c r="P499"/>
  <c r="R632"/>
  <c r="T698"/>
  <c r="T863"/>
  <c i="3" r="P125"/>
  <c r="R172"/>
  <c i="4" r="BK129"/>
  <c r="J129"/>
  <c r="J100"/>
  <c i="6" r="P124"/>
  <c i="1" r="AU101"/>
  <c i="8" r="P124"/>
  <c i="1" r="AU103"/>
  <c i="15" r="T138"/>
  <c r="BK147"/>
  <c r="T240"/>
  <c r="T582"/>
  <c r="BK856"/>
  <c r="J856"/>
  <c r="J110"/>
  <c r="T856"/>
  <c i="16" r="T123"/>
  <c i="17" r="T135"/>
  <c i="18" r="BK124"/>
  <c r="J124"/>
  <c i="19" r="T124"/>
  <c i="20" r="P124"/>
  <c i="1" r="AU118"/>
  <c i="23" r="BK124"/>
  <c r="J124"/>
  <c r="J100"/>
  <c i="2" r="T185"/>
  <c r="P275"/>
  <c r="T499"/>
  <c r="P632"/>
  <c r="P698"/>
  <c r="P863"/>
  <c i="3" r="R125"/>
  <c r="P172"/>
  <c i="4" r="P123"/>
  <c i="7" r="R124"/>
  <c i="8" r="R124"/>
  <c i="9" r="P124"/>
  <c i="1" r="AU104"/>
  <c i="10" r="R129"/>
  <c r="R126"/>
  <c i="11" r="T124"/>
  <c i="13" r="T127"/>
  <c r="P155"/>
  <c r="T197"/>
  <c i="14" r="P122"/>
  <c r="P121"/>
  <c i="1" r="AU110"/>
  <c i="15" r="BK138"/>
  <c r="J138"/>
  <c r="J100"/>
  <c r="R138"/>
  <c r="R248"/>
  <c r="T544"/>
  <c r="BK577"/>
  <c r="J577"/>
  <c r="J107"/>
  <c r="R577"/>
  <c r="T577"/>
  <c r="T870"/>
  <c r="T1051"/>
  <c i="16" r="BK123"/>
  <c i="17" r="R123"/>
  <c i="22" r="T129"/>
  <c r="T126"/>
  <c i="23" r="T124"/>
  <c i="25" r="BK130"/>
  <c r="J130"/>
  <c r="J100"/>
  <c r="R137"/>
  <c i="2" r="T284"/>
  <c r="T632"/>
  <c r="R698"/>
  <c r="T784"/>
  <c r="BK1018"/>
  <c r="J1018"/>
  <c r="J114"/>
  <c i="3" r="T134"/>
  <c r="T201"/>
  <c i="4" r="T129"/>
  <c i="5" r="T124"/>
  <c i="6" r="T124"/>
  <c i="7" r="P124"/>
  <c i="1" r="AU102"/>
  <c i="11" r="BK124"/>
  <c r="J124"/>
  <c r="J100"/>
  <c i="13" r="R133"/>
  <c r="T155"/>
  <c r="BK197"/>
  <c r="J197"/>
  <c r="J104"/>
  <c i="15" r="P147"/>
  <c r="R240"/>
  <c r="R582"/>
  <c r="P856"/>
  <c r="R856"/>
  <c i="16" r="R123"/>
  <c i="17" r="R135"/>
  <c r="R122"/>
  <c i="18" r="R124"/>
  <c i="19" r="R124"/>
  <c i="20" r="BK124"/>
  <c r="J124"/>
  <c r="J100"/>
  <c i="21" r="T124"/>
  <c i="23" r="R124"/>
  <c i="25" r="BK127"/>
  <c r="J127"/>
  <c r="J99"/>
  <c r="P130"/>
  <c r="BK137"/>
  <c r="J137"/>
  <c r="J101"/>
  <c r="T137"/>
  <c r="R146"/>
  <c r="P156"/>
  <c r="T156"/>
  <c r="T166"/>
  <c i="2" r="R138"/>
  <c r="BK185"/>
  <c r="J185"/>
  <c r="J101"/>
  <c r="BK275"/>
  <c r="J275"/>
  <c r="J104"/>
  <c r="BK499"/>
  <c r="J499"/>
  <c r="J106"/>
  <c r="R576"/>
  <c r="R589"/>
  <c r="T720"/>
  <c r="BK784"/>
  <c r="J784"/>
  <c r="J112"/>
  <c r="R1018"/>
  <c i="3" r="T125"/>
  <c r="T172"/>
  <c i="4" r="BK123"/>
  <c r="J123"/>
  <c r="J99"/>
  <c r="P129"/>
  <c i="5" r="P124"/>
  <c i="1" r="AU100"/>
  <c i="8" r="BK124"/>
  <c r="J124"/>
  <c i="9" r="BK124"/>
  <c r="J124"/>
  <c r="J100"/>
  <c i="10" r="P129"/>
  <c r="P126"/>
  <c i="1" r="AU106"/>
  <c i="13" r="T133"/>
  <c r="BK180"/>
  <c r="J180"/>
  <c r="J103"/>
  <c r="R197"/>
  <c i="15" r="T147"/>
  <c r="T137"/>
  <c r="BK240"/>
  <c r="J240"/>
  <c r="J104"/>
  <c r="BK544"/>
  <c r="J544"/>
  <c r="J106"/>
  <c r="BK870"/>
  <c r="J870"/>
  <c r="J111"/>
  <c r="P1051"/>
  <c i="16" r="T143"/>
  <c i="17" r="P123"/>
  <c i="21" r="P124"/>
  <c i="1" r="AU119"/>
  <c i="22" r="P129"/>
  <c r="P126"/>
  <c i="1" r="AU121"/>
  <c i="25" r="P127"/>
  <c r="T130"/>
  <c r="P137"/>
  <c r="P146"/>
  <c r="T146"/>
  <c r="R156"/>
  <c r="BK166"/>
  <c r="J166"/>
  <c r="J104"/>
  <c r="R166"/>
  <c i="2" r="R185"/>
  <c r="R275"/>
  <c r="T275"/>
  <c r="R499"/>
  <c r="T576"/>
  <c r="T589"/>
  <c r="R720"/>
  <c r="R863"/>
  <c i="3" r="BK134"/>
  <c r="J134"/>
  <c r="J100"/>
  <c r="BK172"/>
  <c r="J172"/>
  <c r="J101"/>
  <c r="P201"/>
  <c i="4" r="R123"/>
  <c r="R122"/>
  <c i="10" r="BK129"/>
  <c r="J129"/>
  <c r="J102"/>
  <c i="11" r="R124"/>
  <c i="13" r="P127"/>
  <c r="P146"/>
  <c r="T146"/>
  <c r="T180"/>
  <c i="14" r="T122"/>
  <c r="T121"/>
  <c i="15" r="BK248"/>
  <c r="J248"/>
  <c r="J105"/>
  <c r="R544"/>
  <c r="BK753"/>
  <c r="J753"/>
  <c r="J109"/>
  <c i="16" r="BK143"/>
  <c r="J143"/>
  <c r="J100"/>
  <c i="17" r="BK123"/>
  <c r="J123"/>
  <c r="J99"/>
  <c i="19" r="P124"/>
  <c i="1" r="AU117"/>
  <c i="25" r="R130"/>
  <c r="BK146"/>
  <c r="J146"/>
  <c r="J102"/>
  <c r="BK156"/>
  <c r="J156"/>
  <c r="J103"/>
  <c r="P166"/>
  <c i="2" r="P284"/>
  <c r="P576"/>
  <c r="P589"/>
  <c r="P720"/>
  <c r="P784"/>
  <c r="T1018"/>
  <c i="9" r="R124"/>
  <c i="13" r="P133"/>
  <c r="BK155"/>
  <c r="J155"/>
  <c r="J102"/>
  <c r="R180"/>
  <c i="14" r="R122"/>
  <c r="R121"/>
  <c i="15" r="P248"/>
  <c r="P544"/>
  <c r="P577"/>
  <c r="P753"/>
  <c i="16" r="P123"/>
  <c i="17" r="BK135"/>
  <c r="J135"/>
  <c r="J100"/>
  <c i="18" r="T124"/>
  <c i="21" r="R124"/>
  <c i="22" r="BK129"/>
  <c r="J129"/>
  <c r="J102"/>
  <c i="25" r="T127"/>
  <c i="2" r="BK138"/>
  <c r="J138"/>
  <c r="J100"/>
  <c r="R284"/>
  <c r="BK589"/>
  <c r="J589"/>
  <c r="J108"/>
  <c r="BK720"/>
  <c r="J720"/>
  <c r="J111"/>
  <c r="R784"/>
  <c r="P1018"/>
  <c i="3" r="R134"/>
  <c r="R201"/>
  <c i="4" r="T123"/>
  <c r="T122"/>
  <c i="5" r="BK124"/>
  <c r="J124"/>
  <c r="J100"/>
  <c i="6" r="BK124"/>
  <c r="J124"/>
  <c i="7" r="BK124"/>
  <c r="J124"/>
  <c r="J100"/>
  <c i="9" r="T124"/>
  <c i="10" r="T129"/>
  <c r="T126"/>
  <c i="11" r="P124"/>
  <c i="1" r="AU107"/>
  <c i="13" r="BK133"/>
  <c r="J133"/>
  <c r="J100"/>
  <c r="R155"/>
  <c r="P197"/>
  <c i="14" r="BK122"/>
  <c r="J122"/>
  <c r="J99"/>
  <c i="15" r="P138"/>
  <c r="T248"/>
  <c r="T239"/>
  <c r="BK582"/>
  <c r="J582"/>
  <c r="J108"/>
  <c r="R753"/>
  <c r="P870"/>
  <c r="BK1051"/>
  <c r="J1051"/>
  <c r="J112"/>
  <c i="16" r="P143"/>
  <c i="17" r="P135"/>
  <c r="P122"/>
  <c i="1" r="AU114"/>
  <c i="18" r="P124"/>
  <c i="1" r="AU116"/>
  <c i="19" r="BK124"/>
  <c r="J124"/>
  <c r="J100"/>
  <c i="20" r="R124"/>
  <c i="21" r="BK124"/>
  <c r="J124"/>
  <c r="J100"/>
  <c i="22" r="R129"/>
  <c r="R126"/>
  <c i="23" r="P124"/>
  <c i="1" r="AU122"/>
  <c i="25" r="R127"/>
  <c r="R126"/>
  <c i="26" r="BK122"/>
  <c r="J122"/>
  <c r="J99"/>
  <c r="P122"/>
  <c r="P121"/>
  <c i="1" r="AU125"/>
  <c i="26" r="R122"/>
  <c r="R121"/>
  <c r="T122"/>
  <c r="T121"/>
  <c i="2" r="BK272"/>
  <c r="J272"/>
  <c r="J102"/>
  <c i="15" r="BK237"/>
  <c r="J237"/>
  <c r="J102"/>
  <c r="BK1101"/>
  <c r="J1101"/>
  <c r="J113"/>
  <c i="16" r="F94"/>
  <c i="12" r="BK126"/>
  <c r="J126"/>
  <c r="J101"/>
  <c i="24" r="BK126"/>
  <c r="J126"/>
  <c r="J101"/>
  <c i="22" r="BK127"/>
  <c r="J127"/>
  <c r="J101"/>
  <c i="10" r="BK127"/>
  <c r="J127"/>
  <c r="J101"/>
  <c i="15" r="BK1252"/>
  <c r="J1252"/>
  <c r="J114"/>
  <c i="26" r="F94"/>
  <c r="J115"/>
  <c r="BE123"/>
  <c r="BE133"/>
  <c r="BE145"/>
  <c r="BE155"/>
  <c r="BE179"/>
  <c r="BE137"/>
  <c r="BE143"/>
  <c r="BE163"/>
  <c r="J94"/>
  <c r="BE135"/>
  <c r="BE139"/>
  <c r="BE158"/>
  <c r="BE171"/>
  <c r="BE177"/>
  <c r="BE126"/>
  <c r="BE150"/>
  <c r="BE160"/>
  <c r="BE168"/>
  <c r="E85"/>
  <c r="BE129"/>
  <c r="BE153"/>
  <c r="BE131"/>
  <c r="BE141"/>
  <c r="BE148"/>
  <c r="BE174"/>
  <c r="BE166"/>
  <c i="24" r="BK125"/>
  <c r="J125"/>
  <c i="25" r="J123"/>
  <c r="BE128"/>
  <c r="BE132"/>
  <c r="BE138"/>
  <c r="BE144"/>
  <c r="BE162"/>
  <c r="BE170"/>
  <c r="J91"/>
  <c r="BE136"/>
  <c r="BE142"/>
  <c r="BE145"/>
  <c r="BE173"/>
  <c r="BE174"/>
  <c r="E85"/>
  <c r="BE133"/>
  <c r="BE134"/>
  <c r="BE135"/>
  <c r="BE154"/>
  <c r="BE158"/>
  <c r="BE141"/>
  <c r="BE147"/>
  <c r="BE149"/>
  <c r="BE155"/>
  <c r="BE159"/>
  <c r="BE160"/>
  <c r="BE139"/>
  <c r="BE148"/>
  <c r="BE153"/>
  <c r="BE164"/>
  <c r="BE169"/>
  <c r="BE171"/>
  <c r="BE131"/>
  <c r="BE151"/>
  <c r="BE168"/>
  <c r="BE172"/>
  <c r="F94"/>
  <c r="BE129"/>
  <c r="BE140"/>
  <c r="BE143"/>
  <c r="BE152"/>
  <c r="BE157"/>
  <c r="BE161"/>
  <c r="BE167"/>
  <c r="BE150"/>
  <c r="BE163"/>
  <c r="BE165"/>
  <c i="24" r="E85"/>
  <c r="J93"/>
  <c r="J96"/>
  <c r="F96"/>
  <c r="BE127"/>
  <c i="23" r="F121"/>
  <c r="BE137"/>
  <c r="BE139"/>
  <c r="BE142"/>
  <c r="BE148"/>
  <c r="BE164"/>
  <c r="BE172"/>
  <c r="BE175"/>
  <c r="BE184"/>
  <c r="BE188"/>
  <c r="BE190"/>
  <c r="BE240"/>
  <c r="BE243"/>
  <c r="BE246"/>
  <c r="BE249"/>
  <c r="BE253"/>
  <c r="E85"/>
  <c r="J93"/>
  <c r="BE125"/>
  <c r="BE145"/>
  <c r="BE149"/>
  <c r="BE163"/>
  <c r="BE200"/>
  <c r="BE255"/>
  <c r="J96"/>
  <c r="BE128"/>
  <c r="BE129"/>
  <c r="BE133"/>
  <c r="BE143"/>
  <c r="BE152"/>
  <c r="BE170"/>
  <c r="BE173"/>
  <c r="BE181"/>
  <c r="BE197"/>
  <c r="BE202"/>
  <c r="BE206"/>
  <c r="BE218"/>
  <c r="BE221"/>
  <c r="BE242"/>
  <c r="BE252"/>
  <c r="BE151"/>
  <c r="BE157"/>
  <c r="BE160"/>
  <c r="BE176"/>
  <c r="BE182"/>
  <c r="BE205"/>
  <c r="BE215"/>
  <c r="BE235"/>
  <c r="BE237"/>
  <c r="BE241"/>
  <c r="BE264"/>
  <c r="BE127"/>
  <c r="BE134"/>
  <c r="BE159"/>
  <c r="BE162"/>
  <c r="BE167"/>
  <c r="BE179"/>
  <c r="BE194"/>
  <c r="BE211"/>
  <c r="BE223"/>
  <c r="BE225"/>
  <c r="BE136"/>
  <c r="BE141"/>
  <c r="BE146"/>
  <c r="BE154"/>
  <c r="BE169"/>
  <c r="BE185"/>
  <c r="BE193"/>
  <c r="BE196"/>
  <c r="BE203"/>
  <c r="BE209"/>
  <c r="BE214"/>
  <c r="BE220"/>
  <c r="BE224"/>
  <c r="BE228"/>
  <c r="BE230"/>
  <c r="BE236"/>
  <c r="BE238"/>
  <c r="BE245"/>
  <c r="BE247"/>
  <c r="BE257"/>
  <c r="BE259"/>
  <c r="BE263"/>
  <c r="BE265"/>
  <c r="BE267"/>
  <c r="BE131"/>
  <c r="BE156"/>
  <c r="BE166"/>
  <c r="BE178"/>
  <c r="BE191"/>
  <c r="BE199"/>
  <c r="BE208"/>
  <c r="BE212"/>
  <c r="BE217"/>
  <c r="BE250"/>
  <c r="BE256"/>
  <c r="BE261"/>
  <c i="22" r="BK126"/>
  <c r="J126"/>
  <c i="23" r="BE132"/>
  <c r="BE155"/>
  <c r="BE187"/>
  <c r="BE227"/>
  <c r="BE232"/>
  <c r="BE233"/>
  <c r="BE260"/>
  <c r="BE268"/>
  <c r="BE270"/>
  <c i="22" r="F123"/>
  <c r="J120"/>
  <c r="BE135"/>
  <c r="BE141"/>
  <c r="BE147"/>
  <c r="BE128"/>
  <c r="BE130"/>
  <c r="BE133"/>
  <c r="BE145"/>
  <c r="BE149"/>
  <c r="BE151"/>
  <c r="E112"/>
  <c r="BE134"/>
  <c r="BE137"/>
  <c r="BE148"/>
  <c r="BE136"/>
  <c r="BE139"/>
  <c r="BE146"/>
  <c r="BE150"/>
  <c r="J96"/>
  <c r="BE131"/>
  <c r="BE140"/>
  <c r="BE132"/>
  <c r="BE138"/>
  <c r="BE142"/>
  <c r="BE143"/>
  <c r="BE144"/>
  <c i="21" r="F121"/>
  <c r="BE135"/>
  <c r="BE141"/>
  <c r="E85"/>
  <c r="J93"/>
  <c r="BE132"/>
  <c r="BE137"/>
  <c r="BE142"/>
  <c r="J96"/>
  <c r="BE146"/>
  <c r="BE149"/>
  <c r="BE126"/>
  <c r="BE127"/>
  <c r="BE128"/>
  <c r="BE130"/>
  <c r="BE134"/>
  <c r="BE136"/>
  <c r="BE143"/>
  <c r="BE145"/>
  <c r="BE147"/>
  <c r="BE151"/>
  <c r="BE133"/>
  <c r="BE150"/>
  <c r="BE152"/>
  <c r="BE153"/>
  <c r="BE125"/>
  <c r="BE129"/>
  <c r="BE138"/>
  <c r="BE148"/>
  <c r="BE154"/>
  <c r="BE131"/>
  <c r="BE139"/>
  <c r="BE140"/>
  <c r="BE144"/>
  <c i="20" r="E85"/>
  <c r="J118"/>
  <c r="BE127"/>
  <c r="BE141"/>
  <c r="J96"/>
  <c r="BE131"/>
  <c r="BE135"/>
  <c r="BE142"/>
  <c r="BE146"/>
  <c r="BE140"/>
  <c r="BE144"/>
  <c r="BE145"/>
  <c r="BE148"/>
  <c r="F121"/>
  <c r="BE139"/>
  <c r="BE147"/>
  <c r="BE149"/>
  <c r="BE129"/>
  <c r="BE130"/>
  <c r="BE136"/>
  <c r="BE138"/>
  <c r="BE143"/>
  <c r="BE151"/>
  <c r="BE128"/>
  <c r="BE132"/>
  <c r="BE133"/>
  <c r="BE134"/>
  <c r="BE125"/>
  <c r="BE126"/>
  <c r="BE137"/>
  <c r="BE150"/>
  <c i="19" r="BE127"/>
  <c r="BE130"/>
  <c r="BE136"/>
  <c r="BE137"/>
  <c r="BE139"/>
  <c r="J96"/>
  <c r="F121"/>
  <c r="BE126"/>
  <c r="BE129"/>
  <c r="BE135"/>
  <c i="18" r="J100"/>
  <c i="19" r="BE132"/>
  <c r="BE138"/>
  <c r="J118"/>
  <c r="BE125"/>
  <c r="BE128"/>
  <c r="E110"/>
  <c r="BE133"/>
  <c r="BE131"/>
  <c r="BE134"/>
  <c r="BE140"/>
  <c i="18" r="F121"/>
  <c r="BE126"/>
  <c r="BE133"/>
  <c r="BE139"/>
  <c r="BE142"/>
  <c r="BE143"/>
  <c r="BE153"/>
  <c r="BE154"/>
  <c r="BE167"/>
  <c r="BE168"/>
  <c r="BE169"/>
  <c i="17" r="BK122"/>
  <c r="J122"/>
  <c r="J98"/>
  <c i="18" r="J118"/>
  <c r="BE125"/>
  <c r="BE131"/>
  <c r="BE136"/>
  <c r="BE146"/>
  <c r="BE150"/>
  <c r="BE152"/>
  <c r="BE156"/>
  <c r="BE160"/>
  <c r="BE165"/>
  <c r="BE127"/>
  <c r="BE134"/>
  <c r="BE149"/>
  <c r="BE157"/>
  <c r="BE159"/>
  <c r="BE166"/>
  <c r="BE140"/>
  <c r="BE162"/>
  <c r="E110"/>
  <c r="J121"/>
  <c r="BE128"/>
  <c r="BE132"/>
  <c r="BE137"/>
  <c r="BE144"/>
  <c r="BE129"/>
  <c r="BE130"/>
  <c r="BE141"/>
  <c r="BE145"/>
  <c r="BE148"/>
  <c r="BE163"/>
  <c r="BE151"/>
  <c r="BE158"/>
  <c r="BE161"/>
  <c r="BE135"/>
  <c r="BE138"/>
  <c r="BE147"/>
  <c r="BE155"/>
  <c r="BE164"/>
  <c i="17" r="J94"/>
  <c r="BE126"/>
  <c r="BE151"/>
  <c r="BE154"/>
  <c r="BE164"/>
  <c r="BE166"/>
  <c r="BE174"/>
  <c r="BE175"/>
  <c r="BE176"/>
  <c r="BE179"/>
  <c r="BE183"/>
  <c r="BE184"/>
  <c r="BE189"/>
  <c r="J91"/>
  <c r="BE124"/>
  <c r="BE129"/>
  <c r="BE134"/>
  <c r="BE157"/>
  <c r="BE182"/>
  <c r="BE186"/>
  <c r="BE188"/>
  <c i="16" r="J123"/>
  <c r="J99"/>
  <c i="17" r="F119"/>
  <c r="BE127"/>
  <c r="BE133"/>
  <c r="BE148"/>
  <c r="BE160"/>
  <c r="BE165"/>
  <c r="BE169"/>
  <c r="BE125"/>
  <c r="BE128"/>
  <c r="BE132"/>
  <c r="BE138"/>
  <c r="BE143"/>
  <c r="BE147"/>
  <c r="BE149"/>
  <c r="BE137"/>
  <c r="BE140"/>
  <c r="BE142"/>
  <c r="BE152"/>
  <c r="BE155"/>
  <c r="BE167"/>
  <c r="BE170"/>
  <c r="BE181"/>
  <c r="E110"/>
  <c r="BE130"/>
  <c r="BE131"/>
  <c r="BE145"/>
  <c r="BE150"/>
  <c r="BE156"/>
  <c r="BE158"/>
  <c r="BE168"/>
  <c r="BE172"/>
  <c r="BE173"/>
  <c r="BE178"/>
  <c r="BE187"/>
  <c r="BE141"/>
  <c r="BE159"/>
  <c r="BE161"/>
  <c r="BE162"/>
  <c r="BE177"/>
  <c r="BE180"/>
  <c r="BE185"/>
  <c r="BE136"/>
  <c r="BE139"/>
  <c r="BE144"/>
  <c r="BE146"/>
  <c r="BE153"/>
  <c r="BE163"/>
  <c r="BE171"/>
  <c i="16" r="BE136"/>
  <c r="BE137"/>
  <c r="BE139"/>
  <c r="BE142"/>
  <c r="BE151"/>
  <c i="15" r="BK239"/>
  <c r="J239"/>
  <c r="J103"/>
  <c i="16" r="BE129"/>
  <c r="BE130"/>
  <c r="BE131"/>
  <c r="BE134"/>
  <c r="BE152"/>
  <c r="BE158"/>
  <c r="BE160"/>
  <c r="BE163"/>
  <c r="J116"/>
  <c r="J119"/>
  <c r="BE145"/>
  <c r="BE146"/>
  <c r="BE154"/>
  <c r="BE159"/>
  <c i="15" r="J147"/>
  <c r="J101"/>
  <c i="16" r="BE124"/>
  <c r="BE125"/>
  <c r="BE127"/>
  <c r="BE132"/>
  <c r="E85"/>
  <c r="BE126"/>
  <c r="BE128"/>
  <c r="BE135"/>
  <c r="BE138"/>
  <c r="BE141"/>
  <c r="BE144"/>
  <c r="BE147"/>
  <c r="BE148"/>
  <c r="BE150"/>
  <c r="BE153"/>
  <c r="BE155"/>
  <c r="BE156"/>
  <c r="BE161"/>
  <c r="BE140"/>
  <c r="BE162"/>
  <c r="BE133"/>
  <c r="BE149"/>
  <c r="BE157"/>
  <c i="14" r="BK121"/>
  <c r="J121"/>
  <c r="J98"/>
  <c i="15" r="E85"/>
  <c r="F94"/>
  <c r="J130"/>
  <c r="BE145"/>
  <c r="BE227"/>
  <c r="BE230"/>
  <c r="BE232"/>
  <c r="BE244"/>
  <c r="BE432"/>
  <c r="BE453"/>
  <c r="BE455"/>
  <c r="BE493"/>
  <c r="BE516"/>
  <c r="BE542"/>
  <c r="BE547"/>
  <c r="BE571"/>
  <c r="BE656"/>
  <c r="BE814"/>
  <c r="BE816"/>
  <c r="BE842"/>
  <c r="BE868"/>
  <c r="BE231"/>
  <c r="BE281"/>
  <c r="BE322"/>
  <c r="BE363"/>
  <c r="BE479"/>
  <c r="BE495"/>
  <c r="BE548"/>
  <c r="BE554"/>
  <c r="BE563"/>
  <c r="BE564"/>
  <c r="BE565"/>
  <c r="BE572"/>
  <c r="BE573"/>
  <c r="BE579"/>
  <c r="BE754"/>
  <c r="BE764"/>
  <c r="BE848"/>
  <c r="BE871"/>
  <c r="BE935"/>
  <c r="BE983"/>
  <c r="BE1038"/>
  <c r="BE1044"/>
  <c r="BE1045"/>
  <c r="BE1048"/>
  <c r="BE1049"/>
  <c r="BE1053"/>
  <c r="BE1102"/>
  <c r="BE1103"/>
  <c r="BE1106"/>
  <c r="BE1253"/>
  <c r="BE228"/>
  <c r="BE233"/>
  <c r="BE489"/>
  <c r="BE552"/>
  <c r="BE558"/>
  <c r="BE561"/>
  <c r="BE562"/>
  <c r="BE580"/>
  <c r="BE622"/>
  <c r="BE657"/>
  <c r="BE836"/>
  <c r="BE857"/>
  <c r="J94"/>
  <c r="BE229"/>
  <c r="BE236"/>
  <c r="BE246"/>
  <c r="BE292"/>
  <c r="BE367"/>
  <c r="BE553"/>
  <c r="BE595"/>
  <c r="BE694"/>
  <c r="BE759"/>
  <c r="BE830"/>
  <c r="BE860"/>
  <c r="BE863"/>
  <c r="BE872"/>
  <c r="BE1023"/>
  <c r="BE1042"/>
  <c r="BE139"/>
  <c r="BE221"/>
  <c r="BE234"/>
  <c r="BE241"/>
  <c r="BE550"/>
  <c r="BE557"/>
  <c r="BE560"/>
  <c r="BE568"/>
  <c r="BE575"/>
  <c r="BE583"/>
  <c r="BE648"/>
  <c r="BE751"/>
  <c r="BE148"/>
  <c r="BE238"/>
  <c r="BE298"/>
  <c r="BE449"/>
  <c r="BE487"/>
  <c r="BE532"/>
  <c r="BE549"/>
  <c r="BE555"/>
  <c r="BE559"/>
  <c r="BE569"/>
  <c r="BE636"/>
  <c r="BE649"/>
  <c r="BE655"/>
  <c r="BE249"/>
  <c r="BE285"/>
  <c r="BE370"/>
  <c r="BE490"/>
  <c r="BE521"/>
  <c r="BE545"/>
  <c r="BE546"/>
  <c r="BE566"/>
  <c r="BE578"/>
  <c r="BE589"/>
  <c r="BE822"/>
  <c r="BE854"/>
  <c r="BE235"/>
  <c r="BE462"/>
  <c r="BE551"/>
  <c r="BE556"/>
  <c r="BE567"/>
  <c r="BE570"/>
  <c r="BE574"/>
  <c r="BE624"/>
  <c r="BE699"/>
  <c r="BE827"/>
  <c r="BE866"/>
  <c r="BE1021"/>
  <c r="BE1036"/>
  <c r="BE1046"/>
  <c r="BE1052"/>
  <c i="13" r="BK126"/>
  <c r="J126"/>
  <c r="J98"/>
  <c i="14" r="J91"/>
  <c r="F94"/>
  <c r="BE133"/>
  <c r="BE145"/>
  <c r="BE153"/>
  <c r="BE163"/>
  <c r="BE168"/>
  <c r="BE174"/>
  <c r="BE177"/>
  <c r="BE137"/>
  <c r="BE160"/>
  <c r="BE129"/>
  <c r="BE135"/>
  <c r="BE150"/>
  <c r="J94"/>
  <c r="BE139"/>
  <c r="BE143"/>
  <c r="E85"/>
  <c r="BE148"/>
  <c r="BE166"/>
  <c r="BE179"/>
  <c r="BE126"/>
  <c r="BE155"/>
  <c r="BE171"/>
  <c r="BE131"/>
  <c r="BE141"/>
  <c r="BE158"/>
  <c r="BE123"/>
  <c i="13" r="BE136"/>
  <c r="BE137"/>
  <c r="BE138"/>
  <c r="BE141"/>
  <c r="BE143"/>
  <c r="BE152"/>
  <c r="BE157"/>
  <c r="BE167"/>
  <c r="BE173"/>
  <c i="12" r="BK125"/>
  <c r="J125"/>
  <c i="13" r="J123"/>
  <c r="BE140"/>
  <c r="BE142"/>
  <c r="BE161"/>
  <c r="BE170"/>
  <c r="BE177"/>
  <c r="BE179"/>
  <c r="E85"/>
  <c r="F123"/>
  <c r="BE129"/>
  <c r="BE151"/>
  <c r="BE162"/>
  <c r="BE171"/>
  <c r="BE176"/>
  <c r="BE184"/>
  <c r="BE187"/>
  <c r="BE188"/>
  <c r="BE189"/>
  <c r="BE191"/>
  <c r="BE192"/>
  <c r="BE134"/>
  <c r="BE147"/>
  <c r="BE156"/>
  <c r="BE163"/>
  <c r="BE168"/>
  <c r="BE172"/>
  <c r="BE181"/>
  <c r="BE131"/>
  <c r="BE132"/>
  <c r="BE159"/>
  <c r="BE165"/>
  <c r="BE166"/>
  <c r="J120"/>
  <c r="BE128"/>
  <c r="BE144"/>
  <c r="BE148"/>
  <c r="BE149"/>
  <c r="BE150"/>
  <c r="BE169"/>
  <c r="BE175"/>
  <c r="BE182"/>
  <c r="BE190"/>
  <c r="BE193"/>
  <c r="BE130"/>
  <c r="BE139"/>
  <c r="BE153"/>
  <c r="BE154"/>
  <c r="BE160"/>
  <c r="BE164"/>
  <c r="BE174"/>
  <c r="BE194"/>
  <c r="BE135"/>
  <c r="BE145"/>
  <c r="BE158"/>
  <c r="BE178"/>
  <c r="BE183"/>
  <c r="BE185"/>
  <c r="BE186"/>
  <c r="BE195"/>
  <c r="BE196"/>
  <c r="BE198"/>
  <c r="BE199"/>
  <c r="BE200"/>
  <c r="BE201"/>
  <c r="BE202"/>
  <c r="BE203"/>
  <c r="BE204"/>
  <c r="BE205"/>
  <c i="12" r="J93"/>
  <c r="J96"/>
  <c r="BE127"/>
  <c r="E85"/>
  <c r="F96"/>
  <c i="11" r="BE141"/>
  <c r="BE164"/>
  <c r="BE168"/>
  <c r="BE172"/>
  <c r="BE184"/>
  <c r="BE188"/>
  <c r="BE196"/>
  <c r="J96"/>
  <c r="BE125"/>
  <c r="BE148"/>
  <c r="BE176"/>
  <c r="BE181"/>
  <c r="BE204"/>
  <c r="BE208"/>
  <c r="E85"/>
  <c r="BE137"/>
  <c r="BE157"/>
  <c r="BE165"/>
  <c r="BE166"/>
  <c r="BE175"/>
  <c r="BE185"/>
  <c r="BE201"/>
  <c r="BE206"/>
  <c r="BE209"/>
  <c r="BE212"/>
  <c r="BE213"/>
  <c r="BE220"/>
  <c r="BE223"/>
  <c r="BE224"/>
  <c r="BE226"/>
  <c r="F121"/>
  <c r="BE131"/>
  <c r="BE136"/>
  <c r="BE142"/>
  <c r="BE146"/>
  <c r="BE154"/>
  <c r="BE182"/>
  <c r="BE190"/>
  <c r="BE197"/>
  <c r="BE205"/>
  <c r="BE211"/>
  <c i="10" r="BK126"/>
  <c r="J126"/>
  <c r="J100"/>
  <c i="11" r="J118"/>
  <c r="BE133"/>
  <c r="BE138"/>
  <c r="BE139"/>
  <c r="BE149"/>
  <c r="BE174"/>
  <c r="BE179"/>
  <c r="BE187"/>
  <c r="BE191"/>
  <c r="BE194"/>
  <c r="BE200"/>
  <c r="BE202"/>
  <c r="BE215"/>
  <c r="BE151"/>
  <c r="BE152"/>
  <c r="BE155"/>
  <c r="BE160"/>
  <c r="BE169"/>
  <c r="BE193"/>
  <c r="BE127"/>
  <c r="BE128"/>
  <c r="BE132"/>
  <c r="BE144"/>
  <c r="BE163"/>
  <c r="BE178"/>
  <c r="BE199"/>
  <c r="BE129"/>
  <c r="BE134"/>
  <c r="BE158"/>
  <c r="BE161"/>
  <c r="BE171"/>
  <c r="BE216"/>
  <c r="BE217"/>
  <c r="BE219"/>
  <c r="BE221"/>
  <c i="10" r="F96"/>
  <c r="J120"/>
  <c r="BE131"/>
  <c r="BE135"/>
  <c r="BE137"/>
  <c r="BE139"/>
  <c r="BE143"/>
  <c r="BE145"/>
  <c r="BE128"/>
  <c r="BE130"/>
  <c r="BE134"/>
  <c r="BE142"/>
  <c r="BE152"/>
  <c r="BE154"/>
  <c r="BE148"/>
  <c r="BE149"/>
  <c r="BE151"/>
  <c r="BE132"/>
  <c r="BE141"/>
  <c r="BE147"/>
  <c r="BE150"/>
  <c r="E85"/>
  <c r="J96"/>
  <c r="BE138"/>
  <c r="BE144"/>
  <c r="BE136"/>
  <c r="BE146"/>
  <c r="BE133"/>
  <c r="BE140"/>
  <c r="BE153"/>
  <c r="BE155"/>
  <c i="9" r="E110"/>
  <c r="F121"/>
  <c r="BE125"/>
  <c r="BE126"/>
  <c r="BE128"/>
  <c r="BE132"/>
  <c r="BE136"/>
  <c r="BE145"/>
  <c r="BE146"/>
  <c r="BE131"/>
  <c r="BE137"/>
  <c i="8" r="J100"/>
  <c i="9" r="BE127"/>
  <c r="BE133"/>
  <c r="BE141"/>
  <c r="BE148"/>
  <c r="J96"/>
  <c r="J118"/>
  <c r="BE130"/>
  <c r="BE134"/>
  <c r="BE135"/>
  <c r="BE138"/>
  <c r="BE139"/>
  <c r="BE140"/>
  <c r="BE143"/>
  <c r="BE147"/>
  <c i="1" r="BB104"/>
  <c i="9" r="BE144"/>
  <c r="BE129"/>
  <c r="BE142"/>
  <c r="BE149"/>
  <c i="8" r="E85"/>
  <c r="J96"/>
  <c r="J118"/>
  <c r="BE128"/>
  <c r="BE130"/>
  <c r="BE134"/>
  <c r="BE139"/>
  <c r="BE141"/>
  <c r="BE149"/>
  <c r="BE152"/>
  <c r="BE153"/>
  <c r="BE154"/>
  <c r="BE126"/>
  <c r="BE131"/>
  <c r="BE135"/>
  <c r="BE144"/>
  <c r="BE151"/>
  <c r="F96"/>
  <c r="BE125"/>
  <c r="BE129"/>
  <c r="BE133"/>
  <c r="BE137"/>
  <c r="BE140"/>
  <c r="BE146"/>
  <c r="BE142"/>
  <c r="BE147"/>
  <c r="BE136"/>
  <c r="BE138"/>
  <c r="BE148"/>
  <c r="BE132"/>
  <c r="BE143"/>
  <c r="BE127"/>
  <c r="BE145"/>
  <c r="BE150"/>
  <c i="7" r="E85"/>
  <c r="J121"/>
  <c r="BE143"/>
  <c i="6" r="J100"/>
  <c i="7" r="BE139"/>
  <c r="BE150"/>
  <c r="F96"/>
  <c r="BE131"/>
  <c r="BE132"/>
  <c r="BE133"/>
  <c r="BE149"/>
  <c r="BE151"/>
  <c r="BE125"/>
  <c r="BE127"/>
  <c r="BE129"/>
  <c r="BE136"/>
  <c r="BE140"/>
  <c r="BE142"/>
  <c r="BE144"/>
  <c r="BE145"/>
  <c r="BE128"/>
  <c r="BE146"/>
  <c r="BE147"/>
  <c r="BE126"/>
  <c r="BE141"/>
  <c r="J93"/>
  <c r="BE130"/>
  <c r="BE134"/>
  <c r="BE135"/>
  <c r="BE137"/>
  <c r="BE138"/>
  <c r="BE148"/>
  <c i="6" r="J93"/>
  <c r="F96"/>
  <c r="E85"/>
  <c r="BE126"/>
  <c r="BE137"/>
  <c r="BE140"/>
  <c r="J96"/>
  <c r="BE132"/>
  <c r="BE139"/>
  <c r="BE125"/>
  <c r="BE128"/>
  <c r="BE129"/>
  <c r="BE130"/>
  <c r="BE131"/>
  <c r="BE133"/>
  <c r="BE134"/>
  <c r="BE136"/>
  <c r="BE127"/>
  <c r="BE135"/>
  <c r="BE138"/>
  <c i="5" r="BE143"/>
  <c r="BE148"/>
  <c r="BE149"/>
  <c r="BE154"/>
  <c r="BE155"/>
  <c r="BE163"/>
  <c r="BE165"/>
  <c r="BE166"/>
  <c r="BE170"/>
  <c r="J93"/>
  <c r="BE131"/>
  <c r="BE133"/>
  <c r="BE136"/>
  <c r="BE141"/>
  <c r="BE146"/>
  <c r="BE153"/>
  <c r="BE158"/>
  <c r="BE164"/>
  <c r="E85"/>
  <c r="J96"/>
  <c r="BE144"/>
  <c r="BE130"/>
  <c r="BE135"/>
  <c r="BE137"/>
  <c r="BE140"/>
  <c r="BE150"/>
  <c i="4" r="BK122"/>
  <c r="J122"/>
  <c i="5" r="F96"/>
  <c r="BE125"/>
  <c r="BE127"/>
  <c r="BE129"/>
  <c r="BE134"/>
  <c r="BE152"/>
  <c r="BE156"/>
  <c r="BE160"/>
  <c r="BE161"/>
  <c r="BE162"/>
  <c r="BE139"/>
  <c r="BE145"/>
  <c r="BE151"/>
  <c r="BE157"/>
  <c r="BE126"/>
  <c r="BE128"/>
  <c r="BE132"/>
  <c r="BE138"/>
  <c r="BE142"/>
  <c r="BE147"/>
  <c r="BE159"/>
  <c r="BE168"/>
  <c r="BE167"/>
  <c r="BE169"/>
  <c i="4" r="E85"/>
  <c r="J91"/>
  <c r="F94"/>
  <c r="J119"/>
  <c r="BE124"/>
  <c r="BE126"/>
  <c r="BE128"/>
  <c r="BE130"/>
  <c r="BE132"/>
  <c r="BE134"/>
  <c i="1" r="BD98"/>
  <c i="3" r="BE126"/>
  <c r="BE129"/>
  <c r="BE131"/>
  <c r="BE133"/>
  <c r="BE140"/>
  <c r="BE142"/>
  <c r="BE145"/>
  <c r="BE154"/>
  <c r="BE156"/>
  <c r="BE158"/>
  <c r="BE161"/>
  <c r="BE162"/>
  <c i="2" r="BK137"/>
  <c r="BK274"/>
  <c r="J274"/>
  <c r="J103"/>
  <c i="3" r="BE181"/>
  <c r="BE182"/>
  <c r="BE184"/>
  <c r="BE186"/>
  <c r="BE187"/>
  <c r="BE191"/>
  <c r="BE192"/>
  <c r="BE194"/>
  <c r="BE196"/>
  <c r="BE199"/>
  <c r="BE132"/>
  <c r="BE151"/>
  <c r="BE177"/>
  <c r="BE205"/>
  <c r="BE206"/>
  <c r="J94"/>
  <c r="BE141"/>
  <c r="BE143"/>
  <c r="BE144"/>
  <c r="BE146"/>
  <c r="BE150"/>
  <c r="BE153"/>
  <c r="BE157"/>
  <c r="BE160"/>
  <c r="BE165"/>
  <c r="BE166"/>
  <c r="BE169"/>
  <c r="BE175"/>
  <c r="BE176"/>
  <c r="BE178"/>
  <c r="F94"/>
  <c r="BE135"/>
  <c r="BE137"/>
  <c r="BE138"/>
  <c r="BE170"/>
  <c r="BE180"/>
  <c r="BE183"/>
  <c r="BE185"/>
  <c r="BE188"/>
  <c r="BE193"/>
  <c r="BE195"/>
  <c r="BE197"/>
  <c r="BE198"/>
  <c r="BE202"/>
  <c r="BE204"/>
  <c r="BE207"/>
  <c r="E85"/>
  <c r="J118"/>
  <c r="BE128"/>
  <c r="BE130"/>
  <c r="BE136"/>
  <c r="BE149"/>
  <c r="BE159"/>
  <c r="BE163"/>
  <c r="BE164"/>
  <c r="BE167"/>
  <c r="BE168"/>
  <c r="BE179"/>
  <c r="BE189"/>
  <c r="BE190"/>
  <c r="BE200"/>
  <c r="BE127"/>
  <c r="BE139"/>
  <c r="BE147"/>
  <c r="BE148"/>
  <c r="BE152"/>
  <c r="BE155"/>
  <c r="BE171"/>
  <c r="BE173"/>
  <c r="BE174"/>
  <c r="BE203"/>
  <c i="1" r="BC96"/>
  <c i="2" r="E85"/>
  <c r="J91"/>
  <c r="F94"/>
  <c r="J94"/>
  <c r="BE139"/>
  <c r="BE145"/>
  <c r="BE147"/>
  <c r="BE157"/>
  <c r="BE167"/>
  <c r="BE186"/>
  <c r="BE253"/>
  <c r="BE259"/>
  <c r="BE260"/>
  <c r="BE261"/>
  <c r="BE262"/>
  <c r="BE263"/>
  <c r="BE264"/>
  <c r="BE265"/>
  <c r="BE266"/>
  <c r="BE267"/>
  <c r="BE268"/>
  <c r="BE269"/>
  <c r="BE270"/>
  <c r="BE271"/>
  <c r="BE273"/>
  <c r="BE276"/>
  <c r="BE280"/>
  <c r="BE282"/>
  <c r="BE285"/>
  <c r="BE296"/>
  <c r="BE300"/>
  <c r="BE307"/>
  <c r="BE311"/>
  <c r="BE325"/>
  <c r="BE339"/>
  <c r="BE354"/>
  <c r="BE358"/>
  <c r="BE364"/>
  <c r="BE412"/>
  <c r="BE425"/>
  <c r="BE433"/>
  <c r="BE435"/>
  <c r="BE446"/>
  <c r="BE454"/>
  <c r="BE467"/>
  <c r="BE473"/>
  <c r="BE476"/>
  <c r="BE479"/>
  <c r="BE482"/>
  <c r="BE485"/>
  <c r="BE490"/>
  <c r="BE497"/>
  <c r="BE500"/>
  <c r="BE506"/>
  <c r="BE509"/>
  <c r="BE516"/>
  <c r="BE520"/>
  <c r="BE524"/>
  <c r="BE531"/>
  <c r="BE536"/>
  <c r="BE541"/>
  <c r="BE545"/>
  <c r="BE546"/>
  <c r="BE547"/>
  <c r="BE548"/>
  <c r="BE549"/>
  <c r="BE550"/>
  <c r="BE551"/>
  <c r="BE552"/>
  <c r="BE553"/>
  <c r="BE554"/>
  <c r="BE555"/>
  <c r="BE556"/>
  <c r="BE557"/>
  <c r="BE558"/>
  <c r="BE559"/>
  <c r="BE560"/>
  <c r="BE561"/>
  <c r="BE562"/>
  <c r="BE563"/>
  <c r="BE564"/>
  <c r="BE565"/>
  <c r="BE566"/>
  <c r="BE567"/>
  <c r="BE568"/>
  <c r="BE569"/>
  <c r="BE570"/>
  <c r="BE571"/>
  <c r="BE572"/>
  <c r="BE573"/>
  <c r="BE574"/>
  <c r="BE575"/>
  <c r="BE577"/>
  <c r="BE583"/>
  <c r="BE584"/>
  <c r="BE585"/>
  <c r="BE586"/>
  <c r="BE587"/>
  <c r="BE590"/>
  <c r="BE592"/>
  <c r="BE594"/>
  <c r="BE597"/>
  <c r="BE599"/>
  <c r="BE601"/>
  <c r="BE603"/>
  <c r="BE604"/>
  <c r="BE605"/>
  <c r="BE616"/>
  <c r="BE631"/>
  <c r="BE633"/>
  <c r="BE637"/>
  <c r="BE641"/>
  <c r="BE658"/>
  <c r="BE660"/>
  <c r="BE665"/>
  <c r="BE669"/>
  <c r="BE673"/>
  <c r="BE677"/>
  <c r="BE682"/>
  <c r="BE687"/>
  <c r="BE692"/>
  <c r="BE697"/>
  <c r="BE699"/>
  <c r="BE703"/>
  <c r="BE707"/>
  <c r="BE712"/>
  <c r="BE715"/>
  <c r="BE718"/>
  <c r="BE721"/>
  <c r="BE724"/>
  <c r="BE730"/>
  <c r="BE740"/>
  <c r="BE750"/>
  <c r="BE756"/>
  <c r="BE766"/>
  <c r="BE772"/>
  <c r="BE782"/>
  <c r="BE785"/>
  <c r="BE791"/>
  <c r="BE807"/>
  <c r="BE819"/>
  <c r="BE835"/>
  <c r="BE837"/>
  <c r="BE846"/>
  <c r="BE848"/>
  <c r="BE855"/>
  <c r="BE857"/>
  <c r="BE858"/>
  <c r="BE859"/>
  <c r="BE861"/>
  <c r="BE862"/>
  <c r="BE864"/>
  <c r="BE865"/>
  <c r="BE868"/>
  <c r="BE878"/>
  <c r="BE1008"/>
  <c r="BE1019"/>
  <c r="BE1029"/>
  <c i="1" r="AW96"/>
  <c r="BB96"/>
  <c r="BA96"/>
  <c r="BD96"/>
  <c i="3" r="J36"/>
  <c i="1" r="AW97"/>
  <c i="5" r="J38"/>
  <c i="1" r="AW100"/>
  <c i="5" r="J34"/>
  <c i="7" r="J38"/>
  <c i="1" r="AW102"/>
  <c i="7" r="J34"/>
  <c i="8" r="F38"/>
  <c i="1" r="BA103"/>
  <c i="10" r="F38"/>
  <c i="1" r="BA106"/>
  <c i="11" r="F40"/>
  <c i="1" r="BC107"/>
  <c i="13" r="F38"/>
  <c i="1" r="BC109"/>
  <c i="14" r="F37"/>
  <c i="1" r="BB110"/>
  <c i="16" r="F39"/>
  <c i="1" r="BD113"/>
  <c i="16" r="J36"/>
  <c i="1" r="AW113"/>
  <c i="16" r="F37"/>
  <c i="1" r="BB113"/>
  <c i="17" r="F37"/>
  <c i="1" r="BB114"/>
  <c i="17" r="F38"/>
  <c i="1" r="BC114"/>
  <c i="18" r="F41"/>
  <c i="1" r="BD116"/>
  <c i="18" r="F38"/>
  <c i="1" r="BA116"/>
  <c i="18" r="J38"/>
  <c i="1" r="AW116"/>
  <c i="18" r="F39"/>
  <c i="1" r="BB116"/>
  <c i="19" r="F38"/>
  <c i="1" r="BA117"/>
  <c i="19" r="F41"/>
  <c i="1" r="BD117"/>
  <c i="20" r="F38"/>
  <c i="1" r="BA118"/>
  <c i="20" r="F39"/>
  <c i="1" r="BB118"/>
  <c i="20" r="J38"/>
  <c i="1" r="AW118"/>
  <c i="19" r="J34"/>
  <c i="21" r="F38"/>
  <c i="1" r="BA119"/>
  <c i="21" r="J38"/>
  <c i="1" r="AW119"/>
  <c i="20" r="J34"/>
  <c i="21" r="F39"/>
  <c i="1" r="BB119"/>
  <c i="22" r="F38"/>
  <c i="1" r="BA121"/>
  <c i="22" r="F41"/>
  <c i="1" r="BD121"/>
  <c i="23" r="F41"/>
  <c i="1" r="BD122"/>
  <c i="26" r="F37"/>
  <c i="1" r="BB125"/>
  <c i="6" r="J34"/>
  <c i="3" r="F36"/>
  <c i="1" r="BA97"/>
  <c i="4" r="J32"/>
  <c i="6" r="F38"/>
  <c i="1" r="BA101"/>
  <c i="7" r="F39"/>
  <c i="1" r="BB102"/>
  <c i="9" r="J38"/>
  <c i="1" r="AW104"/>
  <c i="10" r="J38"/>
  <c i="1" r="AW106"/>
  <c i="11" r="F39"/>
  <c i="1" r="BB107"/>
  <c i="14" r="J36"/>
  <c i="1" r="AW110"/>
  <c i="14" r="F38"/>
  <c i="1" r="BC110"/>
  <c i="16" r="F36"/>
  <c i="1" r="BA113"/>
  <c i="16" r="F38"/>
  <c i="1" r="BC113"/>
  <c i="17" r="F36"/>
  <c i="1" r="BA114"/>
  <c i="17" r="J36"/>
  <c i="1" r="AW114"/>
  <c i="17" r="F39"/>
  <c i="1" r="BD114"/>
  <c i="18" r="F40"/>
  <c i="1" r="BC116"/>
  <c i="19" r="F40"/>
  <c i="1" r="BC117"/>
  <c i="19" r="J38"/>
  <c i="1" r="AW117"/>
  <c i="19" r="F39"/>
  <c i="1" r="BB117"/>
  <c i="20" r="F40"/>
  <c i="1" r="BC118"/>
  <c i="20" r="F41"/>
  <c i="1" r="BD118"/>
  <c i="21" r="F41"/>
  <c i="1" r="BD119"/>
  <c i="21" r="F40"/>
  <c i="1" r="BC119"/>
  <c i="21" r="J34"/>
  <c i="22" r="F39"/>
  <c i="1" r="BB121"/>
  <c i="23" r="F39"/>
  <c i="1" r="BB122"/>
  <c r="AS111"/>
  <c i="4" r="F36"/>
  <c i="1" r="BA98"/>
  <c i="4" r="F37"/>
  <c i="1" r="BB98"/>
  <c i="5" r="F38"/>
  <c i="1" r="BA100"/>
  <c i="6" r="F41"/>
  <c i="1" r="BD101"/>
  <c i="8" r="J38"/>
  <c i="1" r="AW103"/>
  <c i="10" r="F40"/>
  <c i="1" r="BC106"/>
  <c i="11" r="J38"/>
  <c i="1" r="AW107"/>
  <c i="12" r="J34"/>
  <c i="14" r="F39"/>
  <c i="1" r="BD110"/>
  <c i="14" r="F36"/>
  <c i="1" r="BA110"/>
  <c i="15" r="F38"/>
  <c i="1" r="BC112"/>
  <c i="23" r="J38"/>
  <c i="1" r="AW122"/>
  <c i="26" r="J36"/>
  <c i="1" r="AW125"/>
  <c i="18" r="J34"/>
  <c i="3" r="F37"/>
  <c i="1" r="BB97"/>
  <c i="5" r="F41"/>
  <c i="1" r="BD100"/>
  <c i="6" r="J38"/>
  <c i="1" r="AW101"/>
  <c i="7" r="F41"/>
  <c i="1" r="BD102"/>
  <c i="8" r="F41"/>
  <c i="1" r="BD103"/>
  <c i="9" r="F41"/>
  <c i="1" r="BD104"/>
  <c i="9" r="J34"/>
  <c i="11" r="F41"/>
  <c i="1" r="BD107"/>
  <c i="13" r="F37"/>
  <c i="1" r="BB109"/>
  <c i="15" r="F37"/>
  <c i="1" r="BB112"/>
  <c i="22" r="F40"/>
  <c i="1" r="BC121"/>
  <c i="22" r="J34"/>
  <c i="24" r="F37"/>
  <c i="1" r="AZ123"/>
  <c i="25" r="F36"/>
  <c i="1" r="BA124"/>
  <c i="25" r="F39"/>
  <c i="1" r="BD124"/>
  <c i="24" r="J34"/>
  <c i="26" r="F36"/>
  <c i="1" r="BA125"/>
  <c i="3" r="F39"/>
  <c i="1" r="BD97"/>
  <c i="5" r="F40"/>
  <c i="1" r="BC100"/>
  <c i="7" r="F38"/>
  <c i="1" r="BA102"/>
  <c i="8" r="F39"/>
  <c i="1" r="BB103"/>
  <c i="10" r="F39"/>
  <c i="1" r="BB106"/>
  <c i="11" r="J34"/>
  <c i="12" r="J38"/>
  <c i="1" r="AW108"/>
  <c i="13" r="F36"/>
  <c i="1" r="BA109"/>
  <c i="15" r="F36"/>
  <c i="1" r="BA112"/>
  <c i="22" r="J38"/>
  <c i="1" r="AW121"/>
  <c i="23" r="J34"/>
  <c i="24" r="F38"/>
  <c i="1" r="BA123"/>
  <c i="25" r="F37"/>
  <c i="1" r="BB124"/>
  <c i="25" r="J36"/>
  <c i="1" r="AW124"/>
  <c i="25" r="F38"/>
  <c i="1" r="BC124"/>
  <c i="26" r="F38"/>
  <c i="1" r="BC125"/>
  <c r="AS95"/>
  <c i="4" r="J36"/>
  <c i="1" r="AW98"/>
  <c i="4" r="F38"/>
  <c i="1" r="BC98"/>
  <c i="5" r="F39"/>
  <c i="1" r="BB100"/>
  <c i="6" r="F40"/>
  <c i="1" r="BC101"/>
  <c i="8" r="F40"/>
  <c i="1" r="BC103"/>
  <c i="9" r="F40"/>
  <c i="1" r="BC104"/>
  <c i="11" r="F38"/>
  <c i="1" r="BA107"/>
  <c i="13" r="F39"/>
  <c i="1" r="BD109"/>
  <c i="15" r="F39"/>
  <c i="1" r="BD112"/>
  <c i="23" r="F38"/>
  <c i="1" r="BA122"/>
  <c i="26" r="F39"/>
  <c i="1" r="BD125"/>
  <c i="3" r="F38"/>
  <c i="1" r="BC97"/>
  <c i="6" r="F39"/>
  <c i="1" r="BB101"/>
  <c i="7" r="F40"/>
  <c i="1" r="BC102"/>
  <c i="9" r="F38"/>
  <c i="1" r="BA104"/>
  <c i="10" r="F41"/>
  <c i="1" r="BD106"/>
  <c i="12" r="J37"/>
  <c i="1" r="AV108"/>
  <c i="13" r="J36"/>
  <c i="1" r="AW109"/>
  <c i="15" r="J36"/>
  <c i="1" r="AW112"/>
  <c i="23" r="F40"/>
  <c i="1" r="BC122"/>
  <c i="8" r="J34"/>
  <c i="15" l="1" r="P239"/>
  <c i="13" r="R126"/>
  <c i="15" r="R239"/>
  <c i="13" r="T126"/>
  <c i="15" r="R137"/>
  <c r="R136"/>
  <c r="BK137"/>
  <c r="J137"/>
  <c r="J99"/>
  <c i="2" r="R137"/>
  <c i="16" r="BK122"/>
  <c r="J122"/>
  <c i="17" r="T122"/>
  <c i="15" r="P137"/>
  <c r="P136"/>
  <c i="1" r="AU112"/>
  <c i="3" r="R124"/>
  <c i="2" r="P274"/>
  <c i="16" r="R122"/>
  <c r="P122"/>
  <c i="1" r="AU113"/>
  <c i="25" r="T126"/>
  <c i="15" r="T136"/>
  <c i="2" r="R274"/>
  <c r="R136"/>
  <c i="3" r="T124"/>
  <c i="4" r="P122"/>
  <c i="1" r="AU98"/>
  <c i="16" r="T122"/>
  <c i="13" r="P126"/>
  <c i="1" r="AU109"/>
  <c i="2" r="T274"/>
  <c i="25" r="P126"/>
  <c i="1" r="AU124"/>
  <c i="3" r="P124"/>
  <c i="1" r="AU97"/>
  <c i="2" r="T137"/>
  <c r="T136"/>
  <c r="P137"/>
  <c r="P136"/>
  <c i="1" r="AU96"/>
  <c r="AG101"/>
  <c r="AG103"/>
  <c r="AG116"/>
  <c i="3" r="BK124"/>
  <c r="J124"/>
  <c i="25" r="BK126"/>
  <c r="J126"/>
  <c i="26" r="BK121"/>
  <c r="J121"/>
  <c r="J98"/>
  <c i="1" r="AG123"/>
  <c i="24" r="J100"/>
  <c i="1" r="AG122"/>
  <c r="AG121"/>
  <c i="22" r="J100"/>
  <c i="1" r="AG119"/>
  <c r="AG118"/>
  <c r="AG117"/>
  <c i="15" r="BK136"/>
  <c r="J136"/>
  <c i="1" r="AG108"/>
  <c i="12" r="J100"/>
  <c i="1" r="AG107"/>
  <c i="12" r="J43"/>
  <c i="1" r="AG104"/>
  <c r="AG102"/>
  <c r="AG100"/>
  <c r="AG98"/>
  <c i="4" r="J98"/>
  <c i="2" r="BK136"/>
  <c r="J136"/>
  <c r="J98"/>
  <c r="J137"/>
  <c r="J99"/>
  <c i="1" r="AU115"/>
  <c i="2" r="F35"/>
  <c i="1" r="AZ96"/>
  <c i="3" r="J32"/>
  <c i="1" r="AG97"/>
  <c r="AU120"/>
  <c i="3" r="J35"/>
  <c i="1" r="AV97"/>
  <c r="AT97"/>
  <c r="AN97"/>
  <c r="BB99"/>
  <c r="AX99"/>
  <c r="BA99"/>
  <c r="AW99"/>
  <c i="10" r="J37"/>
  <c i="1" r="AV106"/>
  <c r="AT106"/>
  <c r="AT108"/>
  <c r="AN108"/>
  <c i="13" r="F35"/>
  <c i="1" r="AZ109"/>
  <c i="15" r="J35"/>
  <c i="1" r="AV112"/>
  <c r="AT112"/>
  <c i="16" r="J32"/>
  <c i="1" r="AG113"/>
  <c r="AU105"/>
  <c i="4" r="F35"/>
  <c i="1" r="AZ98"/>
  <c i="6" r="F37"/>
  <c i="1" r="AZ101"/>
  <c i="7" r="F37"/>
  <c i="1" r="AZ102"/>
  <c i="8" r="J37"/>
  <c i="1" r="AV103"/>
  <c r="AT103"/>
  <c r="AN103"/>
  <c r="AG99"/>
  <c i="12" r="F37"/>
  <c i="1" r="AZ108"/>
  <c r="BA105"/>
  <c r="AW105"/>
  <c i="13" r="J35"/>
  <c i="1" r="AV109"/>
  <c r="AT109"/>
  <c i="16" r="F35"/>
  <c i="1" r="AZ113"/>
  <c i="17" r="J32"/>
  <c i="1" r="AG114"/>
  <c i="18" r="F37"/>
  <c i="1" r="AZ116"/>
  <c i="20" r="J37"/>
  <c i="1" r="AV118"/>
  <c r="AT118"/>
  <c r="AN118"/>
  <c i="21" r="J37"/>
  <c i="1" r="AV119"/>
  <c r="AT119"/>
  <c r="AN119"/>
  <c i="23" r="F37"/>
  <c i="1" r="AZ122"/>
  <c r="AG120"/>
  <c i="3" r="F35"/>
  <c i="1" r="AZ97"/>
  <c r="BD99"/>
  <c r="BC99"/>
  <c r="AY99"/>
  <c i="10" r="F37"/>
  <c i="1" r="AZ106"/>
  <c r="BD105"/>
  <c i="14" r="J35"/>
  <c i="1" r="AV110"/>
  <c r="AT110"/>
  <c i="14" r="J32"/>
  <c i="1" r="AG110"/>
  <c i="15" r="J32"/>
  <c i="1" r="AG112"/>
  <c i="16" r="J35"/>
  <c i="1" r="AV113"/>
  <c r="AT113"/>
  <c r="AN113"/>
  <c i="18" r="J37"/>
  <c i="1" r="AV116"/>
  <c r="AT116"/>
  <c r="AN116"/>
  <c i="20" r="F37"/>
  <c i="1" r="AZ118"/>
  <c r="BC115"/>
  <c r="AY115"/>
  <c r="BA115"/>
  <c r="AW115"/>
  <c i="22" r="F37"/>
  <c i="1" r="AZ121"/>
  <c i="24" r="J37"/>
  <c i="1" r="AV123"/>
  <c r="AT123"/>
  <c r="AN123"/>
  <c r="BB120"/>
  <c r="AX120"/>
  <c r="BD120"/>
  <c i="25" r="F35"/>
  <c i="1" r="AZ124"/>
  <c i="26" r="F35"/>
  <c i="1" r="AZ125"/>
  <c r="AU99"/>
  <c i="5" r="J37"/>
  <c i="1" r="AV100"/>
  <c r="AT100"/>
  <c r="AN100"/>
  <c i="9" r="J37"/>
  <c i="1" r="AV104"/>
  <c r="AT104"/>
  <c r="AN104"/>
  <c i="11" r="J37"/>
  <c i="1" r="AV107"/>
  <c r="AT107"/>
  <c r="AN107"/>
  <c i="17" r="J35"/>
  <c i="1" r="AV114"/>
  <c r="AT114"/>
  <c i="19" r="F37"/>
  <c i="1" r="AZ117"/>
  <c r="BD115"/>
  <c r="BB115"/>
  <c r="AX115"/>
  <c i="22" r="J37"/>
  <c i="1" r="AV121"/>
  <c r="AT121"/>
  <c r="AN121"/>
  <c r="BC120"/>
  <c r="AY120"/>
  <c r="BA120"/>
  <c r="AW120"/>
  <c i="25" r="J35"/>
  <c i="1" r="AV124"/>
  <c r="AT124"/>
  <c i="25" r="J32"/>
  <c i="1" r="AG124"/>
  <c r="AS94"/>
  <c i="5" r="F37"/>
  <c i="1" r="AZ100"/>
  <c i="8" r="F37"/>
  <c i="1" r="AZ103"/>
  <c i="10" r="J34"/>
  <c i="1" r="AG106"/>
  <c r="AG105"/>
  <c r="BB105"/>
  <c r="AX105"/>
  <c r="BC105"/>
  <c r="AY105"/>
  <c i="13" r="J32"/>
  <c i="1" r="AG109"/>
  <c i="14" r="F35"/>
  <c i="1" r="AZ110"/>
  <c i="15" r="F35"/>
  <c i="1" r="AZ112"/>
  <c i="2" r="J35"/>
  <c i="1" r="AV96"/>
  <c r="AT96"/>
  <c i="4" r="J35"/>
  <c i="1" r="AV98"/>
  <c r="AT98"/>
  <c r="AN98"/>
  <c i="6" r="J37"/>
  <c i="1" r="AV101"/>
  <c r="AT101"/>
  <c r="AN101"/>
  <c i="7" r="J37"/>
  <c i="1" r="AV102"/>
  <c r="AT102"/>
  <c r="AN102"/>
  <c i="9" r="F37"/>
  <c i="1" r="AZ104"/>
  <c i="11" r="F37"/>
  <c i="1" r="AZ107"/>
  <c i="17" r="F35"/>
  <c i="1" r="AZ114"/>
  <c i="19" r="J37"/>
  <c i="1" r="AV117"/>
  <c r="AT117"/>
  <c r="AN117"/>
  <c i="21" r="F37"/>
  <c i="1" r="AZ119"/>
  <c r="AG115"/>
  <c i="23" r="J37"/>
  <c i="1" r="AV122"/>
  <c r="AT122"/>
  <c r="AN122"/>
  <c i="26" r="J35"/>
  <c i="1" r="AV125"/>
  <c r="AT125"/>
  <c i="25" l="1" r="J98"/>
  <c i="16" r="J98"/>
  <c i="3" r="J98"/>
  <c i="25" r="J41"/>
  <c i="24" r="J43"/>
  <c i="23" r="J43"/>
  <c i="22" r="J43"/>
  <c i="21" r="J43"/>
  <c i="20" r="J43"/>
  <c i="19" r="J43"/>
  <c i="1" r="AN114"/>
  <c i="18" r="J43"/>
  <c i="17" r="J41"/>
  <c i="1" r="AN112"/>
  <c i="15" r="J98"/>
  <c i="16" r="J41"/>
  <c i="1" r="AN110"/>
  <c i="15" r="J41"/>
  <c i="1" r="AN109"/>
  <c i="14" r="J41"/>
  <c i="13" r="J41"/>
  <c i="1" r="AN106"/>
  <c i="11" r="J43"/>
  <c i="10" r="J43"/>
  <c i="9" r="J43"/>
  <c i="8" r="J43"/>
  <c i="7" r="J43"/>
  <c i="6" r="J43"/>
  <c i="5" r="J43"/>
  <c i="4" r="J41"/>
  <c i="3" r="J41"/>
  <c i="1" r="AN124"/>
  <c r="AU95"/>
  <c r="BB95"/>
  <c r="AX95"/>
  <c r="AU111"/>
  <c i="26" r="J32"/>
  <c i="1" r="AG125"/>
  <c r="AG111"/>
  <c r="AZ99"/>
  <c r="AV99"/>
  <c r="AT99"/>
  <c r="AN99"/>
  <c r="AZ115"/>
  <c r="AV115"/>
  <c r="AT115"/>
  <c r="AN115"/>
  <c r="BC111"/>
  <c r="AY111"/>
  <c i="2" r="J32"/>
  <c i="1" r="AG96"/>
  <c r="AG95"/>
  <c r="BA95"/>
  <c r="AW95"/>
  <c r="BA111"/>
  <c r="AW111"/>
  <c r="BC95"/>
  <c r="AY95"/>
  <c r="AZ105"/>
  <c r="AV105"/>
  <c r="AT105"/>
  <c r="AN105"/>
  <c r="BB111"/>
  <c r="AX111"/>
  <c r="BD95"/>
  <c r="BD111"/>
  <c r="AZ120"/>
  <c r="AV120"/>
  <c r="AT120"/>
  <c r="AN120"/>
  <c i="26" l="1" r="J41"/>
  <c i="2" r="J41"/>
  <c i="1" r="AN96"/>
  <c r="AN125"/>
  <c r="AU94"/>
  <c r="AZ95"/>
  <c r="AV95"/>
  <c r="AT95"/>
  <c r="AN95"/>
  <c r="BD94"/>
  <c r="W33"/>
  <c r="BA94"/>
  <c r="AW94"/>
  <c r="AK30"/>
  <c r="AZ111"/>
  <c r="AV111"/>
  <c r="AT111"/>
  <c r="AN111"/>
  <c r="AG94"/>
  <c r="AK26"/>
  <c r="BB94"/>
  <c r="W31"/>
  <c r="BC94"/>
  <c r="AY94"/>
  <c l="1" r="AX94"/>
  <c r="W30"/>
  <c r="W32"/>
  <c r="AZ94"/>
  <c r="W29"/>
  <c l="1" r="AV94"/>
  <c r="AK29"/>
  <c r="AK35"/>
  <c l="1" r="AT94"/>
  <c l="1" r="AN94"/>
</calcChain>
</file>

<file path=xl/sharedStrings.xml><?xml version="1.0" encoding="utf-8"?>
<sst xmlns="http://schemas.openxmlformats.org/spreadsheetml/2006/main">
  <si>
    <t>Export Komplet</t>
  </si>
  <si>
    <t/>
  </si>
  <si>
    <t>2.0</t>
  </si>
  <si>
    <t>ZAMOK</t>
  </si>
  <si>
    <t>False</t>
  </si>
  <si>
    <t>{c3926d76-2278-4878-9b4d-e03cf98cf513}</t>
  </si>
  <si>
    <t>0,01</t>
  </si>
  <si>
    <t>21</t>
  </si>
  <si>
    <t>12</t>
  </si>
  <si>
    <t>REKAPITULACE STAVBY</t>
  </si>
  <si>
    <t xml:space="preserve">v ---  níže se nacházejí doplnkové a pomocné údaje k sestavám  --- v</t>
  </si>
  <si>
    <t>Návod na vyplnění</t>
  </si>
  <si>
    <t>0,001</t>
  </si>
  <si>
    <t>Kód:</t>
  </si>
  <si>
    <t>2025_05_30-III</t>
  </si>
  <si>
    <t xml:space="preserve">Měnit lze pouze buňky se žlutým podbarvením!_x000d_
_x000d_
1) na prvním listu Rekapitulace stavby vyplňte v sestavě_x000d_
_x000d_
    a) Souhrnný list_x000d_
       - údaje o Uchazeči_x000d_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Uchazeči, pokud se liší od údajů o Uchazeči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případě potřeby poznámku (ta je ve skrytém sloupci)</t>
  </si>
  <si>
    <t>Stavba:</t>
  </si>
  <si>
    <t>REKONSTRUKCE HOTELU KVĚTNICE - 3. etapa</t>
  </si>
  <si>
    <t>KSO:</t>
  </si>
  <si>
    <t>CC-CZ:</t>
  </si>
  <si>
    <t>Místo:</t>
  </si>
  <si>
    <t>Tišnov</t>
  </si>
  <si>
    <t>Datum:</t>
  </si>
  <si>
    <t>15. 5. 2025</t>
  </si>
  <si>
    <t>Zadavatel:</t>
  </si>
  <si>
    <t>IČ:</t>
  </si>
  <si>
    <t>Město Tišnov</t>
  </si>
  <si>
    <t>DIČ:</t>
  </si>
  <si>
    <t>Uchazeč:</t>
  </si>
  <si>
    <t>Vyplň údaj</t>
  </si>
  <si>
    <t>Projektant:</t>
  </si>
  <si>
    <t>BURIAN-KŘIVINKA ARCHITECTS</t>
  </si>
  <si>
    <t>True</t>
  </si>
  <si>
    <t>Zpracovatel:</t>
  </si>
  <si>
    <t xml:space="preserve"> </t>
  </si>
  <si>
    <t>Poznámka: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</si>
  <si>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</si>
  <si>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</si>
  <si>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</si>
  <si>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</si>
  <si>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</si>
  <si>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</si>
  <si>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</si>
  <si>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</si>
  <si>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</si>
  <si>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</si>
  <si>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</si>
  <si>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</si>
  <si>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</si>
  <si>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</si>
  <si>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</si>
  <si>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</si>
  <si>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</si>
  <si>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</si>
  <si>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Uchazeč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</si>
  <si>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</si>
  <si>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</si>
  <si>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</si>
  <si>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</si>
  <si>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</si>
  <si>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</si>
  <si>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</si>
  <si>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</si>
  <si>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</si>
  <si>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</si>
  <si>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</si>
  <si>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</si>
  <si>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</si>
  <si>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</si>
  <si>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</si>
  <si>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</si>
  <si>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</si>
  <si>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</si>
  <si>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</si>
  <si>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z rozpočtů</t>
  </si>
  <si>
    <t>D</t>
  </si>
  <si>
    <t>0</t>
  </si>
  <si>
    <t>###NOIMPORT###</t>
  </si>
  <si>
    <t>IMPORT</t>
  </si>
  <si>
    <t>{00000000-0000-0000-0000-000000000000}</t>
  </si>
  <si>
    <t>SP</t>
  </si>
  <si>
    <t>SPOLEČNÉ PROSTORY</t>
  </si>
  <si>
    <t>STA</t>
  </si>
  <si>
    <t>1</t>
  </si>
  <si>
    <t>{b905ab22-dd95-4eec-be10-a15ae7cb701c}</t>
  </si>
  <si>
    <t>2</t>
  </si>
  <si>
    <t>/</t>
  </si>
  <si>
    <t>A.1.1. - SP</t>
  </si>
  <si>
    <t>Archotektonicko stavební část - společné prostory</t>
  </si>
  <si>
    <t>Soupis</t>
  </si>
  <si>
    <t>{b5ef009c-8842-42b5-a8a5-624fecaf0208}</t>
  </si>
  <si>
    <t>D.1.4.1 - SP</t>
  </si>
  <si>
    <t>Vytápění společné prostory - společné prostory</t>
  </si>
  <si>
    <t>{e8ddc9fc-e933-4738-a18e-e7bf470a4a7a}</t>
  </si>
  <si>
    <t>D.1.4.2 - SP</t>
  </si>
  <si>
    <t>Vzduchotechnika a chlazení - společné prostory</t>
  </si>
  <si>
    <t>{484be940-e6f9-43ba-a3eb-286819115499}</t>
  </si>
  <si>
    <t>D.1.4.4 - SP</t>
  </si>
  <si>
    <t>Slaboproudé instalace - společné prostory</t>
  </si>
  <si>
    <t>{59b80c89-d7d1-470a-b5ea-51f9e823bc4b}</t>
  </si>
  <si>
    <t>D.1.4.4.1 - SP</t>
  </si>
  <si>
    <t>Strukturovaná kabeláž - společné prostory</t>
  </si>
  <si>
    <t>3</t>
  </si>
  <si>
    <t>{013aa92a-e595-4be4-9681-5a03200512f9}</t>
  </si>
  <si>
    <t>D.1.4.4.2 - SP</t>
  </si>
  <si>
    <t>Kamerový systém - společné prostory</t>
  </si>
  <si>
    <t>{f54b81f0-104b-4ed4-8394-2a62ae77d7a2}</t>
  </si>
  <si>
    <t>D.1.4.4.3 - SP</t>
  </si>
  <si>
    <t>Poplachová zabezpečovací a tísňová signalizace - společné prostory</t>
  </si>
  <si>
    <t>{0edbcfed-2f19-46e1-bf2b-ff6d78b5c9bf}</t>
  </si>
  <si>
    <t>D.1.4.4.4 - SP</t>
  </si>
  <si>
    <t>Hotelový přístupový systém - společné prostory</t>
  </si>
  <si>
    <t>{5a4ae23a-75aa-4988-a0eb-decb1e6578f3}</t>
  </si>
  <si>
    <t>D.1.4.4.5 - SP</t>
  </si>
  <si>
    <t>Audio systém - společné prostory</t>
  </si>
  <si>
    <t>{358f5055-dadf-416e-8395-ab85d20b44e3}</t>
  </si>
  <si>
    <t>D.1.4.5 - SP</t>
  </si>
  <si>
    <t>Silnoproudé instalace - společné prostory</t>
  </si>
  <si>
    <t>{2d43b78a-8915-4a97-b0c0-25bc80f9a240}</t>
  </si>
  <si>
    <t>D.1.4.5.1 - SP</t>
  </si>
  <si>
    <t>Silnoproudá elektrotechnika - společné prostory</t>
  </si>
  <si>
    <t>{b0a4f80d-b7b6-418f-aec4-b128978f104f}</t>
  </si>
  <si>
    <t>D.1.4.5.2 - SP</t>
  </si>
  <si>
    <t>osvětlení - společné prostory</t>
  </si>
  <si>
    <t>{c84936b8-a712-4f44-8015-790ba09c3fe3}</t>
  </si>
  <si>
    <t>D.1.4.5.4 - SP</t>
  </si>
  <si>
    <t>Elektroinstalace - Ostatní montáže - společné prostory</t>
  </si>
  <si>
    <t>{f2fdddc1-705d-47ce-9175-e2c59d14b1d5}</t>
  </si>
  <si>
    <t>D.1.4.6 - SP</t>
  </si>
  <si>
    <t>Měření a regulace - společné prostory</t>
  </si>
  <si>
    <t>{2cc1e04e-34b9-42ae-bd4b-5785747aa187}</t>
  </si>
  <si>
    <t>VRN</t>
  </si>
  <si>
    <t>Vedlejší a ostatní náklady stavby - společné prostory</t>
  </si>
  <si>
    <t>{c260d7d2-483f-4b19-85c0-4c8fc2a2a289}</t>
  </si>
  <si>
    <t>U</t>
  </si>
  <si>
    <t>UBYTOVÁNÍ</t>
  </si>
  <si>
    <t>{4d56b81c-dc29-4ab1-933e-fa5b056e502b}</t>
  </si>
  <si>
    <t>D.1.1.-U</t>
  </si>
  <si>
    <t>Architektonicko stavební část - ubytování</t>
  </si>
  <si>
    <t>{b31eff7c-be3b-46c1-9a6b-7c0b4e9ce0dd}</t>
  </si>
  <si>
    <t>D.1.4.1 - U</t>
  </si>
  <si>
    <t>Vytápění společné prostory - ubytování</t>
  </si>
  <si>
    <t>{d7fc80cc-4d65-461c-a1e8-be116536f4e7}</t>
  </si>
  <si>
    <t>D.1.4.3 - U</t>
  </si>
  <si>
    <t>Zdravotechnika a plyn - ubytování</t>
  </si>
  <si>
    <t>{93750205-360f-4bcf-9aa7-ecb482d14127}</t>
  </si>
  <si>
    <t>D.1.4.4 - U</t>
  </si>
  <si>
    <t>Slaboproudé instalace - ubytování</t>
  </si>
  <si>
    <t>{b10de079-51a3-4908-bfc9-c221400c5284}</t>
  </si>
  <si>
    <t>D.1.4.4.1 - U</t>
  </si>
  <si>
    <t>Strukturovaná kabeláž - ubytování</t>
  </si>
  <si>
    <t>{d0150215-53a9-4a3b-ac5f-d788f6d9fdab}</t>
  </si>
  <si>
    <t>D.1.4.4.2 - U</t>
  </si>
  <si>
    <t>Kamerový systém - ubytování</t>
  </si>
  <si>
    <t>{3755b55f-bd57-4c95-9cbd-d1fd6a4c48d7}</t>
  </si>
  <si>
    <t>D.1.4.4.3 - U</t>
  </si>
  <si>
    <t>Poplachová zabezpečovací a tísňová signalizace - ubytování</t>
  </si>
  <si>
    <t>{ef9bd00c-eefb-4a6b-956b-5a2dbb37c20f}</t>
  </si>
  <si>
    <t>D.1.4.4.4 - U</t>
  </si>
  <si>
    <t>Hotelový přístupový systém - ubytování</t>
  </si>
  <si>
    <t>{240eb802-004d-44b4-8472-7c8f408cd885}</t>
  </si>
  <si>
    <t>D.1.4.5 - U</t>
  </si>
  <si>
    <t>{b4020b7d-cd0a-4601-a2fe-03c9f1981f39}</t>
  </si>
  <si>
    <t>D.1.4.5.1 - U</t>
  </si>
  <si>
    <t>Silnoproudá elektrotechnika - společné prostory - ubytování</t>
  </si>
  <si>
    <t>{26bb902b-f55e-4736-87a0-68e9850a3df8}</t>
  </si>
  <si>
    <t>D.1.4.5.2 - U</t>
  </si>
  <si>
    <t>osvětlení - U</t>
  </si>
  <si>
    <t>{db099fc9-ad1a-4ee5-869f-84ad742224d9}</t>
  </si>
  <si>
    <t>D.1.4.5.4 - U</t>
  </si>
  <si>
    <t>Elektroinstalace - Ostatní montáže - ubytování</t>
  </si>
  <si>
    <t>{89c551fd-4efa-43ba-bb89-0ef5aba3e450}</t>
  </si>
  <si>
    <t>D.1.4.6 - U</t>
  </si>
  <si>
    <t>Měření a regulace - ubytování</t>
  </si>
  <si>
    <t>{be079fcc-a9fa-401e-bc82-75c2fee45692}</t>
  </si>
  <si>
    <t>Vedlejší a ostatní náklady stavby - ubytování</t>
  </si>
  <si>
    <t>{e74176e0-405d-44ea-b181-5f2ccd9affb1}</t>
  </si>
  <si>
    <t>Skladba_NP21</t>
  </si>
  <si>
    <t>Skladba NP21 - ANTISTATICKY VODIVÁ HOMOGENNÍ VINYLOVÁ PODLAHA (sonda V1)</t>
  </si>
  <si>
    <t>m2</t>
  </si>
  <si>
    <t>92,66</t>
  </si>
  <si>
    <t>Skladba_NP22</t>
  </si>
  <si>
    <t>Skladba NP22 - MASIVNÍ DŘEVĚNÁ PODLAHA (sonda V2)</t>
  </si>
  <si>
    <t>124,44</t>
  </si>
  <si>
    <t>KRYCÍ LIST SOUPISU PRACÍ</t>
  </si>
  <si>
    <t>Skladba_NP23</t>
  </si>
  <si>
    <t>Skladba NP23 - HOMOGENNÍ VINYLOVÁ PODLAHA (sonda V3)</t>
  </si>
  <si>
    <t>m</t>
  </si>
  <si>
    <t>21,04</t>
  </si>
  <si>
    <t>Skladba_NP24</t>
  </si>
  <si>
    <t>Skladba NP24 - KERAMICKÁ DLAŽBA, mokrý provoz (sonda V3)</t>
  </si>
  <si>
    <t>7,19</t>
  </si>
  <si>
    <t>Skladba_NP26</t>
  </si>
  <si>
    <t>Skladba NP26 - POLYURETANOVÁ STĚRKA (s fabionem v návaznosti na stěnu)</t>
  </si>
  <si>
    <t>21,29</t>
  </si>
  <si>
    <t>Skladba_NP28</t>
  </si>
  <si>
    <t>Skladba NP28 - MASIVNÍ DŘEVĚNÁ PODLAHA</t>
  </si>
  <si>
    <t>5,3</t>
  </si>
  <si>
    <t>Objekt:</t>
  </si>
  <si>
    <t>Skladba_POD1</t>
  </si>
  <si>
    <t>Skladba POD1 - SÁDROKARTONOVÝ NEROZEBÍRATELNÝ PODHLED – kvalita povrchu Q2 – suchý provoz</t>
  </si>
  <si>
    <t>92,27</t>
  </si>
  <si>
    <t>SP - SPOLEČNÉ PROSTORY</t>
  </si>
  <si>
    <t>Skladba_POD2</t>
  </si>
  <si>
    <t>Skladba POD2 - SÁDROKARTONOVÝ NEROZEBÍRATELNÝ PODHLED – kvalita povrchu Q2 - mokrý provoz</t>
  </si>
  <si>
    <t>27,412</t>
  </si>
  <si>
    <t>Soupis:</t>
  </si>
  <si>
    <t>Skladba_POD3</t>
  </si>
  <si>
    <t>Skladba POD3 - AKUSTICKÝ DĚROVANÝ SÁDROKARTONOVÝ NEROZEBÍRATELNÝ PODHLED – kvalita povrchu Q2 – such</t>
  </si>
  <si>
    <t>24,09</t>
  </si>
  <si>
    <t>A.1.1. - SP - Archotektonicko stavební část - společné prostory</t>
  </si>
  <si>
    <t>Skladba_POD5</t>
  </si>
  <si>
    <t>Skladba POD5 - SÁDROKARTONOVÝ NEROZEBÍRATELNÝ POŽÁRNÍ A AKUSTICKÝ PŘEDĚL POŽÁRNÍ ODOLNOST SHORA I ZD</t>
  </si>
  <si>
    <t>75,78</t>
  </si>
  <si>
    <t>Skladba_POD6</t>
  </si>
  <si>
    <t>Skladba POD6 - SÁDROKARTONOVÝ NEROZEBÍRATELNÝ POŽÁRNÍ PŘEDĚL, POŽÁRNÍ ODOLNOST SHORA I ZDOLA REI 45</t>
  </si>
  <si>
    <t>1,068</t>
  </si>
  <si>
    <t>REKAPITULACE ČLENĚNÍ SOUPISU PRACÍ</t>
  </si>
  <si>
    <t>Kód dílu - Popis</t>
  </si>
  <si>
    <t>Cena celkem [CZK]</t>
  </si>
  <si>
    <t>Náklady ze soupisu prací</t>
  </si>
  <si>
    <t>-1</t>
  </si>
  <si>
    <t>HSV - Práce a dodávky HSV</t>
  </si>
  <si>
    <t xml:space="preserve">    6 - Úpravy povrchů, podlahy a osazování výplní</t>
  </si>
  <si>
    <t xml:space="preserve">    9 - Ostatní konstrukce a práce, bourání</t>
  </si>
  <si>
    <t xml:space="preserve">    998 - Přesun hmot</t>
  </si>
  <si>
    <t>PSV - Práce a dodávky PSV</t>
  </si>
  <si>
    <t xml:space="preserve">    713 - Izolace tepelné</t>
  </si>
  <si>
    <t xml:space="preserve">    763 - Konstrukce suché výstavby</t>
  </si>
  <si>
    <t xml:space="preserve">    766 - Konstrukce truhlářské</t>
  </si>
  <si>
    <t xml:space="preserve">    767 - Konstrukce zámečnické</t>
  </si>
  <si>
    <t xml:space="preserve">    771 - Podlahy z dlaždic</t>
  </si>
  <si>
    <t xml:space="preserve">    775 - Podlahy skládané</t>
  </si>
  <si>
    <t xml:space="preserve">    776 - Podlahy povlakové</t>
  </si>
  <si>
    <t xml:space="preserve">    777 - Podlahy lité</t>
  </si>
  <si>
    <t xml:space="preserve">    781 - Dokončovací práce - obklady</t>
  </si>
  <si>
    <t xml:space="preserve">    784 - Dokončovací práce - malby a tapety</t>
  </si>
  <si>
    <t xml:space="preserve">    786 - Dokončovací práce - čalounické úpravy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</si>
  <si>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</si>
  <si>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</si>
  <si>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</si>
  <si>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</si>
  <si>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</si>
  <si>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</si>
  <si>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</si>
  <si>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</si>
  <si>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</si>
  <si>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</si>
  <si>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</si>
  <si>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</si>
  <si>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</si>
  <si>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</si>
  <si>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</si>
  <si>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</si>
  <si>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6</t>
  </si>
  <si>
    <t>Úpravy povrchů, podlahy a osazování výplní</t>
  </si>
  <si>
    <t>K</t>
  </si>
  <si>
    <t>611312015</t>
  </si>
  <si>
    <t>Vápenný voděodolný dvouvrstvý štuk (marocký štuk) do tl 3 mm vnitřních vnitřních schodišťových konstrukcí ručně</t>
  </si>
  <si>
    <t>CS ÚRS 2025 01</t>
  </si>
  <si>
    <t>4</t>
  </si>
  <si>
    <t>2120356825</t>
  </si>
  <si>
    <t>Online PSC</t>
  </si>
  <si>
    <t>https://podminky.urs.cz/item/CS_URS_2025_01/611312015</t>
  </si>
  <si>
    <t>VV</t>
  </si>
  <si>
    <t>pozn. 2.02</t>
  </si>
  <si>
    <t>místnost A.2_1.04 - schodiště</t>
  </si>
  <si>
    <t>poznámka 2.03</t>
  </si>
  <si>
    <t>3,14*1,3*0,38</t>
  </si>
  <si>
    <t>611312025</t>
  </si>
  <si>
    <t>Vosk nanášený na vápenný (marocký) štuk s přeleštěním vnitřních vnitřních schodišťových konstrukcí ručně</t>
  </si>
  <si>
    <t>1632164851</t>
  </si>
  <si>
    <t>https://podminky.urs.cz/item/CS_URS_2025_01/611312025</t>
  </si>
  <si>
    <t>612312011</t>
  </si>
  <si>
    <t>Vápenný voděodolný dvouvrstvý štuk (marocký štuk) do tl 3 mm vnitřních stěn ručně</t>
  </si>
  <si>
    <t>-1132505871</t>
  </si>
  <si>
    <t>https://podminky.urs.cz/item/CS_URS_2025_01/612312011</t>
  </si>
  <si>
    <t>výkres D.1.1.404 - půdorys 2.NP - návrhový stav</t>
  </si>
  <si>
    <t>místnost A.2_4.26 - wc muži</t>
  </si>
  <si>
    <t>(2*2,98+2*1,69)*2,15</t>
  </si>
  <si>
    <t>-0,7*2,15</t>
  </si>
  <si>
    <t>místnost A.2_4.27 - wc ženy</t>
  </si>
  <si>
    <t>(2*1,72+2*2,965+2,015+2,95)*2,15</t>
  </si>
  <si>
    <t>Součet</t>
  </si>
  <si>
    <t>612312021</t>
  </si>
  <si>
    <t>Vosk nanášený na vápenný (marocký) štuk s přeleštěním vnitřních stěn ručně</t>
  </si>
  <si>
    <t>-78048814</t>
  </si>
  <si>
    <t>https://podminky.urs.cz/item/CS_URS_2025_01/612312021</t>
  </si>
  <si>
    <t>5</t>
  </si>
  <si>
    <t>6126548R1</t>
  </si>
  <si>
    <t xml:space="preserve">Voskové kletování stěn </t>
  </si>
  <si>
    <t>-65604039</t>
  </si>
  <si>
    <t>místnost A.2_4.21 - sál květnice</t>
  </si>
  <si>
    <t>(9,28+9,97+9,28+6,35)*3,23</t>
  </si>
  <si>
    <t>4*(1,45+2*2,21)*0,26</t>
  </si>
  <si>
    <t>-4*1,45*2,21</t>
  </si>
  <si>
    <t>-2*0,9*2,1</t>
  </si>
  <si>
    <t>místnost A.2_4.22 - kuchyňka</t>
  </si>
  <si>
    <t>(2,8+4,53)*3,23</t>
  </si>
  <si>
    <t>(1,45+2*2,21)*0,26</t>
  </si>
  <si>
    <t>-1,45*2,21</t>
  </si>
  <si>
    <t>-1,2*2,25</t>
  </si>
  <si>
    <t>(1,2+2*2,25)*0,33</t>
  </si>
  <si>
    <t>místnost A.2_4.23 - knihovna Karla Vacha</t>
  </si>
  <si>
    <t>(4,2+4,595+0,1+1,78+4,74)*3,23</t>
  </si>
  <si>
    <t>9</t>
  </si>
  <si>
    <t>Ostatní konstrukce a práce, bourání</t>
  </si>
  <si>
    <t>949101111</t>
  </si>
  <si>
    <t>Lešení pomocné pro objekty pozemních staveb s lešeňovou podlahou v do 1,9 m zatížení do 150 kg/m2</t>
  </si>
  <si>
    <t>389132501</t>
  </si>
  <si>
    <t>společné prostory</t>
  </si>
  <si>
    <t>místnost A.2_1.01 - chodba</t>
  </si>
  <si>
    <t>7,08</t>
  </si>
  <si>
    <t>místnost A.2_1.02 - chodba</t>
  </si>
  <si>
    <t>26,22</t>
  </si>
  <si>
    <t>místnost A.2_1.03 - chodba</t>
  </si>
  <si>
    <t>16,85</t>
  </si>
  <si>
    <t>místnost A.2_1.05 - chodba</t>
  </si>
  <si>
    <t>8,18</t>
  </si>
  <si>
    <t>místnost A.2_1.14 - úklůidová místnost</t>
  </si>
  <si>
    <t>1,87</t>
  </si>
  <si>
    <t>místnost A.2_1.25 - chodba</t>
  </si>
  <si>
    <t>3,8</t>
  </si>
  <si>
    <t>Mezisoučet</t>
  </si>
  <si>
    <t>PRONÁJEM</t>
  </si>
  <si>
    <t>místnost A.2_2.06 - čekárna</t>
  </si>
  <si>
    <t>13,02</t>
  </si>
  <si>
    <t>místnost A.2_2.07 - wc muži</t>
  </si>
  <si>
    <t>8</t>
  </si>
  <si>
    <t>místnost A.2_2.08 - wc ženy</t>
  </si>
  <si>
    <t>3,17</t>
  </si>
  <si>
    <t>místnost A.2_2.09 - ordinace</t>
  </si>
  <si>
    <t>23,97</t>
  </si>
  <si>
    <t>místnost A.2_2.10 - ordinace</t>
  </si>
  <si>
    <t>23,54</t>
  </si>
  <si>
    <t>místnost A.2_2.11 - ordinace</t>
  </si>
  <si>
    <t>22,36</t>
  </si>
  <si>
    <t>místnost A.2_2.12 - ordinace</t>
  </si>
  <si>
    <t>22,79</t>
  </si>
  <si>
    <t>místnost A.2_2.13 - šatna</t>
  </si>
  <si>
    <t>5,2</t>
  </si>
  <si>
    <t>místnost A.2_2.15 - sprcha</t>
  </si>
  <si>
    <t>1,99</t>
  </si>
  <si>
    <t>místnost A.2_2.16 - wc muži</t>
  </si>
  <si>
    <t>1,69</t>
  </si>
  <si>
    <t>místnost A.2_2.17 - wc ženy</t>
  </si>
  <si>
    <t>1,64</t>
  </si>
  <si>
    <t>místnost A.2_2.18 - denní místnost</t>
  </si>
  <si>
    <t>7,66</t>
  </si>
  <si>
    <t xml:space="preserve">PRONÁJEM </t>
  </si>
  <si>
    <t>místnost A.2_3.28 - kancelář</t>
  </si>
  <si>
    <t>11,92</t>
  </si>
  <si>
    <t>KULTURA</t>
  </si>
  <si>
    <t>13,3</t>
  </si>
  <si>
    <t>28,74</t>
  </si>
  <si>
    <t>4,51</t>
  </si>
  <si>
    <t>5,61</t>
  </si>
  <si>
    <t>výkres D.1.1.405 - půdorys 3.NP - návrhový stav</t>
  </si>
  <si>
    <t>místnost A.3_1.01</t>
  </si>
  <si>
    <t>7,04</t>
  </si>
  <si>
    <t>místnost A.3_1.04</t>
  </si>
  <si>
    <t>7</t>
  </si>
  <si>
    <t>952901111</t>
  </si>
  <si>
    <t>Vyčištění budov bytové a občanské výstavby při výšce podlaží do 4 m</t>
  </si>
  <si>
    <t>1123565134</t>
  </si>
  <si>
    <t>472</t>
  </si>
  <si>
    <t>32</t>
  </si>
  <si>
    <t>953943211</t>
  </si>
  <si>
    <t>Osazování hasicího přístroje</t>
  </si>
  <si>
    <t>kus</t>
  </si>
  <si>
    <t>1179340375</t>
  </si>
  <si>
    <t>M</t>
  </si>
  <si>
    <t>953-001</t>
  </si>
  <si>
    <t xml:space="preserve">hasící přístroj hasicí schopnost  55B dle PSV OV/17</t>
  </si>
  <si>
    <t>-1570503481</t>
  </si>
  <si>
    <t>10</t>
  </si>
  <si>
    <t>953-002</t>
  </si>
  <si>
    <t xml:space="preserve">hasící přístroj hasicí schopnost  21A, 113B dle PSV OV/17</t>
  </si>
  <si>
    <t>1362802913</t>
  </si>
  <si>
    <t>11</t>
  </si>
  <si>
    <t>953-003</t>
  </si>
  <si>
    <t xml:space="preserve">hasící přístroj hasicí schopnost  21A, 113B, 6HJ dle PSV OV/17</t>
  </si>
  <si>
    <t>-752872059</t>
  </si>
  <si>
    <t>953-004</t>
  </si>
  <si>
    <t xml:space="preserve">hasící přístroj hasicí schopnost  34A, 183B, 10HJ dle PSV OV/17</t>
  </si>
  <si>
    <t>12843810</t>
  </si>
  <si>
    <t>13</t>
  </si>
  <si>
    <t>953993311</t>
  </si>
  <si>
    <t>Osazení bezpečnostní, orientační nebo informační tabulky samolepicí</t>
  </si>
  <si>
    <t>-1618412334</t>
  </si>
  <si>
    <t>14</t>
  </si>
  <si>
    <t>953-S001</t>
  </si>
  <si>
    <t>symbolika únikových východů v polepu</t>
  </si>
  <si>
    <t>481265831</t>
  </si>
  <si>
    <t>15</t>
  </si>
  <si>
    <t>953-S002</t>
  </si>
  <si>
    <t>symbolika směrovek a bezpečnostních zařízení v polepu</t>
  </si>
  <si>
    <t>1096834798</t>
  </si>
  <si>
    <t>16</t>
  </si>
  <si>
    <t>953-S003</t>
  </si>
  <si>
    <t>symbolika hasicích zařízení, uzávěrů aj. v polepu</t>
  </si>
  <si>
    <t>-573004685</t>
  </si>
  <si>
    <t>17</t>
  </si>
  <si>
    <t>953993321</t>
  </si>
  <si>
    <t>Osazení bezpečnostní, orientační nebo informační tabulky přilepením</t>
  </si>
  <si>
    <t>153291708</t>
  </si>
  <si>
    <t>18</t>
  </si>
  <si>
    <t>953-P001</t>
  </si>
  <si>
    <t>symbolika únikových východů v plastu</t>
  </si>
  <si>
    <t>1368610503</t>
  </si>
  <si>
    <t>19</t>
  </si>
  <si>
    <t>953-P002</t>
  </si>
  <si>
    <t>symbolika směrovek a bezpečnostních zařízení v plastu</t>
  </si>
  <si>
    <t>-700519598</t>
  </si>
  <si>
    <t>20</t>
  </si>
  <si>
    <t>953-P003</t>
  </si>
  <si>
    <t>symbolika hasicích zařízení, uzávěrů aj. v plastu</t>
  </si>
  <si>
    <t>-1825949692</t>
  </si>
  <si>
    <t>998</t>
  </si>
  <si>
    <t>Přesun hmot</t>
  </si>
  <si>
    <t>998011009</t>
  </si>
  <si>
    <t>Přesun hmot pro budovy zděné s omezením mechanizace pro budovy v přes 6 do 12 m</t>
  </si>
  <si>
    <t>t</t>
  </si>
  <si>
    <t>-1698964480</t>
  </si>
  <si>
    <t>PSV</t>
  </si>
  <si>
    <t>Práce a dodávky PSV</t>
  </si>
  <si>
    <t>713</t>
  </si>
  <si>
    <t>Izolace tepelné</t>
  </si>
  <si>
    <t>22</t>
  </si>
  <si>
    <t>713191133</t>
  </si>
  <si>
    <t>Montáž izolace tepelné podlah, stropů vrchem nebo střech překrytí fólií s přelepeným spojem</t>
  </si>
  <si>
    <t>526742179</t>
  </si>
  <si>
    <t>23</t>
  </si>
  <si>
    <t>28329041</t>
  </si>
  <si>
    <t>fólie PE separační či ochranná tl 0,1mm</t>
  </si>
  <si>
    <t>-629362561</t>
  </si>
  <si>
    <t>28,23*1,1655 'Přepočtené koeficientem množství</t>
  </si>
  <si>
    <t>24</t>
  </si>
  <si>
    <t>998713121</t>
  </si>
  <si>
    <t>Přesun hmot tonážní pro izolace tepelné ruční v objektech v do 6 m</t>
  </si>
  <si>
    <t>-826697895</t>
  </si>
  <si>
    <t>https://podminky.urs.cz/item/CS_URS_2025_01/998713121</t>
  </si>
  <si>
    <t>763</t>
  </si>
  <si>
    <t>Konstrukce suché výstavby</t>
  </si>
  <si>
    <t>25</t>
  </si>
  <si>
    <t>763111437</t>
  </si>
  <si>
    <t>SDK příčka tl 150 mm profil CW+UW 100 desky 2xH2 12,5 s izolací EI 60 Rw do 56 dB</t>
  </si>
  <si>
    <t>-770292599</t>
  </si>
  <si>
    <t>https://podminky.urs.cz/item/CS_URS_2025_01/763111437</t>
  </si>
  <si>
    <t>místnost A.2_1.07 a navazující</t>
  </si>
  <si>
    <t>(1,86+1,82+1,64)*3,79</t>
  </si>
  <si>
    <t>místnost A.2_1.05 a navazující</t>
  </si>
  <si>
    <t>(0,635+1,6+5,966+3,16+2,225+2,2+2,17+2,02)*3,79</t>
  </si>
  <si>
    <t>místnost A.2_1.25 a navazující</t>
  </si>
  <si>
    <t>1,185*3,79</t>
  </si>
  <si>
    <t>(2,95+2)*3,79</t>
  </si>
  <si>
    <t>26</t>
  </si>
  <si>
    <t>763111714</t>
  </si>
  <si>
    <t>SDK příčka zalomení</t>
  </si>
  <si>
    <t>668005625</t>
  </si>
  <si>
    <t>https://podminky.urs.cz/item/CS_URS_2025_01/763111714</t>
  </si>
  <si>
    <t>2*3,79</t>
  </si>
  <si>
    <t>27</t>
  </si>
  <si>
    <t>763111717</t>
  </si>
  <si>
    <t>SDK příčka základní penetrační nátěr (oboustranně)</t>
  </si>
  <si>
    <t>1065926129</t>
  </si>
  <si>
    <t>https://podminky.urs.cz/item/CS_URS_2025_01/763111717</t>
  </si>
  <si>
    <t>119,124</t>
  </si>
  <si>
    <t>SDK příčka s dvojitým kovovým roštěm laboratorní vzduchová neprůzvučnost Rw=65 dB, bezpečnostní třída RC 2, požární odolnost EI90, součinitel prostupu</t>
  </si>
  <si>
    <t>102,998</t>
  </si>
  <si>
    <t>28</t>
  </si>
  <si>
    <t>763111722</t>
  </si>
  <si>
    <t>SDK příčka pozinkovaný úhelník k ochraně rohů</t>
  </si>
  <si>
    <t>867643618</t>
  </si>
  <si>
    <t>https://podminky.urs.cz/item/CS_URS_2025_01/763111722</t>
  </si>
  <si>
    <t>29</t>
  </si>
  <si>
    <t>76311VS01</t>
  </si>
  <si>
    <t>SDK příčka s dvojitým kovovým roštěm laboratorní vzduchová neprůzvučnost Rw=65 dB, bezpečnostní třída RC 2, požární odolnost EI90, součinitel prostupu tepla U=0,54W/m2K</t>
  </si>
  <si>
    <t>-695617624</t>
  </si>
  <si>
    <t>P</t>
  </si>
  <si>
    <t>Poznámka k položce:_x000d_
12,5	mm	sádrokartonová deska akustická protipožární (modrá) + samolepící tkaninová bandáž + tmelení_x000d_
12,5	mm	univerzální konstrukční sádrokartonová deska + tmelení_x000d_
50	mm	systémový stěnový nosník CW 50 s vloženou minerální akustickou izolací tl. 40 mm _x000d_
		(objemová hmotnost 15 kg/m3, λD=0,0,37W/mK)_x000d_
5	mm	separační napojovací těsnění (pěnová páska pro napojení profilů sádrokartonových konstrukcí)_x000d_
12,5	mm	univerzální konstrukční sádrokartonová deska + tmelení (oboustranně separovaná od stěnových CW nosníků napojovacím těsněním)_x000d_
5	mm	separační napojovací těsnění (pěnová páska pro napojení profilů sádrokartonových konstrukcí)_x000d_
50	mm	systémový stěnový nosník CW 50 s vloženou minerální akustickou izolací tl. 40 mm _x000d_
		(objemová hmotnost 15 kg/m3, λD=0,0,37W/mK)_x000d_
12,5	mm	univerzální konstrukční sádrokartonová deska + tmelení_x000d_
12,5	mm	sádrokartonová deska akustická protipožární (modrá) + samolepící tkaninová bandáž + tmelen</t>
  </si>
  <si>
    <t>místnost A.2_2.10 - ordinace - místnost A.2_2.12 - ordinace</t>
  </si>
  <si>
    <t>6,386*3,79</t>
  </si>
  <si>
    <t>6,388*3,79</t>
  </si>
  <si>
    <t>5,252*3,79</t>
  </si>
  <si>
    <t>místnost A.2_4.22 - kuchyňka - místnost A.2_4.23 - knihovna Karla Vacha</t>
  </si>
  <si>
    <t>(6,35+2,8)*3,79</t>
  </si>
  <si>
    <t>30</t>
  </si>
  <si>
    <t>76312145R</t>
  </si>
  <si>
    <t>SDK stěna předsazená tl 75 mm profil CW+UW 50 desky 2xH2 12,5 bez izolace EI 30</t>
  </si>
  <si>
    <t>1646879231</t>
  </si>
  <si>
    <t>místnost A.2_1.14 - úklidová místnost</t>
  </si>
  <si>
    <t>0,9*3,79</t>
  </si>
  <si>
    <t>(3,475-1,185)*3,79</t>
  </si>
  <si>
    <t>0,96*3,79</t>
  </si>
  <si>
    <t>(1,165+2,98-0,9)*3,79</t>
  </si>
  <si>
    <t>2,02*3,79</t>
  </si>
  <si>
    <t>31</t>
  </si>
  <si>
    <t>763121590</t>
  </si>
  <si>
    <t>SDK stěna předsazená pro osazení závěsného WC tl 150 - 250 mm profil CW+UW 50 desky 2xH2 12,5 bez TI</t>
  </si>
  <si>
    <t>1181372072</t>
  </si>
  <si>
    <t>0,95*3,79</t>
  </si>
  <si>
    <t>763121712</t>
  </si>
  <si>
    <t>SDK stěna předsazená zalomení</t>
  </si>
  <si>
    <t>-797638152</t>
  </si>
  <si>
    <t>https://podminky.urs.cz/item/CS_URS_2025_01/763121712</t>
  </si>
  <si>
    <t>33</t>
  </si>
  <si>
    <t>763121714</t>
  </si>
  <si>
    <t>SDK stěna předsazená základní penetrační nátěr</t>
  </si>
  <si>
    <t>-1453676910</t>
  </si>
  <si>
    <t>35,709</t>
  </si>
  <si>
    <t>26,435</t>
  </si>
  <si>
    <t>34</t>
  </si>
  <si>
    <t>763121716</t>
  </si>
  <si>
    <t>SDK stěna předsazená úprava styku stěny a podhledu akrylátovým tmelem</t>
  </si>
  <si>
    <t>-2025758145</t>
  </si>
  <si>
    <t>https://podminky.urs.cz/item/CS_URS_2025_01/763121716</t>
  </si>
  <si>
    <t>(2*3,933+2*2,11)</t>
  </si>
  <si>
    <t>(2*13,204+3,35+1,8+2,411+12,041+1,656+2*2,15)</t>
  </si>
  <si>
    <t>(2*3,125+2*8,53+0,35+0,405+2*0,35)</t>
  </si>
  <si>
    <t>(2*5,955+2*1,58)</t>
  </si>
  <si>
    <t>(2*0,9+2*2,075)</t>
  </si>
  <si>
    <t>(2*3,055+2*1,185)</t>
  </si>
  <si>
    <t>(2*2,765+2*2,423)</t>
  </si>
  <si>
    <t>(1,182+1,8+3,474+1,45+1,82+1,86+0,15+0,33)</t>
  </si>
  <si>
    <t>(2*2,065+2*1,64)</t>
  </si>
  <si>
    <t>(2*2,345+2*2,345)</t>
  </si>
  <si>
    <t>(2*0,96+2*2,075)</t>
  </si>
  <si>
    <t>(2*0,9+2*1,875)</t>
  </si>
  <si>
    <t>(2*0,9+2*1,825)</t>
  </si>
  <si>
    <t>(5,352+2,975+3,249+1,93+2,4+1,03)</t>
  </si>
  <si>
    <t>(9,28+9,97+9,28+6,35)</t>
  </si>
  <si>
    <t>(4,2+4,595+0,1+1,78+4,74+6,35)</t>
  </si>
  <si>
    <t>(2*2,98+2*1,69)</t>
  </si>
  <si>
    <t>(2*1,72+2*2,965+2,015+2,95)</t>
  </si>
  <si>
    <t>35</t>
  </si>
  <si>
    <t>763121751</t>
  </si>
  <si>
    <t>Příplatek k SDK stěně předsazené za plochu do 6 m2 jednotlivě</t>
  </si>
  <si>
    <t>1804760346</t>
  </si>
  <si>
    <t>36</t>
  </si>
  <si>
    <t>763131411</t>
  </si>
  <si>
    <t>SDK podhled desky 1xA 12,5 bez izolace dvouvrstvá spodní kce profil CD+UD</t>
  </si>
  <si>
    <t>-273569044</t>
  </si>
  <si>
    <t>2*3,174*0,4</t>
  </si>
  <si>
    <t>37</t>
  </si>
  <si>
    <t>763131451</t>
  </si>
  <si>
    <t>SDK podhled deska 1xH2 12,5 bez izolace dvouvrstvá spodní kce profil CD+UD</t>
  </si>
  <si>
    <t>-1915144459</t>
  </si>
  <si>
    <t>38</t>
  </si>
  <si>
    <t>763131714</t>
  </si>
  <si>
    <t>SDK podhled základní penetrační nátěr</t>
  </si>
  <si>
    <t>1773428602</t>
  </si>
  <si>
    <t>39</t>
  </si>
  <si>
    <t>763131721</t>
  </si>
  <si>
    <t>SDK podhled skoková změna v do 0,5 m</t>
  </si>
  <si>
    <t>1914319538</t>
  </si>
  <si>
    <t>https://podminky.urs.cz/item/CS_URS_2025_01/763131721</t>
  </si>
  <si>
    <t>2*3,174</t>
  </si>
  <si>
    <t>3,174</t>
  </si>
  <si>
    <t>40</t>
  </si>
  <si>
    <t>763131761</t>
  </si>
  <si>
    <t>Příplatek k SDK podhledu za plochu do 3 m2 jednotlivě</t>
  </si>
  <si>
    <t>531593984</t>
  </si>
  <si>
    <t>41</t>
  </si>
  <si>
    <t>763131765</t>
  </si>
  <si>
    <t>Příplatek k SDK podhledu za výšku zavěšení přes 0,5 do 1,0 m</t>
  </si>
  <si>
    <t>-1270929654</t>
  </si>
  <si>
    <t>42</t>
  </si>
  <si>
    <t>763132112</t>
  </si>
  <si>
    <t>SDK podhled samostatný požární předěl 1xDF 15 mm TI 60 mm 40 kg/m3 + TI v CD profilu EI Z/S 30/40 dvouvrstvá spodní kce CD+UD</t>
  </si>
  <si>
    <t>588471529</t>
  </si>
  <si>
    <t>https://podminky.urs.cz/item/CS_URS_2025_01/763132112</t>
  </si>
  <si>
    <t>43</t>
  </si>
  <si>
    <t>763132122</t>
  </si>
  <si>
    <t>SDK podhled samostatný požární předěl 2xDF 15 mm TI 60 mm 40 kg/m3 EI Z/S 60/60 dvouvrstvá spodní kce CD+UD</t>
  </si>
  <si>
    <t>-626284545</t>
  </si>
  <si>
    <t>https://podminky.urs.cz/item/CS_URS_2025_01/763132122</t>
  </si>
  <si>
    <t>44</t>
  </si>
  <si>
    <t>763135002</t>
  </si>
  <si>
    <t>Montáž SDK podhledu z desek perforovaných celoplošně s hranami speciálně tmelenými na dvouvrstvé kci z CD+UD</t>
  </si>
  <si>
    <t>CS ÚRS 2024 02</t>
  </si>
  <si>
    <t>-1261225227</t>
  </si>
  <si>
    <t>https://podminky.urs.cz/item/CS_URS_2024_02/763135002</t>
  </si>
  <si>
    <t>45</t>
  </si>
  <si>
    <t>59030599</t>
  </si>
  <si>
    <t>deska pro bezesparý deskový podhled s celoplošnou perforací tl 12,5mm</t>
  </si>
  <si>
    <t>1288514296</t>
  </si>
  <si>
    <t xml:space="preserve">Poznámka k položce:_x000d_
    • černá textílie_x000d_
    • děrovaný SDK podhled ( R 15/30,  15/30  R), tl. 12,5 mm</t>
  </si>
  <si>
    <t>24,09*1,05 'Přepočtené koeficientem množství</t>
  </si>
  <si>
    <t>46</t>
  </si>
  <si>
    <t>763158115</t>
  </si>
  <si>
    <t>SDK podlaha suchý podsyp tl. 10 mm</t>
  </si>
  <si>
    <t>-1617721857</t>
  </si>
  <si>
    <t>https://podminky.urs.cz/item/CS_URS_2025_01/763158115</t>
  </si>
  <si>
    <t>47</t>
  </si>
  <si>
    <t>763251143R</t>
  </si>
  <si>
    <t>Sádrovláknitá podlaha tl 55 mm z podlahových prvků tl 25 mm s dřevovláknitou deskou tl 10 mm podsyp 20 mm</t>
  </si>
  <si>
    <t>-1529930034</t>
  </si>
  <si>
    <t>48</t>
  </si>
  <si>
    <t>998763331</t>
  </si>
  <si>
    <t>Přesun hmot tonážní pro konstrukce montované z desek ruční v objektech v do 6 m</t>
  </si>
  <si>
    <t>-1626517435</t>
  </si>
  <si>
    <t>https://podminky.urs.cz/item/CS_URS_2025_01/998763331</t>
  </si>
  <si>
    <t>766</t>
  </si>
  <si>
    <t>Konstrukce truhlářské</t>
  </si>
  <si>
    <t>49</t>
  </si>
  <si>
    <t>7664162R1</t>
  </si>
  <si>
    <t>Montáž akustického dřevěného obkladu stěn s izolací</t>
  </si>
  <si>
    <t>1436151748</t>
  </si>
  <si>
    <t>(9,28+9,97+9,28+6,35)*2,15</t>
  </si>
  <si>
    <t>50</t>
  </si>
  <si>
    <t>766-PSV-X01</t>
  </si>
  <si>
    <t>akustický obklad stěn s izolací</t>
  </si>
  <si>
    <t>103581954</t>
  </si>
  <si>
    <t>Poznámka k položce:_x000d_
- atypický akustický stěnový panel z frézované třívrstvé masivní akustické desky SWP tl. 19 mm, s perforací 18 %, akustickou vložkou Steico Therm SD tl. 20 mm a vzduchovou mezerou tl. 30 mm,_x000d_
výška obkladu 2150 mm, v místě okenních parapetů výška snížena, přímá montáž na stěny._x000d_
Tloušťka vzduchového polštáře / celková hloubka systému d=69 mm,_x000d_
Povrchová úprava dýha dub radial + olej standard osmo_x000d_
Součástí dodávky je obklad okenních parapetů dubovou masiv deskou tl. 30 mm - PÚ olej standard osmo</t>
  </si>
  <si>
    <t>71,212*1,1 'Přepočtené koeficientem množství</t>
  </si>
  <si>
    <t>51</t>
  </si>
  <si>
    <t>766694116</t>
  </si>
  <si>
    <t>Montáž parapetních desek dřevěných nebo plastových š do 30 cm</t>
  </si>
  <si>
    <t>1027772963</t>
  </si>
  <si>
    <t>https://podminky.urs.cz/item/CS_URS_2025_01/766694116</t>
  </si>
  <si>
    <t>PSV T/04</t>
  </si>
  <si>
    <t>2*1,5</t>
  </si>
  <si>
    <t>PSV T/06</t>
  </si>
  <si>
    <t>1*1,45</t>
  </si>
  <si>
    <t>52</t>
  </si>
  <si>
    <t>607-PSV-T/04</t>
  </si>
  <si>
    <t>dřevěný masivní parapet tl. 30 mm š. 300 mm dle PSV T/04</t>
  </si>
  <si>
    <t>186970300</t>
  </si>
  <si>
    <t>3*1,1 'Přepočtené koeficientem množství</t>
  </si>
  <si>
    <t>53</t>
  </si>
  <si>
    <t>607-PSV-T/06</t>
  </si>
  <si>
    <t>dřevěný masivní parapet tl. 30 mm š. 300 mm dle PSV T/06</t>
  </si>
  <si>
    <t>51326404</t>
  </si>
  <si>
    <t>1,45*1,1 'Přepočtené koeficientem množství</t>
  </si>
  <si>
    <t>54</t>
  </si>
  <si>
    <t>766694126</t>
  </si>
  <si>
    <t>Montáž parapetních desek dřevěných nebo plastových š přes 30 cm</t>
  </si>
  <si>
    <t>2093191991</t>
  </si>
  <si>
    <t>PSV T/05</t>
  </si>
  <si>
    <t>4*1,45</t>
  </si>
  <si>
    <t>PSV T/07</t>
  </si>
  <si>
    <t>1*1,35</t>
  </si>
  <si>
    <t>55</t>
  </si>
  <si>
    <t>607-PSV-T05.1</t>
  </si>
  <si>
    <t>dřevěný masivní parapet tl. 30 mm š. 400 mm dle PSV T/05</t>
  </si>
  <si>
    <t>1370548447</t>
  </si>
  <si>
    <t>Poznámka k položce:_x000d_
vč. mřížky</t>
  </si>
  <si>
    <t>PSVT05</t>
  </si>
  <si>
    <t>5,8*1,1 'Přepočtené koeficientem množství</t>
  </si>
  <si>
    <t>56</t>
  </si>
  <si>
    <t>607-PSV-T05.2</t>
  </si>
  <si>
    <t>dřevěný masivní parapet tl. 30 mm š. 300-750 mm dle PSV T/05</t>
  </si>
  <si>
    <t>-1357113099</t>
  </si>
  <si>
    <t>57</t>
  </si>
  <si>
    <t>607-PSV-T07</t>
  </si>
  <si>
    <t>dřevěný masivní parapet tl. 30 mm š. 550 mm dle PSV T/07</t>
  </si>
  <si>
    <t>-1396670432</t>
  </si>
  <si>
    <t>PSV T07</t>
  </si>
  <si>
    <t>1,35*1,1 'Přepočtené koeficientem množství</t>
  </si>
  <si>
    <t>58</t>
  </si>
  <si>
    <t>766-PSV-D61</t>
  </si>
  <si>
    <t>Dodávka a montáž dveří 1000x2150 mm vč. zárubně, zámku kování apod. dle PSV D61</t>
  </si>
  <si>
    <t>-1902705486</t>
  </si>
  <si>
    <t>59</t>
  </si>
  <si>
    <t>766-PSV-D62</t>
  </si>
  <si>
    <t>Dodávka a montáž dveří 1000x2150 mm vč. zárubně, zámku kování apod. dle PSV D62</t>
  </si>
  <si>
    <t>868514399</t>
  </si>
  <si>
    <t>60</t>
  </si>
  <si>
    <t>766-PSV-D63</t>
  </si>
  <si>
    <t>Dodávka a montáž dveří 1000x2150 mm vč. zárubně, zámku kování apod. dle PSV D63</t>
  </si>
  <si>
    <t>345555185</t>
  </si>
  <si>
    <t>61</t>
  </si>
  <si>
    <t>766-PSV-D64</t>
  </si>
  <si>
    <t>Dodávka a montáž dveří 1000x2150 mm vč. zárubně, zámku kování apod. dle PSV D64</t>
  </si>
  <si>
    <t>895337710</t>
  </si>
  <si>
    <t>62</t>
  </si>
  <si>
    <t>766-PSV-D65</t>
  </si>
  <si>
    <t>Dodávka a montáž dveří 900x2150 mm vč. zárubně, zámku kování apod. dle PSV D65</t>
  </si>
  <si>
    <t>2010807436</t>
  </si>
  <si>
    <t>63</t>
  </si>
  <si>
    <t>766-PSV-D66</t>
  </si>
  <si>
    <t>Dodávka a montáž dveří 900x2150 mm vč. zárubně, zámku kování apod. dle PSV D66</t>
  </si>
  <si>
    <t>-1848357522</t>
  </si>
  <si>
    <t>64</t>
  </si>
  <si>
    <t>766-PSV-D67</t>
  </si>
  <si>
    <t>Dodávka a montáž dveří 800x2150 mm vč. zárubně, zámku kování apod. dle PSV D67</t>
  </si>
  <si>
    <t>-1565006724</t>
  </si>
  <si>
    <t>65</t>
  </si>
  <si>
    <t>766-PSV-D68</t>
  </si>
  <si>
    <t>Dodávka a montáž dveří 800x2150 mm vč. zárubně, zámku kování apod. dle PSV D68</t>
  </si>
  <si>
    <t>1977600202</t>
  </si>
  <si>
    <t>66</t>
  </si>
  <si>
    <t>766-PSV-D69</t>
  </si>
  <si>
    <t>Dodávka a montáž dveří 800x2150 mm vč. zárubně, zámku kování apod. dle PSV D69</t>
  </si>
  <si>
    <t>-114588716</t>
  </si>
  <si>
    <t>67</t>
  </si>
  <si>
    <t>766-PSV-D70</t>
  </si>
  <si>
    <t>Dodávka a montáž dveří 800x2150 mm vč. zárubně, zámku kování apod. dle PSV D70</t>
  </si>
  <si>
    <t>-195831802</t>
  </si>
  <si>
    <t>68</t>
  </si>
  <si>
    <t>766-PSV-D71</t>
  </si>
  <si>
    <t>Dodávka a montáž dveří 900x2150 mm vč. zárubně, zámku kování apod. dle PSV D71</t>
  </si>
  <si>
    <t>-385110764</t>
  </si>
  <si>
    <t>69</t>
  </si>
  <si>
    <t>766-PSV-D72</t>
  </si>
  <si>
    <t>Dodávka a montáž dveří 800x2150 mm vč. zárubně, zámku kování apod. dle PSV D72</t>
  </si>
  <si>
    <t>-535032714</t>
  </si>
  <si>
    <t>70</t>
  </si>
  <si>
    <t>766-PSV-D73</t>
  </si>
  <si>
    <t>Dodávka a montáž dveří 800x2150 mm vč. zárubně, zámku kování apod. dle PSV D73</t>
  </si>
  <si>
    <t>338594097</t>
  </si>
  <si>
    <t>71</t>
  </si>
  <si>
    <t>766-PSV-D74</t>
  </si>
  <si>
    <t>Dodávka a montáž dveří vchodových s bořními díly 1800x2500 mm vč. zárubně, zámku kování apod. dle PSV D74</t>
  </si>
  <si>
    <t>2023664028</t>
  </si>
  <si>
    <t>72</t>
  </si>
  <si>
    <t>766-PSV-D75</t>
  </si>
  <si>
    <t>Dodávka a montáž dveří vchodových s bořními díly 1800x2500 mm vč. zárubně, zámku kování apod. dle PSV D75</t>
  </si>
  <si>
    <t>-1963573029</t>
  </si>
  <si>
    <t>73</t>
  </si>
  <si>
    <t>766-PSV-D76</t>
  </si>
  <si>
    <t>Dodávka a montáž dveří 1000x2150 mm vč. zárubně, zámku kování apod. dle PSV D76</t>
  </si>
  <si>
    <t>-1741467003</t>
  </si>
  <si>
    <t>74</t>
  </si>
  <si>
    <t>766-PSV-D77</t>
  </si>
  <si>
    <t>Dodávka a montáž dveří 1000x2150 mm vč. zárubně, zámku kování apod. dle PSV D77</t>
  </si>
  <si>
    <t>-63842205</t>
  </si>
  <si>
    <t>75</t>
  </si>
  <si>
    <t>766-PSV-D78</t>
  </si>
  <si>
    <t>Dodávka a montáž dveří 1000x2150 mm vč. zárubně, zámku kování apod. dle PSV D78</t>
  </si>
  <si>
    <t>1753435953</t>
  </si>
  <si>
    <t>76</t>
  </si>
  <si>
    <t>766-PSV-D79</t>
  </si>
  <si>
    <t>Dodávka a montáž dveří 1000x2150 mm vč. zárubně, zámku kování apod. dle PSV D79</t>
  </si>
  <si>
    <t>-168983158</t>
  </si>
  <si>
    <t>77</t>
  </si>
  <si>
    <t>766-PSV-D80</t>
  </si>
  <si>
    <t>Dodávka a montáž dveří 900x2150 mm vč. zárubně, zámku kování apod. dle PSV D80</t>
  </si>
  <si>
    <t>-726932398</t>
  </si>
  <si>
    <t>78</t>
  </si>
  <si>
    <t>766-PSV-D81</t>
  </si>
  <si>
    <t>Dodávka a montáž dveří 800x2150 mm vč. zárubně, zámku kování apod. dle PSV D81</t>
  </si>
  <si>
    <t>-41026594</t>
  </si>
  <si>
    <t>79</t>
  </si>
  <si>
    <t>766-PSV-D82</t>
  </si>
  <si>
    <t>Dodávka a montáž dveří 800x2150 mm vč. zárubně, zámku kování apod. dle PSV D82</t>
  </si>
  <si>
    <t>1900882859</t>
  </si>
  <si>
    <t>80</t>
  </si>
  <si>
    <t>766-PSV-D83</t>
  </si>
  <si>
    <t>Dodávka a montáž dveří 900x2150 mm vč. zárubně, zámku kování apod. dle PSV D83</t>
  </si>
  <si>
    <t>374278271</t>
  </si>
  <si>
    <t>81</t>
  </si>
  <si>
    <t>766-PSV-D105</t>
  </si>
  <si>
    <t>Dodávka a montáž dveří vchodových s bořními díly 1800x2500 mm vč. zárubně, zámku kování apod. dle PSV D105</t>
  </si>
  <si>
    <t>-1012896425</t>
  </si>
  <si>
    <t>82</t>
  </si>
  <si>
    <t>766-PSV-D106</t>
  </si>
  <si>
    <t>Dodávka a montáž dveří vchodových s bořními díly 1800x2500 mm vč. zárubně, zámku kování apod. dle PSV D106</t>
  </si>
  <si>
    <t>-1779911262</t>
  </si>
  <si>
    <t>83</t>
  </si>
  <si>
    <t>766-PSV-OV/19</t>
  </si>
  <si>
    <t>Dodávka a montáž dělící příčky wc s dveřmi dle PSV OV/19</t>
  </si>
  <si>
    <t>1603559653</t>
  </si>
  <si>
    <t>84</t>
  </si>
  <si>
    <t>766-PSV-OV/20a</t>
  </si>
  <si>
    <t>Dodávka a montáž dělící příčky wc s dveřmi dle PSV OV/20a</t>
  </si>
  <si>
    <t>-700873121</t>
  </si>
  <si>
    <t>85</t>
  </si>
  <si>
    <t>766-PSV-OV/20b</t>
  </si>
  <si>
    <t>Dodávka a montáž dělící příčky wc dle PSV OV/20b</t>
  </si>
  <si>
    <t>1787451297</t>
  </si>
  <si>
    <t>86</t>
  </si>
  <si>
    <t>766-PSV-OV/21</t>
  </si>
  <si>
    <t>Dodávka a montáž dělící příčky wc s dveřmi dle PSV OV/21</t>
  </si>
  <si>
    <t>1906786683</t>
  </si>
  <si>
    <t>87</t>
  </si>
  <si>
    <t>766-PSV-OV/22</t>
  </si>
  <si>
    <t>Dodávka a montáž dělící příčky wc s dveřmi dle PSV OV/22</t>
  </si>
  <si>
    <t>-393252035</t>
  </si>
  <si>
    <t>88</t>
  </si>
  <si>
    <t>998766121</t>
  </si>
  <si>
    <t>Přesun hmot tonážní pro kce truhlářské ruční v objektech v do 6 m</t>
  </si>
  <si>
    <t>-2100270211</t>
  </si>
  <si>
    <t>767</t>
  </si>
  <si>
    <t>Konstrukce zámečnické</t>
  </si>
  <si>
    <t>89</t>
  </si>
  <si>
    <t>13010722</t>
  </si>
  <si>
    <t>ocel profilová jakost S235JR (11 375) průřez I (IPN) 200</t>
  </si>
  <si>
    <t>-1849969786</t>
  </si>
  <si>
    <t>Poznámka k položce:_x000d_
Hmotnost: 26,30 kg/m</t>
  </si>
  <si>
    <t>výlres D.1.2.04 - VZT plošina na půdě</t>
  </si>
  <si>
    <t xml:space="preserve">2 x I200 - 6865 </t>
  </si>
  <si>
    <t>2*6,865*26,2*0,001</t>
  </si>
  <si>
    <t>0,36*1,1 'Přepočtené koeficientem množství</t>
  </si>
  <si>
    <t>90</t>
  </si>
  <si>
    <t>767-PSV-Pozn.22</t>
  </si>
  <si>
    <t>Dodávka a montáž ocelové kosnstrukce zákrytu potrubí TZB dle Pozn.22</t>
  </si>
  <si>
    <t>soubor</t>
  </si>
  <si>
    <t>-1653204957</t>
  </si>
  <si>
    <t>91</t>
  </si>
  <si>
    <t>767-PSV-Z/01</t>
  </si>
  <si>
    <t>Demontáž zábradlí hlavního schodiště dle PSV Z/01</t>
  </si>
  <si>
    <t>679598741</t>
  </si>
  <si>
    <t>92</t>
  </si>
  <si>
    <t>767-PSV-Z/15</t>
  </si>
  <si>
    <t>Kompletní repase hlavního schodiště s prodloužením a doplněním schodiště dle PSV Z/15</t>
  </si>
  <si>
    <t>1072716726</t>
  </si>
  <si>
    <t>93</t>
  </si>
  <si>
    <t>767-PSV-Z/17</t>
  </si>
  <si>
    <t>Dodávka a montáž protihlukové zástěny dle PSV Z/17</t>
  </si>
  <si>
    <t>-338300841</t>
  </si>
  <si>
    <t>94</t>
  </si>
  <si>
    <t>998767121</t>
  </si>
  <si>
    <t>Přesun hmot tonážní pro zámečnické konstrukce ruční v objektech v do 6 m</t>
  </si>
  <si>
    <t>477328931</t>
  </si>
  <si>
    <t>https://podminky.urs.cz/item/CS_URS_2025_01/998767121</t>
  </si>
  <si>
    <t>771</t>
  </si>
  <si>
    <t>Podlahy z dlaždic</t>
  </si>
  <si>
    <t>95</t>
  </si>
  <si>
    <t>771111011</t>
  </si>
  <si>
    <t>Vysátí podkladu před pokládkou dlažby</t>
  </si>
  <si>
    <t>1570427612</t>
  </si>
  <si>
    <t>96</t>
  </si>
  <si>
    <t>771121011</t>
  </si>
  <si>
    <t>Nátěr penetrační na podlahu</t>
  </si>
  <si>
    <t>-739897827</t>
  </si>
  <si>
    <t>97</t>
  </si>
  <si>
    <t>771574421</t>
  </si>
  <si>
    <t>Montáž podlah keramických hladkých lepených cementovým flexibilním lepidlem přes 35 do 45 ks/m2</t>
  </si>
  <si>
    <t>-2116360343</t>
  </si>
  <si>
    <t>https://podminky.urs.cz/item/CS_URS_2025_01/771574421</t>
  </si>
  <si>
    <t>98</t>
  </si>
  <si>
    <t>597611NP24</t>
  </si>
  <si>
    <t>dlažba keramická skladba NP24</t>
  </si>
  <si>
    <t>465730199</t>
  </si>
  <si>
    <t>99</t>
  </si>
  <si>
    <t>771577211</t>
  </si>
  <si>
    <t>Příplatek k montáži podlah keramických lepených cementovým flexibilním lepidlem za plochu do 5 m2</t>
  </si>
  <si>
    <t>1760410157</t>
  </si>
  <si>
    <t>100</t>
  </si>
  <si>
    <t>771591112</t>
  </si>
  <si>
    <t>Izolace pod dlažbu nátěrem nebo stěrkou ve dvou vrstvách</t>
  </si>
  <si>
    <t>-370716118</t>
  </si>
  <si>
    <t>101</t>
  </si>
  <si>
    <t>771591115</t>
  </si>
  <si>
    <t>Podlahy spárování silikonem</t>
  </si>
  <si>
    <t>-727918607</t>
  </si>
  <si>
    <t>102</t>
  </si>
  <si>
    <t>771591184</t>
  </si>
  <si>
    <t>Pracnější řezání podlah z dlaždic keramických rovné</t>
  </si>
  <si>
    <t>256102763</t>
  </si>
  <si>
    <t>103</t>
  </si>
  <si>
    <t>771591241</t>
  </si>
  <si>
    <t>Izolace těsnícími pásy vnitřní kout</t>
  </si>
  <si>
    <t>-876603800</t>
  </si>
  <si>
    <t>104</t>
  </si>
  <si>
    <t>771591264</t>
  </si>
  <si>
    <t>Izolace těsnícími pásy mezi podlahou a stěnou</t>
  </si>
  <si>
    <t>-602180464</t>
  </si>
  <si>
    <t>-0,7</t>
  </si>
  <si>
    <t>105</t>
  </si>
  <si>
    <t>998771121</t>
  </si>
  <si>
    <t>Přesun hmot tonážní pro podlahy z dlaždic ruční v objektech v do 6 m</t>
  </si>
  <si>
    <t>1439504022</t>
  </si>
  <si>
    <t>775</t>
  </si>
  <si>
    <t>Podlahy skládané</t>
  </si>
  <si>
    <t>106</t>
  </si>
  <si>
    <t>775111311</t>
  </si>
  <si>
    <t>Vysátí podkladu skládaných podlah</t>
  </si>
  <si>
    <t>-79328396</t>
  </si>
  <si>
    <t>107</t>
  </si>
  <si>
    <t>775121111</t>
  </si>
  <si>
    <t>Vodou ředitelná penetrace savého podkladu skládaných podlah</t>
  </si>
  <si>
    <t>-568427921</t>
  </si>
  <si>
    <t>108</t>
  </si>
  <si>
    <t>775413401</t>
  </si>
  <si>
    <t>Montáž podlahové lišty obvodové lepené</t>
  </si>
  <si>
    <t>1537987653</t>
  </si>
  <si>
    <t>-0,8</t>
  </si>
  <si>
    <t>-2*0,9</t>
  </si>
  <si>
    <t>(2*2,8+2*4,53)</t>
  </si>
  <si>
    <t>-0,9</t>
  </si>
  <si>
    <t>109</t>
  </si>
  <si>
    <t>611-001</t>
  </si>
  <si>
    <t>dřevěná lišta k masivní dřevěné podlaze dle pozn. DSL</t>
  </si>
  <si>
    <t>-989204207</t>
  </si>
  <si>
    <t>82,941*1,1 'Přepočtené koeficientem množství</t>
  </si>
  <si>
    <t>110</t>
  </si>
  <si>
    <t>775541191</t>
  </si>
  <si>
    <t>Příplatek k montáži podlah plovoucích z lamel dýhovaných a laminovaných za lepení k podkladu</t>
  </si>
  <si>
    <t>-1260677232</t>
  </si>
  <si>
    <t>https://podminky.urs.cz/item/CS_URS_2025_01/775541191</t>
  </si>
  <si>
    <t>111</t>
  </si>
  <si>
    <t>7755411R0</t>
  </si>
  <si>
    <t>Montáž masivní dřevěné podlahy z parket</t>
  </si>
  <si>
    <t>2128386895</t>
  </si>
  <si>
    <t>112</t>
  </si>
  <si>
    <t>61191-NP22</t>
  </si>
  <si>
    <t>masivní dřevěná podlaha dle skladby NP22</t>
  </si>
  <si>
    <t>698339496</t>
  </si>
  <si>
    <t>Poznámka k položce:_x000d_
vč. finální povrchové úpravy</t>
  </si>
  <si>
    <t>124,44*1,08 'Přepočtené koeficientem množství</t>
  </si>
  <si>
    <t>113</t>
  </si>
  <si>
    <t>61191-NP28</t>
  </si>
  <si>
    <t>masivní dřevěná podlaha dle skladby NP28</t>
  </si>
  <si>
    <t>-407441547</t>
  </si>
  <si>
    <t>5,3*1,08 'Přepočtené koeficientem množství</t>
  </si>
  <si>
    <t>114</t>
  </si>
  <si>
    <t>775591919</t>
  </si>
  <si>
    <t>Oprava podlah dřevěných - broušení celkové včetně tmelení</t>
  </si>
  <si>
    <t>-1056653489</t>
  </si>
  <si>
    <t>https://podminky.urs.cz/item/CS_URS_2025_01/775591919</t>
  </si>
  <si>
    <t>115</t>
  </si>
  <si>
    <t>775591920</t>
  </si>
  <si>
    <t>Oprava podlah dřevěných - vysátí povrchu</t>
  </si>
  <si>
    <t>-51964265</t>
  </si>
  <si>
    <t>https://podminky.urs.cz/item/CS_URS_2025_01/775591920</t>
  </si>
  <si>
    <t>116</t>
  </si>
  <si>
    <t>775591921</t>
  </si>
  <si>
    <t>Oprava podlah dřevěných - základní lak</t>
  </si>
  <si>
    <t>-1694006122</t>
  </si>
  <si>
    <t>https://podminky.urs.cz/item/CS_URS_2025_01/775591921</t>
  </si>
  <si>
    <t>117</t>
  </si>
  <si>
    <t>775591924</t>
  </si>
  <si>
    <t>Oprava podlah dřevěných - vrchní lak pro velmi vysokou zátěž</t>
  </si>
  <si>
    <t>293062550</t>
  </si>
  <si>
    <t>https://podminky.urs.cz/item/CS_URS_2025_01/775591924</t>
  </si>
  <si>
    <t>118</t>
  </si>
  <si>
    <t>998775121</t>
  </si>
  <si>
    <t>Přesun hmot tonážní pro podlahy skládané ruční v objektech v do 6 m</t>
  </si>
  <si>
    <t>-952048414</t>
  </si>
  <si>
    <t>776</t>
  </si>
  <si>
    <t>Podlahy povlakové</t>
  </si>
  <si>
    <t>119</t>
  </si>
  <si>
    <t>776111311</t>
  </si>
  <si>
    <t>Vysátí podkladu povlakových podlah</t>
  </si>
  <si>
    <t>-881012908</t>
  </si>
  <si>
    <t>https://podminky.urs.cz/item/CS_URS_2025_01/776111311</t>
  </si>
  <si>
    <t>120</t>
  </si>
  <si>
    <t>776121112</t>
  </si>
  <si>
    <t>Vodou ředitelná penetrace savého podkladu povlakových podlah</t>
  </si>
  <si>
    <t>1921548140</t>
  </si>
  <si>
    <t>https://podminky.urs.cz/item/CS_URS_2025_01/776121112</t>
  </si>
  <si>
    <t>121</t>
  </si>
  <si>
    <t>776231111</t>
  </si>
  <si>
    <t>Lepení lamel a čtverců z vinylu standardním lepidlem</t>
  </si>
  <si>
    <t>-1436452374</t>
  </si>
  <si>
    <t>https://podminky.urs.cz/item/CS_URS_2025_01/776231111</t>
  </si>
  <si>
    <t>122</t>
  </si>
  <si>
    <t>284-NP21</t>
  </si>
  <si>
    <t>antistaticky vodivý homogenní vysokozátěžový vinyl pro komerční využití dle skladby NP21</t>
  </si>
  <si>
    <t>-1296297750</t>
  </si>
  <si>
    <t>92,66*1,1 'Přepočtené koeficientem množství</t>
  </si>
  <si>
    <t>123</t>
  </si>
  <si>
    <t>284-NP23</t>
  </si>
  <si>
    <t xml:space="preserve">homogenní vysokozátěžový vinyl pro komerční využití  dle skladby NP23</t>
  </si>
  <si>
    <t>-1502718471</t>
  </si>
  <si>
    <t>21,04*1,1 'Přepočtené koeficientem množství</t>
  </si>
  <si>
    <t>124</t>
  </si>
  <si>
    <t>998776101</t>
  </si>
  <si>
    <t>Přesun hmot tonážní pro podlahy povlakové v objektech v do 6 m</t>
  </si>
  <si>
    <t>895270332</t>
  </si>
  <si>
    <t>https://podminky.urs.cz/item/CS_URS_2025_01/998776101</t>
  </si>
  <si>
    <t>777</t>
  </si>
  <si>
    <t>Podlahy lité</t>
  </si>
  <si>
    <t>125</t>
  </si>
  <si>
    <t>777111111</t>
  </si>
  <si>
    <t>Vysátí podkladu před provedením lité podlahy</t>
  </si>
  <si>
    <t>1051797905</t>
  </si>
  <si>
    <t>https://podminky.urs.cz/item/CS_URS_2025_01/777111111</t>
  </si>
  <si>
    <t>126</t>
  </si>
  <si>
    <t>777131101</t>
  </si>
  <si>
    <t>Penetrační epoxidový nátěr podlahy na suchý a vyzrálý podklad</t>
  </si>
  <si>
    <t>-719668788</t>
  </si>
  <si>
    <t>https://podminky.urs.cz/item/CS_URS_2025_01/777131101</t>
  </si>
  <si>
    <t>Příplatek k cenám penetračního nátěru za zvýšenou pracnost provádění podlahových soklíků</t>
  </si>
  <si>
    <t>1,782</t>
  </si>
  <si>
    <t>127</t>
  </si>
  <si>
    <t>777131151</t>
  </si>
  <si>
    <t>1597338999</t>
  </si>
  <si>
    <t>https://podminky.urs.cz/item/CS_URS_2025_01/777131151</t>
  </si>
  <si>
    <t>(2*2,98+2*1,69)*0,08</t>
  </si>
  <si>
    <t>-0,7*0,08</t>
  </si>
  <si>
    <t>(2*1,72+2*2,965+2,015+2,95)*0,08</t>
  </si>
  <si>
    <t>128</t>
  </si>
  <si>
    <t>777511181</t>
  </si>
  <si>
    <t>Příplatek k cenám krycí stěrky za zvýšenou pracnost provádění podlahových soklíků</t>
  </si>
  <si>
    <t>-257797941</t>
  </si>
  <si>
    <t>https://podminky.urs.cz/item/CS_URS_2025_01/777511181</t>
  </si>
  <si>
    <t>129</t>
  </si>
  <si>
    <t>777521105</t>
  </si>
  <si>
    <t>Krycí polyuretanová stěrka tloušťky do 3 mm dekorativní lité podlahy</t>
  </si>
  <si>
    <t>-2140964502</t>
  </si>
  <si>
    <t>https://podminky.urs.cz/item/CS_URS_2025_01/777521105</t>
  </si>
  <si>
    <t>130</t>
  </si>
  <si>
    <t>777612151</t>
  </si>
  <si>
    <t>Příplatek k cenám uzavíracího nátěru za za zvýšenou pracnost provádění podlahových soklíků</t>
  </si>
  <si>
    <t>702835404</t>
  </si>
  <si>
    <t>https://podminky.urs.cz/item/CS_URS_2025_01/777612151</t>
  </si>
  <si>
    <t>2*(2*2,98+2*1,69)*0,08</t>
  </si>
  <si>
    <t>-2*0,7*0,08</t>
  </si>
  <si>
    <t>2*(2*1,72+2*2,965+2,015+2,95)*0,08</t>
  </si>
  <si>
    <t>131</t>
  </si>
  <si>
    <t>777622103</t>
  </si>
  <si>
    <t>Uzavírací polyuretanový transparentní nátěr podlahy</t>
  </si>
  <si>
    <t>-1759378196</t>
  </si>
  <si>
    <t>https://podminky.urs.cz/item/CS_URS_2025_01/777622103</t>
  </si>
  <si>
    <t>2*Skladba_NP26</t>
  </si>
  <si>
    <t>3,564</t>
  </si>
  <si>
    <t>132</t>
  </si>
  <si>
    <t>777911111</t>
  </si>
  <si>
    <t>Tuhé napojení lité podlahy na stěnu nebo sokl</t>
  </si>
  <si>
    <t>256108223</t>
  </si>
  <si>
    <t>https://podminky.urs.cz/item/CS_URS_2025_01/777911111</t>
  </si>
  <si>
    <t>133</t>
  </si>
  <si>
    <t>998777101</t>
  </si>
  <si>
    <t>Přesun hmot tonážní pro podlahy lité v objektech v do 6 m</t>
  </si>
  <si>
    <t>1376862553</t>
  </si>
  <si>
    <t>https://podminky.urs.cz/item/CS_URS_2025_01/998777101</t>
  </si>
  <si>
    <t>781</t>
  </si>
  <si>
    <t>Dokončovací práce - obklady</t>
  </si>
  <si>
    <t>134</t>
  </si>
  <si>
    <t>781121011</t>
  </si>
  <si>
    <t>Nátěr penetrační na stěnu</t>
  </si>
  <si>
    <t>1214331239</t>
  </si>
  <si>
    <t>Montáž obkladů keramických hladkých lepených cementovým flexibilním lepidlem přes 35 do 45 ks/m2</t>
  </si>
  <si>
    <t>43,685</t>
  </si>
  <si>
    <t>Montáž obkladů vnitřních z mozaiky 200x200 mm lepených flexibilním lepidlem</t>
  </si>
  <si>
    <t>41,401</t>
  </si>
  <si>
    <t>135</t>
  </si>
  <si>
    <t>781131112</t>
  </si>
  <si>
    <t>Izolace pod obklad nátěrem nebo stěrkou ve dvou vrstvách</t>
  </si>
  <si>
    <t>1607077901</t>
  </si>
  <si>
    <t>(2*0,9+2*2,075)*0,15</t>
  </si>
  <si>
    <t>-0,7*0,15</t>
  </si>
  <si>
    <t>(0,96+2*2,075-2*0,94)*0,15</t>
  </si>
  <si>
    <t>(0,96+2*0,94)*2</t>
  </si>
  <si>
    <t>(2*0,9+2*1,875)*0,15</t>
  </si>
  <si>
    <t>(2*0,9+2*1,825)*0,15</t>
  </si>
  <si>
    <t>136</t>
  </si>
  <si>
    <t>781131232</t>
  </si>
  <si>
    <t>Izolace pod obklad těsnícími pásy pro styčné nebo dilatační spáry</t>
  </si>
  <si>
    <t>-1906776895</t>
  </si>
  <si>
    <t>4*0,15</t>
  </si>
  <si>
    <t>2*0,15</t>
  </si>
  <si>
    <t>2*2</t>
  </si>
  <si>
    <t>137</t>
  </si>
  <si>
    <t>781474117</t>
  </si>
  <si>
    <t>-929569744</t>
  </si>
  <si>
    <t>(2*0,9+2*2,075)*2,15</t>
  </si>
  <si>
    <t>-0,7*2</t>
  </si>
  <si>
    <t>(2*0,96+2*2,075)*2,15</t>
  </si>
  <si>
    <t>-0,7*2,1</t>
  </si>
  <si>
    <t>(2*0,9+2*1,875)*2,15</t>
  </si>
  <si>
    <t>(2*0,9+2*1,825)*2,15</t>
  </si>
  <si>
    <t>138</t>
  </si>
  <si>
    <t>597610R2</t>
  </si>
  <si>
    <t>obklad 150/150 jednobarevný mat</t>
  </si>
  <si>
    <t>-755233532</t>
  </si>
  <si>
    <t>43,685*1,1 'Přepočtené koeficientem množství</t>
  </si>
  <si>
    <t>139</t>
  </si>
  <si>
    <t>781484115</t>
  </si>
  <si>
    <t>1031853176</t>
  </si>
  <si>
    <t>(1,18+1,182+1,8+3,474+1,45+1,82+1,86+0,15+0,33)*2,15</t>
  </si>
  <si>
    <t>(2*2,065+2*1,64)*2,15</t>
  </si>
  <si>
    <t>140</t>
  </si>
  <si>
    <t>597612R1</t>
  </si>
  <si>
    <t>keramická mozaika jednobarevná 25/25 mat</t>
  </si>
  <si>
    <t>1199609791</t>
  </si>
  <si>
    <t>41,401*1,1 'Přepočtené koeficientem množství</t>
  </si>
  <si>
    <t>141</t>
  </si>
  <si>
    <t>781492211</t>
  </si>
  <si>
    <t>Montáž profilů rohových lepených flexibilním cementovým lepidlem</t>
  </si>
  <si>
    <t>594021263</t>
  </si>
  <si>
    <t>2,15</t>
  </si>
  <si>
    <t>3*2,15</t>
  </si>
  <si>
    <t>142</t>
  </si>
  <si>
    <t>59054125</t>
  </si>
  <si>
    <t>profil ukončovací pro vnější hrany obkladů hliník matně eloxovaný 12,5x2500mm</t>
  </si>
  <si>
    <t>-634326933</t>
  </si>
  <si>
    <t>8,6*1,1 'Přepočtené koeficientem množství</t>
  </si>
  <si>
    <t>143</t>
  </si>
  <si>
    <t>781495115</t>
  </si>
  <si>
    <t>Spárování vnitřních obkladů silikonem</t>
  </si>
  <si>
    <t>1928400131</t>
  </si>
  <si>
    <t>144</t>
  </si>
  <si>
    <t>781495141</t>
  </si>
  <si>
    <t>Průnik obkladem kruhový do DN 30</t>
  </si>
  <si>
    <t>-1385356288</t>
  </si>
  <si>
    <t>145</t>
  </si>
  <si>
    <t>781495142</t>
  </si>
  <si>
    <t>Průnik obkladem kruhový přes DN 30 do DN 90</t>
  </si>
  <si>
    <t>-637466966</t>
  </si>
  <si>
    <t>https://podminky.urs.cz/item/CS_URS_2025_01/781495142</t>
  </si>
  <si>
    <t>146</t>
  </si>
  <si>
    <t>781495184</t>
  </si>
  <si>
    <t>Řezání pracnější rovné keramických obkladaček</t>
  </si>
  <si>
    <t>1615133693</t>
  </si>
  <si>
    <t>147</t>
  </si>
  <si>
    <t>998781121</t>
  </si>
  <si>
    <t>Přesun hmot tonážní pro obklady keramické ruční v objektech v do 6 m</t>
  </si>
  <si>
    <t>1746601001</t>
  </si>
  <si>
    <t>784</t>
  </si>
  <si>
    <t>Dokončovací práce - malby a tapety</t>
  </si>
  <si>
    <t>148</t>
  </si>
  <si>
    <t>784161001</t>
  </si>
  <si>
    <t>Tmelení spar a rohů šířky do 3 mm akrylátovým tmelem v místnostech v do 3,80 m</t>
  </si>
  <si>
    <t>1011969322</t>
  </si>
  <si>
    <t>149</t>
  </si>
  <si>
    <t>784181121</t>
  </si>
  <si>
    <t>Hloubková jednonásobná bezbarvá penetrace podkladu v místnostech v do 3,80 m</t>
  </si>
  <si>
    <t>836071636</t>
  </si>
  <si>
    <t>Dvojnásobné bílé malby ze směsí za mokra výborně oděruvzdorných v místnostech v do 3,80 m</t>
  </si>
  <si>
    <t>1352,75</t>
  </si>
  <si>
    <t>150</t>
  </si>
  <si>
    <t>784181127</t>
  </si>
  <si>
    <t>Hloubková jednonásobná bezbarvá penetrace podkladu na schodišti podlaží v do 3,80 m</t>
  </si>
  <si>
    <t>-1186405340</t>
  </si>
  <si>
    <t>Dvojnásobné bílé malby ze směsí za mokra výborně oděruvzdorných na schodišti v do 3,80 m</t>
  </si>
  <si>
    <t>183</t>
  </si>
  <si>
    <t>151</t>
  </si>
  <si>
    <t>784211101</t>
  </si>
  <si>
    <t>-1893742406</t>
  </si>
  <si>
    <t>(2*3,933+2*2,11)*3</t>
  </si>
  <si>
    <t>(2*13,204+3,35+1,8+2,411+12,041+1,656+2*2,15)*3</t>
  </si>
  <si>
    <t>(2*3,125+2*8,53+0,35+0,405+2*0,35)*3</t>
  </si>
  <si>
    <t>(2*5,955+2*1,58)*3</t>
  </si>
  <si>
    <t>(2*0,9+2*2,075)*2,6</t>
  </si>
  <si>
    <t>(2*3,055+2*1,185)*3</t>
  </si>
  <si>
    <t>(2*2,765+2*2,423)*3</t>
  </si>
  <si>
    <t>(1,182+1,8+3,474+1,45+1,82+1,86+0,15+0,33)3*2,6</t>
  </si>
  <si>
    <t>(2*2,065+2*1,64)*2,6</t>
  </si>
  <si>
    <t>(6,3+3,257+6,37+4,191)*3,23</t>
  </si>
  <si>
    <t>(2*6,387+2*3,665)*3,23</t>
  </si>
  <si>
    <t>(2*6,386+2*3,375)*3,23</t>
  </si>
  <si>
    <t>(3,8+1,152+1,16+3,173+0,41+0,96+3,763+6,383)*3,23</t>
  </si>
  <si>
    <t>(2*2,345+2*2,345)*2,6</t>
  </si>
  <si>
    <t>(2*0,96+2*2,075)*2,6</t>
  </si>
  <si>
    <t>(2*0,9+2*1,875)*2,6</t>
  </si>
  <si>
    <t>(2*0,9+2*1,825)*2,6</t>
  </si>
  <si>
    <t>(2,43+2,735+2,436+3,16)*3,23</t>
  </si>
  <si>
    <t>(5,352+2,975+3,249+1,93+2,4+1,03)*2,6</t>
  </si>
  <si>
    <t>(2*2,8+2*4,53)*3,23</t>
  </si>
  <si>
    <t>(4,2+4,595+0,1+1,78+4,74+6,35)*3,23</t>
  </si>
  <si>
    <t>(2*2,98+2*1,69)*2,6</t>
  </si>
  <si>
    <t>(2*1,72+2*2,965+2,015+2,95)*2,6</t>
  </si>
  <si>
    <t>ostatní</t>
  </si>
  <si>
    <t>ODPOČET OBKLADY</t>
  </si>
  <si>
    <t>-43,685</t>
  </si>
  <si>
    <t>-41,401</t>
  </si>
  <si>
    <t>-47,891</t>
  </si>
  <si>
    <t>152</t>
  </si>
  <si>
    <t>784211107</t>
  </si>
  <si>
    <t>-789443698</t>
  </si>
  <si>
    <t>786</t>
  </si>
  <si>
    <t>Dokončovací práce - čalounické úpravy</t>
  </si>
  <si>
    <t>153</t>
  </si>
  <si>
    <t>786-PSV-OV/15</t>
  </si>
  <si>
    <t>Dodávka a montáž interiérových screenových rolet dle PSV O/15</t>
  </si>
  <si>
    <t>-743201763</t>
  </si>
  <si>
    <t>PSV O/15</t>
  </si>
  <si>
    <t>1.NP</t>
  </si>
  <si>
    <t>1*2,06*2,1</t>
  </si>
  <si>
    <t>3*1,41*2,1</t>
  </si>
  <si>
    <t>1*2*2,7</t>
  </si>
  <si>
    <t>2*2,06*2,7</t>
  </si>
  <si>
    <t>2.NP</t>
  </si>
  <si>
    <t>10*1,51*2,3</t>
  </si>
  <si>
    <t>154</t>
  </si>
  <si>
    <t>786-PSV-OV/16</t>
  </si>
  <si>
    <t>Dodávka a montáž vnitřní rolety 1550x2400 mm vč. motoru a ovládání dle PSV O/16</t>
  </si>
  <si>
    <t>-621014035</t>
  </si>
  <si>
    <t>D.1.4.1 - SP - Vytápění společné prostory - společné prostory</t>
  </si>
  <si>
    <t>732 - Strojovna ÚT</t>
  </si>
  <si>
    <t>734 - Armatury</t>
  </si>
  <si>
    <t>735 - Otopná tělesa</t>
  </si>
  <si>
    <t>767 - Konstrukce zámečnické</t>
  </si>
  <si>
    <t>732</t>
  </si>
  <si>
    <t>Strojovna ÚT</t>
  </si>
  <si>
    <t>732199100</t>
  </si>
  <si>
    <t>Montáž orientačních štítků</t>
  </si>
  <si>
    <t>73534530</t>
  </si>
  <si>
    <t>Tabulka bezpečnostní s tiskem, 2 barvy, A5, 148 x 210 mm</t>
  </si>
  <si>
    <t>732219315</t>
  </si>
  <si>
    <t>Montáž ohříváku vody stojatého PN 0,6/0,6,PN 1,6/0,6 o obsahu do 1000 litrů</t>
  </si>
  <si>
    <t>vlastní cena.9</t>
  </si>
  <si>
    <t>Nepřímoohřevný stacionární smaltovaný zásobníky TV včetně tepelné izolace a opláštění krycí folií s výměníkem tepla s hladkou trubkou. Připojovací body na zadní straně ohřívače, příruba pro čištění s možností montáže elektrického topného elementu. Objem z</t>
  </si>
  <si>
    <t>732429212</t>
  </si>
  <si>
    <t>Montáž čerpadla oběhového mokroběžného závitového DN 25</t>
  </si>
  <si>
    <t>vlastní cena.10</t>
  </si>
  <si>
    <t>Oběhové čerpadlo - PN10, DN25, výtlačná výška 1 - 4 m, Qmax = 2,7 m3/h, elektronické, příkon 20 W, 230 V, 50 Hz, připojení G1", konstrukční délka 130 mm</t>
  </si>
  <si>
    <t>vlastní cena.11</t>
  </si>
  <si>
    <t>Izolační pouzdro skříně oběhového čerpadla</t>
  </si>
  <si>
    <t>998732102</t>
  </si>
  <si>
    <t>Přesun hmot tonážní pro strojovny v objektech v do 12 m</t>
  </si>
  <si>
    <t>734</t>
  </si>
  <si>
    <t>Armatury</t>
  </si>
  <si>
    <t>734209113</t>
  </si>
  <si>
    <t>Montáž armatury závitové s dvěma závity G 1/2</t>
  </si>
  <si>
    <t>734209124</t>
  </si>
  <si>
    <t>Montáž armatury závitové s třemi závity G 3/4</t>
  </si>
  <si>
    <t>734291123</t>
  </si>
  <si>
    <t>Kohout plnící a vypouštěcí G 1/2 PN 10 do 90°C závitový</t>
  </si>
  <si>
    <t>734211127</t>
  </si>
  <si>
    <t>Ventil závitový odvzdušňovací G 1/2 PN 14 do 120°C automatický se zpětnou klapkou otopných těles</t>
  </si>
  <si>
    <t>734292714</t>
  </si>
  <si>
    <t>Kohout kulový přímý G 3/4 PN 42 do 185°C vnitřní závit</t>
  </si>
  <si>
    <t>734292716</t>
  </si>
  <si>
    <t>Kohout kulový přímý G 1 1/4 PN 42 do 185°C vnitřní závit</t>
  </si>
  <si>
    <t>734291273</t>
  </si>
  <si>
    <t>Filtr závitový přímý G 3/4 PN 30 do 110°C s vnitřními závity a integrovaným magnetem</t>
  </si>
  <si>
    <t>734242413</t>
  </si>
  <si>
    <t>Ventil závitový zpětný přímý G 3/4 PN 16 do 110°C</t>
  </si>
  <si>
    <t>734220112</t>
  </si>
  <si>
    <t>Ventil závitový regulační přímý G 1/2 PN 25 do 120°C vyvažovací bez vypouštění</t>
  </si>
  <si>
    <t>734220114</t>
  </si>
  <si>
    <t>Ventil závitový regulační přímý G 1 PN 25 do 120°C vyvažovací bez vypouštění</t>
  </si>
  <si>
    <t>vlastní cena.12</t>
  </si>
  <si>
    <t>Měření energie: Montáž měřiče tepla do DN 25</t>
  </si>
  <si>
    <t>vlastní cena.13</t>
  </si>
  <si>
    <t>Měření energie: Ultrazvukový subkompaktní měřič energie tepla, vybaven drátovou komunikací pomocí M-Bus protokolu. Součástí soupravy měřiče je průtokoměr, kalorimetrické počítadlo, pár odporových teploměrů, kulový kohout s jímkou, pár šroubení a pár těsně</t>
  </si>
  <si>
    <t>vlastní cena.14</t>
  </si>
  <si>
    <t>vlastní cena.15</t>
  </si>
  <si>
    <t>Měření energie: Mezikus DN15, l = 110 mm</t>
  </si>
  <si>
    <t>vlastní cena.16</t>
  </si>
  <si>
    <t>Měření energie: Parametrizace MT - nastavení primární adresy u osazeného modulu</t>
  </si>
  <si>
    <t>vlastní cena.17</t>
  </si>
  <si>
    <t>Měření energie: Montáž indikátoru topných nákladů</t>
  </si>
  <si>
    <t>vlastní cena.18</t>
  </si>
  <si>
    <t xml:space="preserve">Měření energie: Dvoučidlový indikátor topných nákladů s rádiovým odečtem AMR, Walk-By a optickým rozhraním. Indikátor je dodáván v kompaktním provedení (pro přímou montáž na otopné těleso) s možností připojení odděleného čidla.                            </t>
  </si>
  <si>
    <t>vlastní cena.19</t>
  </si>
  <si>
    <t>Měření energie: Destička pro indikátor topných nákladů II/40 mm</t>
  </si>
  <si>
    <t>vlastní cena.20</t>
  </si>
  <si>
    <t>Měření energie: Montážní sada pro indikátor topných nákladů</t>
  </si>
  <si>
    <t>vlastní cena.21</t>
  </si>
  <si>
    <t>Měření energie: Montáž centrály</t>
  </si>
  <si>
    <t>vlastní cena.22</t>
  </si>
  <si>
    <t xml:space="preserve">Měření energie: Wireless M-Bus centrála, včetně antény,  2x baterie, příprava na pevné napájení 8-24 V, SIM konektivita (LTE-M, GPRS, NB-IoT)</t>
  </si>
  <si>
    <t>vlastní cena.23</t>
  </si>
  <si>
    <t>Montáž elektrotermické hlavice s pohonem (dodávka MaR)</t>
  </si>
  <si>
    <t>vlastní cena.24</t>
  </si>
  <si>
    <t>Montáž termostatické hlavice</t>
  </si>
  <si>
    <t>vlastní cena.25</t>
  </si>
  <si>
    <t>Termostatické hlavice s vestavěným čidlem typ Halo pro přesnou regulaci teploty se štíhlým, válcovitým tvarem, stupnice nastavení s hodnotami teplot, připojení M30 x 1,5, teplotní rozsah 6°C - 28 °C, barva bíla</t>
  </si>
  <si>
    <t>vlastní cena.26</t>
  </si>
  <si>
    <t>Termostatické hlavice v provedení pro veřejné prostory typ Halo-B pro přesnou regulaci teploty se štíhlým, válcovitým tvarem, připojení M30 x 1,5, teplotní rozsah 8 °C - 26 °C, barva bíla</t>
  </si>
  <si>
    <t>vlastní cena.27</t>
  </si>
  <si>
    <t>Radiátorové šroubení typ VHS rohové s integrovaným a přednastavitelným ventilem, s možností uzavření a vypuštění připojovací rozteč 50 mm; přívod je u hlavice, DN 15</t>
  </si>
  <si>
    <t>vlastní cena.28</t>
  </si>
  <si>
    <t>Kryt ventilu VHS, rohový, RAL 9016 (bílá), vhodný pro mokré lakování</t>
  </si>
  <si>
    <t>vlastní cena.29</t>
  </si>
  <si>
    <t>Šroubení pro otopná tělesa typ RLV-K (tzv. H-kus) DN15, včetně redukce na 1/2" IG, rohové s možností uzavření a vypuštění, přestavitelná z jednotrubky na dvoutrubku, s připojovací roztečí 50 mm</t>
  </si>
  <si>
    <t>vlastní cena.30</t>
  </si>
  <si>
    <t>Svěrné spojky pro měděná potrubí DN15, pochromované</t>
  </si>
  <si>
    <t>vlastní cena.31</t>
  </si>
  <si>
    <t>Dvojitá rozeta krycí, rozteč 50 mm, pro RLV-K</t>
  </si>
  <si>
    <t>vlastní cena.32</t>
  </si>
  <si>
    <t>Dvojitá rozeta krycí, rozteč 50 mm pro k VHS</t>
  </si>
  <si>
    <t>vlastní cena.33</t>
  </si>
  <si>
    <t>Plnící a výpustná armatura</t>
  </si>
  <si>
    <t>734411103</t>
  </si>
  <si>
    <t>Teploměr technický s pevným stonkem a jímkou zadní připojení průměr 63 mm délky 100 mm</t>
  </si>
  <si>
    <t>734421101</t>
  </si>
  <si>
    <t>Tlakoměr s pevným stonkem a zpětnou klapkou tlak 0-16 bar průměr 50 mm spodní připojení</t>
  </si>
  <si>
    <t>734424912</t>
  </si>
  <si>
    <t>Příslušenství tlakoměrů kohouty čepové s nátrubkovou přípojkou PN 25 do 50°C M 20 x 1,5</t>
  </si>
  <si>
    <t>vlastní cena.34</t>
  </si>
  <si>
    <t>Návarky a manometrické smyčky pro tlaková čidla dle schématu MaR</t>
  </si>
  <si>
    <t>998734102</t>
  </si>
  <si>
    <t>Přesun hmot tonážní pro armatury v objektech v do 12 m</t>
  </si>
  <si>
    <t>735</t>
  </si>
  <si>
    <t>Otopná tělesa</t>
  </si>
  <si>
    <t>735164511</t>
  </si>
  <si>
    <t>Montáž otopného tělesa trubkového na stěnu výšky tělesa do 1500 mm</t>
  </si>
  <si>
    <t>735164512</t>
  </si>
  <si>
    <t>Montáž otopného tělesa trubkového na stěnu výšky tělesa přes 1500 mm</t>
  </si>
  <si>
    <t>vlastní cena.35</t>
  </si>
  <si>
    <t>Koupelnové trubkové těleso ocelové rovné z uzavřených ocelových profilů s průřezem ve tvaru “D” a rovných profilů s kruhovým průřezem, spodní středové připojení s připojovací roztečí 50 mm, velikost 700x450 mm</t>
  </si>
  <si>
    <t>vlastní cena.36</t>
  </si>
  <si>
    <t>Koupelnové trubkové těleso ocelové rovné z uzavřených ocelových profilů s průřezem ve tvaru “D” a rovných profilů s kruhovým průřezem, spodní středové připojení s připojovací roztečí 50 mm, velikost 1820x600 mm</t>
  </si>
  <si>
    <t>vlastní cena.37</t>
  </si>
  <si>
    <t>Kombinované vytápění – elektrické topné těleso o výkonu 300 W s integrovaným regulátorem teploty, připojení na pevný el. rozvod přívodním kabelem do instalační krabice, délka připojovacího kabelu 1,5 m, barva bílá.</t>
  </si>
  <si>
    <t>735159110</t>
  </si>
  <si>
    <t>Montáž otopných těles panelových jednořadých délky do 1500 mm</t>
  </si>
  <si>
    <t>735159210</t>
  </si>
  <si>
    <t>Montáž otopných těles panelových dvouřadých délky do 1140 mm</t>
  </si>
  <si>
    <t>735159310</t>
  </si>
  <si>
    <t>Montáž otopných těles panelových třířadých délky do 1140 mm</t>
  </si>
  <si>
    <t>735159320</t>
  </si>
  <si>
    <t>Montáž otopných těles panelových třířadých délky do 1500 mm</t>
  </si>
  <si>
    <t>735159330</t>
  </si>
  <si>
    <t>Montáž otopných těles panelových třířadých délky do 1980 mm</t>
  </si>
  <si>
    <t>vlastní cena.38</t>
  </si>
  <si>
    <t>Otopné těleso panelové typ 22 VKL, dvoudeskové, 2 přídavná přestupní plocha v provedení s vestavěným ventilem se spodním levým připojením, výška/délka 600/1100 mm</t>
  </si>
  <si>
    <t>vlastní cena.39</t>
  </si>
  <si>
    <t>Otopné těleso panelové typ 11 PLAN VK s hladkou čelní deskou, jednodeskové, 1 přídavná přestupní plocha v provedení s vestavěným ventilem se spodním pravým připojením, výška/délka 600/400 mm</t>
  </si>
  <si>
    <t>156</t>
  </si>
  <si>
    <t>vlastní cena.40</t>
  </si>
  <si>
    <t>Otopné těleso panelové typ 11 PLAN VK s hladkou čelní deskou, jednodeskové, 1 přídavná přestupní plocha v provedení s vestavěným ventilem se spodním pravým připojením, výška/délka 600/900 mm</t>
  </si>
  <si>
    <t>158</t>
  </si>
  <si>
    <t>vlastní cena.41</t>
  </si>
  <si>
    <t>Otopné těleso panelové typ 11 PLAN VK s hladkou čelní deskou, jednodeskové, 1 přídavná přestupní plocha v provedení s vestavěným ventilem se spodním pravým připojením, výška/délka 900/700 mm</t>
  </si>
  <si>
    <t>160</t>
  </si>
  <si>
    <t>vlastní cena.42</t>
  </si>
  <si>
    <t>Otopné těleso panelové typ 22 PLAN VK s hladkou čelní deskou, dvoudeskové, 2 přídavné přestupní plochy v provedení s vestavěným ventilem se spodním pravým připojením, výška/délka 600/1100 mm</t>
  </si>
  <si>
    <t>162</t>
  </si>
  <si>
    <t>vlastní cena.43</t>
  </si>
  <si>
    <t>Otopné těleso panelové typ 22 PLAN VK s hladkou čelní deskou, dvoudeskové, 2 přídavné přestupní plochy v provedení s vestavěným ventilem se spodním pravým připojením, výška/délka 900/600 mm</t>
  </si>
  <si>
    <t>164</t>
  </si>
  <si>
    <t>vlastní cena.44</t>
  </si>
  <si>
    <t>Otopné těleso panelové typ 33 PLAN VK s hladkou čelní deskou, třídeskové, 3 přídavné přestupní plochy v provedení s vestavěným ventilem se spodním pravým připojením, výška/délka 600/1200 mm</t>
  </si>
  <si>
    <t>166</t>
  </si>
  <si>
    <t>vlastní cena.45</t>
  </si>
  <si>
    <t>Otopné těleso panelové typ 11 PLAN VKL s hladkou čelní deskou, jednodeskové, 1 přídavná přestupní plocha v provedení s vestavěným ventilem se spodním levým připojením, výška/délka 600/400 mm</t>
  </si>
  <si>
    <t>168</t>
  </si>
  <si>
    <t>vlastní cena.46</t>
  </si>
  <si>
    <t>Otopné těleso panelové typ 21 PLAN VKL s hladkou čelní deskou, dvoudeskové, 1 přídavná přestupní plocha v provedení s vestavěným ventilem se spodním levým připojením, výška/délka 600/1100 mm</t>
  </si>
  <si>
    <t>170</t>
  </si>
  <si>
    <t>vlastní cena.47</t>
  </si>
  <si>
    <t>Otopné těleso panelové typ 33 PLAN VKL s hladkou čelní deskou, třídeskové, 3 přídavné přestupní plochy v provedení s vestavěným ventilem se spodním levým připojením, výška/délka 600/1100 mm</t>
  </si>
  <si>
    <t>172</t>
  </si>
  <si>
    <t>vlastní cena.48</t>
  </si>
  <si>
    <t>Otopné těleso panelové typ 33 PLAN VKL s hladkou čelní deskou, třídeskové, 3 přídavné přestupní plochy v provedení s vestavěným ventilem se spodním levým připojením, výška/délka 600/1200 mm</t>
  </si>
  <si>
    <t>174</t>
  </si>
  <si>
    <t>vlastní cena.49</t>
  </si>
  <si>
    <t>Otopné těleso panelové typ 33 PLAN VKL s hladkou čelní deskou, třídeskové, 3 přídavné přestupní plochy v provedení s vestavěným ventilem se spodním levým připojením, výška/délka 600/1400 mm</t>
  </si>
  <si>
    <t>176</t>
  </si>
  <si>
    <t>vlastní cena.50</t>
  </si>
  <si>
    <t>Otopné těleso panelové typ 33 PLAN VKL s hladkou čelní deskou, třídeskové, 3 přídavné přestupní plochy v provedení s vestavěným ventilem se spodním levým připojením, výška/délka 600/1600 mm</t>
  </si>
  <si>
    <t>178</t>
  </si>
  <si>
    <t>vlastní cena.51</t>
  </si>
  <si>
    <t>Designové otopné těleso typ K10VM, jednořadé v provedení se spodním středovým připojením, otopné profily (lamely) orientovány svisle, výška/délka/hloubka 2000/366 mm</t>
  </si>
  <si>
    <t>180</t>
  </si>
  <si>
    <t>vlastní cena.52</t>
  </si>
  <si>
    <t>Designové otopné těleso typ K20VM, dvouřadé v provedení se spodním středovým připojením, otopné profily (lamely) orientovány svisle, výška/délka/hloubka 2000/218 mm</t>
  </si>
  <si>
    <t>182</t>
  </si>
  <si>
    <t>vlastní cena.53</t>
  </si>
  <si>
    <t>Designové otopné těleso typ K20VM, dvouřadé v provedení se spodním středovým připojením, otopné profily (lamely) orientovány svisle, výška/délka/hloubka 2000/366 mm</t>
  </si>
  <si>
    <t>184</t>
  </si>
  <si>
    <t>vlastní cena.54</t>
  </si>
  <si>
    <t>Designové otopné těleso typ K20VM, dvouřadé v provedení se spodním středovým připojením, otopné profily (lamely) orientovány svisle, výška/délka/hloubka 2000/514 mm</t>
  </si>
  <si>
    <t>186</t>
  </si>
  <si>
    <t>998735102</t>
  </si>
  <si>
    <t>Přesun hmot tonážní pro otopná tělesa v objektech v do 12 m</t>
  </si>
  <si>
    <t>188</t>
  </si>
  <si>
    <t>767995111</t>
  </si>
  <si>
    <t>Montáž atypických zámečnických konstrukcí hmotnosti do 5 kg</t>
  </si>
  <si>
    <t>kg</t>
  </si>
  <si>
    <t>190</t>
  </si>
  <si>
    <t>vlastní cena.55</t>
  </si>
  <si>
    <t>Konstrukční ocel</t>
  </si>
  <si>
    <t>192</t>
  </si>
  <si>
    <t>vlastní cena.56</t>
  </si>
  <si>
    <t>Závitová tyč - Závit – M8, délka - 1000 mm, Složení materiálu - Stupeň oceli 4.8 - DIN 976-1, Povrchová úprava - Pozinkováno</t>
  </si>
  <si>
    <t>194</t>
  </si>
  <si>
    <t>vlastní cena.57</t>
  </si>
  <si>
    <t xml:space="preserve">Galvanicky pozinkovaná patní deska k připevňování metrických závitových tyčí se dvěma kotevními body, složení materiálu:  DD11 - DIN EN 10111, povrchová úprava:  Pozinkováno, počet otvorů: 2</t>
  </si>
  <si>
    <t>196</t>
  </si>
  <si>
    <t>vlastní cena.58</t>
  </si>
  <si>
    <t>Pozinkovaná potrubní objímka s rychlým uzavřením pro ekonomické aplikace s lehkým zatížením, Jmenovitá velikost trubky 1/2", Závitové spojení M8, Rozsah upínání D 20 - 26 mm, Maximální zatížení F 400 N, Snížení hlučnosti 18,5 dB (A), Složení materiálu DC0</t>
  </si>
  <si>
    <t>198</t>
  </si>
  <si>
    <t>998767102</t>
  </si>
  <si>
    <t>Přesun hmot tonážní pro zámečnické konstrukce v objektech v do 12 m</t>
  </si>
  <si>
    <t>200</t>
  </si>
  <si>
    <t>D.1.4.2 - SP - Vzduchotechnika a chlazení - společné prostory</t>
  </si>
  <si>
    <t>2-1. - Zařízení č. 2-1 - Větrání sálu a knihovny - přívod</t>
  </si>
  <si>
    <t>2-2. - Zařízení č. 2-2 - Chlazení ordinací a kanceláře 2.NP</t>
  </si>
  <si>
    <t>2-1.</t>
  </si>
  <si>
    <t>Zařízení č. 2-1 - Větrání sálu a knihovny - přívod</t>
  </si>
  <si>
    <t>1.01</t>
  </si>
  <si>
    <t>VZT JEDNOTKA rekuperační - rotační rekuperátor</t>
  </si>
  <si>
    <t>ks</t>
  </si>
  <si>
    <t xml:space="preserve">Poznámka k položce:_x000d_
montáž jeřábem, zařízení řízeno systémem MaR_x000d_
Přívodně odvodní vzt jednotka s rotačním rekuperátorem tepla_x000d_
s filtrací vzduchu, teplovodním ohřívačem, přímým chladičem a cirkulační klapkou_x000d_
Pracovní množství vzduchu 2500 m3/h_x000d_
Externí tlak přívod 400 Pa_x000d_
Externí tlak odvod 400 Pa_x000d_
_x000d_
Ohřívač teplovodní_x000d_
Potřeba tepla pro ohřev přiváděného vzduchu 7,41 kW_x000d_
Topná voda 70/50°C_x000d_
Průtok topné vody 0324 m3/h_x000d_
Tlaková ztráta na straně vody 0,2 kPa_x000d_
_x000d_
Přímý výparník – výkon celkový 14,59 kW_x000d_
Chladivo R410A_x000d_
Výparná teplota 5°C_x000d_
Entalpie vzduchu 64,3 / 46,7kJ/kgs.v._x000d_
Parametry vzduchu na vstupu 32°C / 40% r.h._x000d_
Teplota vzduchu na výstupu 18°C_x000d_
 _x000d_
Ventilátor přívodní_x000d_
Příkon ventilátoru  1,28 kW_x000d_
Nominální příkon motoru  1,56 kW_x000d_
Pracovní napětí 230 V / 50 Hz_x000d_
Motor EC_x000d_
_x000d_
Ventilátor odvodní_x000d_
Příkon ventilátoru  0,845 kW_x000d_
Nominální příkon motoru  1,5 kW_x000d_
Pracovní napětí 230 V / 50 Hz_x000d_
Motor EC_x000d_
Rozměr jednotky 3240 x 650 x 1400 mm_x000d_
Obrysové rozměry 3625 x 1000 x 1400 mm_x000d_
Hmotnost vzt jednotky 390 kg</t>
  </si>
  <si>
    <t>2-1.1-CH</t>
  </si>
  <si>
    <t>Kompresorová jednotka</t>
  </si>
  <si>
    <t xml:space="preserve">Poznámka k položce:_x000d_
Chladící výkon 13,4 kW (6,1-14,1 kW)_x000d_
Elektrický příkon 4,76 kW_x000d_
Pracovní napětí 400 V _x000d_
Jištění 16 A_x000d_
- připojovacího rozhraní, komunikačního  modulu a potrubí chladivového okruhu_x000d_
včetně systémového uložení pro tlumení vybrací - trámce tvrzené pryže _x000d_
Trámce tvrzené pryže, žárově zinkovaná konstrukce,výška instalace min 300 mm nad střechu_x000d_
Ztížená montáž - jednotka na střeše objektu</t>
  </si>
  <si>
    <t>2-1.1-CH-1</t>
  </si>
  <si>
    <t>Rozhraní pro připojení k VZT jednotce PAC-IF013 B-E</t>
  </si>
  <si>
    <t>2-2.</t>
  </si>
  <si>
    <t>Zařízení č. 2-2 - Chlazení ordinací a kanceláře 2.NP</t>
  </si>
  <si>
    <t>2-2.01</t>
  </si>
  <si>
    <t>VENKOVNÍ JEDNOTKA</t>
  </si>
  <si>
    <t>Poznámka k položce:_x000d_
Chladící /topný výkon: 12,5 kW_x000d_
Topný výkon 14,0 kW_x000d_
Elektrický příkon v režimu chlazení 4,46 kW_x000d_
Elektrický příkon v režimu topení 3,66 kW_x000d_
Pracovní napětí 3x400 V _x000d_
Jištění 16 A_x000d_
Rozměry jednotky 1050 x 330+40 x 981 mm_x000d_
Hmotnost 94 kg_x000d_
Akustický tlak ve vzdálenosti 1m v režimu chlazení 49 dB(A)_x000d_
Akustický tlak ve vzdálenosti 1m v režimu topení 51 dB(A)</t>
  </si>
  <si>
    <t>2-2.02</t>
  </si>
  <si>
    <t>Vnitřní nástěnná jednotka</t>
  </si>
  <si>
    <t>Poznámka k položce:_x000d_
chladící výkon celkový 2,5 kW_x000d_
včetně infraovladače</t>
  </si>
  <si>
    <t>2-2.03</t>
  </si>
  <si>
    <t>Poznámka k položce:_x000d_
chladící výkon celkový 1,8 kW_x000d_
včetně infraovladače</t>
  </si>
  <si>
    <t>D.1.4.4 - SP - Slaboproudé instalace - společné prostory</t>
  </si>
  <si>
    <t>Úroveň 3:</t>
  </si>
  <si>
    <t>D.1.4.4.1 - SP - Strukturovaná kabeláž - společné prostory</t>
  </si>
  <si>
    <t>Pol91</t>
  </si>
  <si>
    <t>UTP Patch Cords RJ45/RJ 45 1m kat 6, LSOH</t>
  </si>
  <si>
    <t>Pol92</t>
  </si>
  <si>
    <t>UTP Patch Cords RJ45/RJ 45 3m kat 6, LSOH</t>
  </si>
  <si>
    <t>Pol93</t>
  </si>
  <si>
    <t>UTP Patch Cords RJ45/RJ 45 5m kat 6, LSOH</t>
  </si>
  <si>
    <t>Pol94</t>
  </si>
  <si>
    <t>FO Patch Cords, LC/LC, 9/125um, duplex, LSZH, 2m (dle požadavku investora)</t>
  </si>
  <si>
    <t>Pol95</t>
  </si>
  <si>
    <t>UTP kabel kat.6, LSZH, 23AWG drát</t>
  </si>
  <si>
    <t>Pol96</t>
  </si>
  <si>
    <t>Optický kabel SM, 12x 9/125, gel, vnitřní provedení</t>
  </si>
  <si>
    <t>Pol97</t>
  </si>
  <si>
    <t>Datová zásuvka 2x RJ 45cat.6 pod omítku komplet, provedení dle zásuvek NN</t>
  </si>
  <si>
    <t>Pol98</t>
  </si>
  <si>
    <t>Datová zásuvka 1x RJ 45cat.6 pod omítku komplet, provedení dle zásuvek NN (WiFi)</t>
  </si>
  <si>
    <t>Pol99</t>
  </si>
  <si>
    <t>Modul RJ 45 cat.6 do podlahové krabice</t>
  </si>
  <si>
    <t>Pol100</t>
  </si>
  <si>
    <t>Podlahová krabice - 4moduly včetně průchodek a modulů</t>
  </si>
  <si>
    <t>Pol101</t>
  </si>
  <si>
    <t>Trubka 2323 PVC pod omítkou vč. zapravení</t>
  </si>
  <si>
    <t>Pol102</t>
  </si>
  <si>
    <t>Trubka 2348 PVC do podlahy</t>
  </si>
  <si>
    <t>Pol103</t>
  </si>
  <si>
    <t>Příchytka pro tr.23,36,48</t>
  </si>
  <si>
    <t>Pol104</t>
  </si>
  <si>
    <t>Stahovací pásek PVC 30cm</t>
  </si>
  <si>
    <t>Pol105</t>
  </si>
  <si>
    <t>Drátěný kabelový žlab, 200x500mm, včetně spojového materiálu, tvarových prvků a konzol0</t>
  </si>
  <si>
    <t>Pol106</t>
  </si>
  <si>
    <t>Krabice pr. 68 vč. Víčka pod omítku vč. Zapravení</t>
  </si>
  <si>
    <t>Pol107</t>
  </si>
  <si>
    <t>Krabice pr. KO 125 vč. Víčka pod omítku vč. Zapravení</t>
  </si>
  <si>
    <t>Pol108</t>
  </si>
  <si>
    <t xml:space="preserve">Osazení hmoždinky 8 mm  včetně vrutu</t>
  </si>
  <si>
    <t>Pol109</t>
  </si>
  <si>
    <t>Prostup do objektu vč. zapravení pr. do 150mm</t>
  </si>
  <si>
    <t>kpl</t>
  </si>
  <si>
    <t>Pol110</t>
  </si>
  <si>
    <t>Pomocné práce(demontáže, montáž..)</t>
  </si>
  <si>
    <t>hod</t>
  </si>
  <si>
    <t>Pol111</t>
  </si>
  <si>
    <t>Připojení na rozvody CETIN</t>
  </si>
  <si>
    <t>Pol112</t>
  </si>
  <si>
    <t>Stavební přípomoci</t>
  </si>
  <si>
    <t>Pol113</t>
  </si>
  <si>
    <t>Vyhledání stávajícíh rozvodů</t>
  </si>
  <si>
    <t>Pol114</t>
  </si>
  <si>
    <t>Koordinace ostatní profese</t>
  </si>
  <si>
    <t>Pol115</t>
  </si>
  <si>
    <t>Optický svár</t>
  </si>
  <si>
    <t>Pol116</t>
  </si>
  <si>
    <t>Měření segmentů kat.6</t>
  </si>
  <si>
    <t>Pol117</t>
  </si>
  <si>
    <t>Značení modulů RJ</t>
  </si>
  <si>
    <t>Pol118</t>
  </si>
  <si>
    <t>Měření reflektometrem</t>
  </si>
  <si>
    <t>Pol119</t>
  </si>
  <si>
    <t>Konfigurace aktivních prvků</t>
  </si>
  <si>
    <t>Pol120</t>
  </si>
  <si>
    <t>Průraz stěnou 60cm</t>
  </si>
  <si>
    <t>Pol121</t>
  </si>
  <si>
    <t>Průraz stěnou 30cm</t>
  </si>
  <si>
    <t>Pol122</t>
  </si>
  <si>
    <t>Drobný instalační materiál</t>
  </si>
  <si>
    <t>Pol123</t>
  </si>
  <si>
    <t xml:space="preserve">Protipožární ochrana např. tmel Intumex MW    (komplet)</t>
  </si>
  <si>
    <t>kpl.</t>
  </si>
  <si>
    <t>Pol124</t>
  </si>
  <si>
    <t>42U 19" datový rozvaděč, 800x1000,prosklený, kolečka, uzamykatelný</t>
  </si>
  <si>
    <t>Pol125</t>
  </si>
  <si>
    <t>18U 19" datový rozvaděč 600x400, prosklený, uzamykatelný</t>
  </si>
  <si>
    <t>Pol126</t>
  </si>
  <si>
    <t>19" Ventilátorová jednotka, 4x ventilátor, termostat</t>
  </si>
  <si>
    <t>Pol127</t>
  </si>
  <si>
    <t>19" Patch panel 24 port osazený 1U, cat6</t>
  </si>
  <si>
    <t>Pol128</t>
  </si>
  <si>
    <t>19" Vyvazovací panel 2U</t>
  </si>
  <si>
    <t>Pol129</t>
  </si>
  <si>
    <t>19" Optický panel 24x LC včetně 24xpigtail, 24x adaptér, kazeta + hřebínek</t>
  </si>
  <si>
    <t>Pol130</t>
  </si>
  <si>
    <t>19" Police 450mm</t>
  </si>
  <si>
    <t>Pol131</t>
  </si>
  <si>
    <t>19" Rozvodný panel 5x 230V s předpěťovou ochranou</t>
  </si>
  <si>
    <t>Pol132</t>
  </si>
  <si>
    <t>Anténa s integrovaným WiFi 802.11 a/b/g/n/ac, až 450Mbps + 1300Mbps, Dual-Band 2.4GHz + 5GHz, 3x3 MIMO, funkce AP/Hotspot, 2x GLAN, PoE</t>
  </si>
  <si>
    <t>Pol133</t>
  </si>
  <si>
    <t>WiFi kontrolér s řízením až pro 80 AP včetně licencí a magmentu sítě, switch 16port PoE 10/100/1000Mbps</t>
  </si>
  <si>
    <t>Pol134</t>
  </si>
  <si>
    <t xml:space="preserve">Switch 24p PoE 10/100/1000Mbps + 2x SFP, management, L2, L3 např. řada  CISCO 9300</t>
  </si>
  <si>
    <t>Pol135</t>
  </si>
  <si>
    <t xml:space="preserve">SFP optický modul 1Gbps, LC, SM  1Gb/s</t>
  </si>
  <si>
    <t>Pol136</t>
  </si>
  <si>
    <t>CyberPower Professional UPS On-line 1500VA, rack mount, dohled Ethernet, SNMP, 2U</t>
  </si>
  <si>
    <t>D.1.4.4.2 - SP - Kamerový systém - společné prostory</t>
  </si>
  <si>
    <t>Pol137</t>
  </si>
  <si>
    <t>UTP kabel kat.6, LSZH, 23AWG</t>
  </si>
  <si>
    <t>Pol138</t>
  </si>
  <si>
    <t>Trubka 23 LPE do betomu</t>
  </si>
  <si>
    <t>Pol139</t>
  </si>
  <si>
    <t>Krimpovací konektor RJ 45 kat.6</t>
  </si>
  <si>
    <t>Pol140</t>
  </si>
  <si>
    <t>Krabice KU 68 s víčkem pod omítkou</t>
  </si>
  <si>
    <t>Pol141</t>
  </si>
  <si>
    <t>Koordinace se silnoproudem</t>
  </si>
  <si>
    <t>Pol142</t>
  </si>
  <si>
    <t>Pomocné práce</t>
  </si>
  <si>
    <t>D.1.4.4.3 - SP - Poplachová zabezpečovací a tísňová signalizace - společné prostory</t>
  </si>
  <si>
    <t>Pol143</t>
  </si>
  <si>
    <t>FTP CAT 5e</t>
  </si>
  <si>
    <t>Pol144</t>
  </si>
  <si>
    <t>Kabel 3x2x0,5 dle dodavatele</t>
  </si>
  <si>
    <t>Pol145</t>
  </si>
  <si>
    <t>CYKY 2x2,5</t>
  </si>
  <si>
    <t>Pol146</t>
  </si>
  <si>
    <t>PVC trubka 2348 PVC pod omítkou vč. Zapravení</t>
  </si>
  <si>
    <t>Pol147</t>
  </si>
  <si>
    <t>Oživení a nastavení systému EZS</t>
  </si>
  <si>
    <t>Pol148</t>
  </si>
  <si>
    <t>Programování a nastavení ústředny</t>
  </si>
  <si>
    <t>Pol149</t>
  </si>
  <si>
    <t>Revize systému PZTS</t>
  </si>
  <si>
    <t>Pol150</t>
  </si>
  <si>
    <t>Koordinace prací s dalšími profesemi</t>
  </si>
  <si>
    <t>Pol151</t>
  </si>
  <si>
    <t>Školení uživatelů EZS</t>
  </si>
  <si>
    <t>Pol152</t>
  </si>
  <si>
    <t>LCD CZ, klávesnice</t>
  </si>
  <si>
    <t>Pol153</t>
  </si>
  <si>
    <t>LED tablo pro klávesnici</t>
  </si>
  <si>
    <t>Pol154</t>
  </si>
  <si>
    <t>Akustická siréna</t>
  </si>
  <si>
    <t>Pol155</t>
  </si>
  <si>
    <t>Expandér, 8 smyček na sběrnici + BOX včetně tampru</t>
  </si>
  <si>
    <t>Pol156</t>
  </si>
  <si>
    <t>Pasivní infra. detektor PIR s vysokou odolností proti VF rušení</t>
  </si>
  <si>
    <t>Pol157</t>
  </si>
  <si>
    <t>Opticko-kouřový hlásič, samoresetovací</t>
  </si>
  <si>
    <t>Pol158</t>
  </si>
  <si>
    <t>Modul spínaného zdroje 12V/10A s tepelnou a nadproudovou ochranou v kovovém krytu s prostorem pro akumulátor max. 65Ah.</t>
  </si>
  <si>
    <t>Pol159</t>
  </si>
  <si>
    <t>Aku kapacita 18 Ah, nominální napětí 12 Vss</t>
  </si>
  <si>
    <t>D.1.4.4.4 - SP - Hotelový přístupový systém - společné prostory</t>
  </si>
  <si>
    <t>Pol160</t>
  </si>
  <si>
    <t>Oživení a nastavení přístupového systému</t>
  </si>
  <si>
    <t>Pol161</t>
  </si>
  <si>
    <t>Připojení čtečky do výtahu, relé</t>
  </si>
  <si>
    <t>Pol162</t>
  </si>
  <si>
    <t>Výchozí revize systému</t>
  </si>
  <si>
    <t>Pol163</t>
  </si>
  <si>
    <t>Obnovovací roční licence pro systémy v rozsahu 1-30dveří</t>
  </si>
  <si>
    <t>Pol164</t>
  </si>
  <si>
    <t>SW pro malé hotely do max.49 pokojů + přenosný programátor, Encoder a SW licenci pro MIFARE</t>
  </si>
  <si>
    <t>Pol165</t>
  </si>
  <si>
    <t>Školení uživatelů systému</t>
  </si>
  <si>
    <t>Pol166</t>
  </si>
  <si>
    <t xml:space="preserve">El. Zámek EL 560/55/20  12-24V</t>
  </si>
  <si>
    <t>Pol167</t>
  </si>
  <si>
    <t>BK SX03 F1 kl/kl tl. 50 rozteč 72mm</t>
  </si>
  <si>
    <t>Pol168</t>
  </si>
  <si>
    <t>EA330 Protiplech</t>
  </si>
  <si>
    <t>Pol169</t>
  </si>
  <si>
    <t>EA219 kabel s konektorem 10m</t>
  </si>
  <si>
    <t>Pol170</t>
  </si>
  <si>
    <t>10314-14-00 rozpojitelná kab. průchodka</t>
  </si>
  <si>
    <t>Pol171</t>
  </si>
  <si>
    <t>TESA Wireless čtečka s PIN, MIFARE</t>
  </si>
  <si>
    <t>Pol172</t>
  </si>
  <si>
    <t>TESA výtahová čtečka + deska 8 relé</t>
  </si>
  <si>
    <t>Pol173</t>
  </si>
  <si>
    <t>TESA Wireless HUB</t>
  </si>
  <si>
    <t>D.1.4.4.5 - SP - Audio systém - společné prostory</t>
  </si>
  <si>
    <t>Pol174</t>
  </si>
  <si>
    <t xml:space="preserve">Kabel High Speed 4K  HDMI 2.0 10m</t>
  </si>
  <si>
    <t>Pol175</t>
  </si>
  <si>
    <t xml:space="preserve">Kabel High Speed 4K  HDMI 2.0 15m</t>
  </si>
  <si>
    <t>Pol176</t>
  </si>
  <si>
    <t xml:space="preserve">Kabel High Speed 4K  HDMI 2.0 23m</t>
  </si>
  <si>
    <t>Pol177</t>
  </si>
  <si>
    <t>Kabel mikrofonní XLR 10m</t>
  </si>
  <si>
    <t>Pol178</t>
  </si>
  <si>
    <t>Trubka 48 PVC pod omítkou vč. zapravení</t>
  </si>
  <si>
    <t>Pol179</t>
  </si>
  <si>
    <t>Trubka 50 LPE do betomu</t>
  </si>
  <si>
    <t>Pol180</t>
  </si>
  <si>
    <t>Drobný instalační materiál (koncovky, konektory)</t>
  </si>
  <si>
    <t>Pol181</t>
  </si>
  <si>
    <t>Oživení a nastavení AV</t>
  </si>
  <si>
    <t>Pol182</t>
  </si>
  <si>
    <t>PremiumCord HDMI switch 2:2 , 3D, 1080p s dálkovým ovladačem</t>
  </si>
  <si>
    <t>Pol183</t>
  </si>
  <si>
    <t xml:space="preserve">Projektor DLP lampový, 4K,  3840 × 2160, 16:9, svítivost 3600 ANSI lm, kontrast 1000000:1, HDMI 2.0, HDR, reproduktory</t>
  </si>
  <si>
    <t>Pol184</t>
  </si>
  <si>
    <t>Držák stropní teleskopicky</t>
  </si>
  <si>
    <t>Pol185</t>
  </si>
  <si>
    <t>Projekční plátno roletové, rozměr 299 cm × 168,1 cm, úhlopříčka 135", poměr stran 16:9, bílé plátno, černé okraje, bílé tělo, k umístění na strop a na zeď, motor pro navíjení, s dálkovým ovládáním</t>
  </si>
  <si>
    <t>Pol186</t>
  </si>
  <si>
    <t>Modul zásuvka HDMI do podlahové krabice</t>
  </si>
  <si>
    <t>Pol187</t>
  </si>
  <si>
    <t>QLED televize, úhlopříčka 55" / 138 cm, OS Tizen, rozlišení 4K - UHD 3840 × 2160 px, HDR10+, výkon reproduktorů 20 W, 2 × USB, 3 × HDMI, CI+, LAN, Wifi</t>
  </si>
  <si>
    <t>Pol188</t>
  </si>
  <si>
    <t>Držák na stěnu polohovatelný pro 55"</t>
  </si>
  <si>
    <t>Pol189</t>
  </si>
  <si>
    <t xml:space="preserve">Rozhlasová ústředna  2 line + 3 mic vstupy, 3 zóny, 180 W, priorita, přehrávač MP3, SD + USB čtečka, FM tuner, Bluetooth, audio modul pro gongy a hlášení, IR dálkové ovládání, příprava pro IP i WiFi</t>
  </si>
  <si>
    <t>Pol190</t>
  </si>
  <si>
    <t>Reproduktor plastový podhledový, dvoupásmový, 50 W / 8 Ω, 86 dB, 50 – 20 000 Hz, magnetický rámeček, vlhkuodolný, Ø 248 mm, Mica membrána, hedvábná kalota, výhybka, rychlozatahova­cí klapky</t>
  </si>
  <si>
    <t>Pol191</t>
  </si>
  <si>
    <t>Mikrofon elektrodynamický, 75 dB, 50 – 15 000 Hz, kardioidní směr. char., XLR / XLR kabel, stojánek na stůl pro MIK</t>
  </si>
  <si>
    <t>D.1.4.5 - SP - Silnoproudé instalace - společné prostory</t>
  </si>
  <si>
    <t>D.1.4.5.1 - SP - Silnoproudá elektrotechnika - společné prostory</t>
  </si>
  <si>
    <t>D1 - Nosný délkový DODÁVKA + MONTÁŽ</t>
  </si>
  <si>
    <t>D2 - Nosný kusový DODÁVKA + MONTÁŽ</t>
  </si>
  <si>
    <t>D1</t>
  </si>
  <si>
    <t>Nosný délkový DODÁVKA + MONTÁŽ</t>
  </si>
  <si>
    <t>vlastní.11</t>
  </si>
  <si>
    <t>Topný kabel samoregulační 30W/m na potrubí pod izolaci.</t>
  </si>
  <si>
    <t>D2</t>
  </si>
  <si>
    <t>Nosný kusový DODÁVKA + MONTÁŽ</t>
  </si>
  <si>
    <t>vlastní.14</t>
  </si>
  <si>
    <t>Spínač jednopólový pro vodiče 1,5-2,5mm2. Barva bílá. 10AX, 250V AC. Řazení 1</t>
  </si>
  <si>
    <t>vlastní.15</t>
  </si>
  <si>
    <t>Spínač jednopólový pro vodiče 1,5-2,5mm2. Barva bílá. 10AX, 250V AC. Řazení 5</t>
  </si>
  <si>
    <t>vlastní.16</t>
  </si>
  <si>
    <t>Spínač jednopólový pro vodiče 1,5-2,5mm2. Barva bílá. 10AX, 250V AC. Řazení 1/0</t>
  </si>
  <si>
    <t>vlastní.17</t>
  </si>
  <si>
    <t>Spínač jednopólový pro vodiče 1,5-2,5mm2. Barva bílá. 10AX, 250V AC. Řazení 1S</t>
  </si>
  <si>
    <t>vlastní.18</t>
  </si>
  <si>
    <t>Spínač žaluziový pro vodiče 1,5-2,5mm2. Barva ocelová. 10AX, 250V AC.</t>
  </si>
  <si>
    <t>vlastní.19</t>
  </si>
  <si>
    <t>Spínač jednopólový pro vodiče 1,5-2,5mm2. Barva bílá. 10AX, 250V AC. Řaz. 1 IP44 zapuštěný</t>
  </si>
  <si>
    <t>vlastní.20</t>
  </si>
  <si>
    <t>Zásuvka ochrannými kolíky, s clonkami do rámečku. Barva bílá. 16A, 250V AC. pro vodiče 1,5-2,5mm2. 2P+PE</t>
  </si>
  <si>
    <t>vlastní.21</t>
  </si>
  <si>
    <t xml:space="preserve">Zásuvka jednonásobná s ochranným kolíkem, s clonkami vč. rámečku. Barva bílá. 16A, 250V AC. pro vodiče 1,5-2,5mm2.  IP44 zapuštěná 2P+PE</t>
  </si>
  <si>
    <t>vlastní.22</t>
  </si>
  <si>
    <t>Zásuvka pro vyrovnání potenciálu či zemnicí bod v ordinacích</t>
  </si>
  <si>
    <t>vlastní.23</t>
  </si>
  <si>
    <t xml:space="preserve">Zásuvka jednonásobná s ochranným kolíkem, s clonkami. Barva bílá. 16A, 250V AC. pro vodiče 1,5-2,5mm2.  Modul 45 do parapet. Žlabu nebo podlahové krabice 2 P+PE. Komplet vč. pomocného materiálu</t>
  </si>
  <si>
    <t>vlastní.24</t>
  </si>
  <si>
    <t>Pohybový detektor pro montáž na strop 1 kanál pro vnitřní použití. Parametrizace dálkovým ovladačem. Ozn. PIR..1</t>
  </si>
  <si>
    <t>vlastní.25</t>
  </si>
  <si>
    <t xml:space="preserve">Pohybový detektor pro montáž na strop 1 kanál pro vnitřní použití. Parametrizace dálkovým ovladačem. Detekce nepřetržitelného paralelního chodu několika detektorů. chodu  Ozn. PIR..2</t>
  </si>
  <si>
    <t>vlastní.26</t>
  </si>
  <si>
    <t>IR-BL Dálkové ovládání pro nastavení nebo změnu parametrů</t>
  </si>
  <si>
    <t>vlastní.27</t>
  </si>
  <si>
    <t>Přepěťový modul pro zásuvky</t>
  </si>
  <si>
    <t>vlastní.28</t>
  </si>
  <si>
    <t>Samostatný jednoduchý rámeček</t>
  </si>
  <si>
    <t>vlastní.29</t>
  </si>
  <si>
    <t>Samostatný dvojnásobný rámeček</t>
  </si>
  <si>
    <t>vlastní.30</t>
  </si>
  <si>
    <t>Samostatný čtyřnásobný rámeček</t>
  </si>
  <si>
    <t>vlastní.31</t>
  </si>
  <si>
    <t>Přístrojová krabice</t>
  </si>
  <si>
    <t>vlastní.32</t>
  </si>
  <si>
    <t>Akustická instalační krabice pro vypínače a zásuvky do zvukově izolačních stěn se zvýšenými nároky na zvukovou ochranu.</t>
  </si>
  <si>
    <t>vlastní.33</t>
  </si>
  <si>
    <t>Přístrojová krabice KI68L do dřevěných obkladů</t>
  </si>
  <si>
    <t>vlastní.34</t>
  </si>
  <si>
    <t>Instalační krabice se svorkovnicí</t>
  </si>
  <si>
    <t>vlastní.35</t>
  </si>
  <si>
    <t>Univerzální instalační krabice zapuštění IP65</t>
  </si>
  <si>
    <t>vlastní.36</t>
  </si>
  <si>
    <t>Zásuvka průmyslová zapuštěná 16A/5P/400V IP44</t>
  </si>
  <si>
    <t>vlastní.37</t>
  </si>
  <si>
    <t>Krabice pro připoj. Antistat. Podlahy (A) (krab+sv)</t>
  </si>
  <si>
    <t>vlastní.38</t>
  </si>
  <si>
    <t>Svorka pro připojení ochranného pospojování ve zdrav. Komplet vč. případného rámečku.</t>
  </si>
  <si>
    <t>vlastní.39</t>
  </si>
  <si>
    <t>Požární uzávěr - Protipožární tmel CP 611A. Počet sad pro objekt.</t>
  </si>
  <si>
    <t>sada</t>
  </si>
  <si>
    <t>D.1.4.5.2 - SP - osvětlení - společné prostory</t>
  </si>
  <si>
    <t>S2</t>
  </si>
  <si>
    <t xml:space="preserve">Svítidlo vestavné do podhledu SDK, směrovatelné, Al korpus,  bílá barva, hluboce odsazený světelný zdroj, černá distanční clona</t>
  </si>
  <si>
    <t>Poznámka k položce:_x000d_
(dark light), Ø 90 mm, otvor Ø 80 mm, vestav. hl. 110 mm, _x000d_
LED 13W, 3000 K, 1100 lm, 38°, CRI 92, IP 54</t>
  </si>
  <si>
    <t>Pol198</t>
  </si>
  <si>
    <t>- driver, 350 mA</t>
  </si>
  <si>
    <t>Pol199</t>
  </si>
  <si>
    <t>- recyklační příspěvek</t>
  </si>
  <si>
    <t>S3</t>
  </si>
  <si>
    <t>Svítidlo nástěnné, korpus ABS, bílá barva, čirý difuzer,</t>
  </si>
  <si>
    <t>Poznámka k položce:_x000d_
velikost 70x90x90 mm, svícení jedním směrem (dolů), 1x GU10, _x000d_
6W max, IP 65</t>
  </si>
  <si>
    <t>Pol200</t>
  </si>
  <si>
    <t>- sv. zdroj LED, GU10, 6,9W, 2700 lm, 575 lm, 36°</t>
  </si>
  <si>
    <t>Pol201</t>
  </si>
  <si>
    <t>S4</t>
  </si>
  <si>
    <t>Svítidlo vestavné do podhledu SDK, Al korpus, bílá barva, hluboce</t>
  </si>
  <si>
    <t>Poznámka k položce:_x000d_
odsazený světelný zdroj, bílá distanční clona (dark light), Ø 73 mm, _x000d_
otvor Ø 67 mm, vestav. hl. 120 mm, LED COB 12 W, 3000 K, _x000d_
1100 lm, 38°, CRI 90</t>
  </si>
  <si>
    <t>Pol202</t>
  </si>
  <si>
    <t>- clona</t>
  </si>
  <si>
    <t>Pol203</t>
  </si>
  <si>
    <t>- driver, 700 mA</t>
  </si>
  <si>
    <t>S5</t>
  </si>
  <si>
    <t>Svítidlo vestavné do podhledu SDK, Al korpus, bílá barva,</t>
  </si>
  <si>
    <t>Poznámka k položce:_x000d_
hluboce odsazený světelný zdroj (dark light), Ø 67 mm, otvor Ø 55 mm,_x000d_
vestavn. hl. 110 mm, LED COB 7W, 3000 K, 560 lm, 50°</t>
  </si>
  <si>
    <t>S10.2</t>
  </si>
  <si>
    <t>Rampa složena z napěťových lišt, přisazená ke stropu na distančních</t>
  </si>
  <si>
    <t>Poznámka k položce:_x000d_
úchytech, bílá barva, 3F, 16A, tvar U, celková délka cca 10 m_x000d_
(2,5 + 4,5 + 3 m)</t>
  </si>
  <si>
    <t>S10.3</t>
  </si>
  <si>
    <t>Poznámka k položce:_x000d_
úchytech, bílá barva, 3F, 16A, tvar linie, celková délka cca 4,5 m</t>
  </si>
  <si>
    <t>S11</t>
  </si>
  <si>
    <t>Svítidlo liniové, vč. adapterů pro instalaci do napěťové lišty,</t>
  </si>
  <si>
    <t>Poznámka k položce:_x000d_
Al korpus, bílá barva, difuzer opál PC, velikost 30x30x1210 mm_x000d_
(plus adapter), LED 25W, 3000 - 4000 - 5000 K, 2500 lm, 110°</t>
  </si>
  <si>
    <t>Pol204</t>
  </si>
  <si>
    <t>S20.2</t>
  </si>
  <si>
    <t>Osvětlovací lišta, pro osvětlení pracovní plochy, LED pásek 14W/m,</t>
  </si>
  <si>
    <t>Poznámka k položce:_x000d_
3000 K, 2070 lm/m, 24V, uložen v Al profilu tvaru U, difuzer opál, _x000d_
celková délka 1800 mm, driver mimo lištu</t>
  </si>
  <si>
    <t>S20.3</t>
  </si>
  <si>
    <t>Poznámka k položce:_x000d_
3000 K, 2070 lm/m, 24V, uložen v Al profilu tvaru U, difuzer opál, _x000d_
celková délka 2000 mm, driver mimo lištu</t>
  </si>
  <si>
    <t>S28</t>
  </si>
  <si>
    <t>Svítidlo přisazené stropní, Al korpus, bílá barva, difuzer mikroprisma,</t>
  </si>
  <si>
    <t>Poznámka k položce:_x000d_
Ø 200 mm, v=85 mm, LED 30W, 3000 - 4000 - 5000 K, 3000 lm, IP 44, UGR 19</t>
  </si>
  <si>
    <t>S30</t>
  </si>
  <si>
    <t>Svítidlo přisazené, korpus Al, povrchová úprava chrom,</t>
  </si>
  <si>
    <t>Poznámka k položce:_x000d_
difuzer PC opál, velikost 40x58x600 mm, LED 15W, 4000 K, _x000d_
1200 lm, IP 44</t>
  </si>
  <si>
    <t>S40</t>
  </si>
  <si>
    <t>Svítidlo stropní závěsné, korpus přírodní mosaz, stínidlo sklo opál,</t>
  </si>
  <si>
    <t>Poznámka k položce:_x000d_
závěsný kabel černá barva, Ø 140 mm, max. délka závěsu 2300 mm, _x000d_
1x G9, 40W max</t>
  </si>
  <si>
    <t>Pol205</t>
  </si>
  <si>
    <t>- sv. zdroj LED, G9, 7W, 700 lm</t>
  </si>
  <si>
    <t>S48</t>
  </si>
  <si>
    <t>Svítidlo vestavné do podhledu SDK, Al korpus, bílá barva, difuzer</t>
  </si>
  <si>
    <t>Poznámka k položce:_x000d_
mikroprisma, Ø 220 mm, otvor Ø 205 mm, vestav. hl. 65 mm, _x000d_
LED 30W, 3000 - 4000 - 6000 K, 2500 lm, IP 44, UGR 19</t>
  </si>
  <si>
    <t>S49</t>
  </si>
  <si>
    <t>Poznámka k položce:_x000d_
mikroprisma, Ø 170 mm, otvor Ø 160 mm, vestav. hl. 55 mm, _x000d_
LED 24W, 3000 - 4000 - 6000 K, 2000 lm, IP 44, UGR 19</t>
  </si>
  <si>
    <t>S50</t>
  </si>
  <si>
    <t xml:space="preserve">Poznámka k položce:_x000d_
směrovatelné, hluboce odsazený světelný  zdroj (dark light), _x000d_
Ø 52 mm, otvor Ø 42 mm, vestav. hl. 60 mm, LED 3W, 3000 K, _x000d_
240 lm, 30°</t>
  </si>
  <si>
    <t>Pol206</t>
  </si>
  <si>
    <t>- driver, 350mA</t>
  </si>
  <si>
    <t>S51</t>
  </si>
  <si>
    <t>Svítidlo stropní závěsné, Al korpus, bílá barva, difuzer mikroprisma,</t>
  </si>
  <si>
    <t>Poznámka k položce:_x000d_
velikost 52x65x4485 mm, LED 103,5W, 4000 K, 15 680 lm, _x000d_
lankový závěs, driver DALI, integrován ve svítidle</t>
  </si>
  <si>
    <t>S52</t>
  </si>
  <si>
    <t>Svítidlo stropní závěsné, tvar prsten, Ø 3000 mm,</t>
  </si>
  <si>
    <t>Poznámka k položce:_x000d_
průřez profilu 75x80 mm, korpus Al, bílá barva, difuzer mikroprisma, _x000d_
svícení direct + nepřímá světelná korona, LED 258 W, 4000 K, _x000d_
42 312 lm, lankové závěsy + přívod, kabel s čirou izolací,</t>
  </si>
  <si>
    <t>S53.1</t>
  </si>
  <si>
    <t>Osvětlovací lišta, systémový ukončující profil desky SDK,</t>
  </si>
  <si>
    <t>Poznámka k položce:_x000d_
Al, bílá barva, difuzer opál, nuta u zdi - šířka 16 mm, _x000d_
celková délka cca 3500 mm, hluboce odsazený LED pásek, _x000d_
9W/m (Σ 31,5W), 3000 K, 1050 lm/m (Σ 3675 lm), driver _x000d_
nestmívatelný, uložen u nejbližšího podhledového svítidla S5</t>
  </si>
  <si>
    <t>S53.2</t>
  </si>
  <si>
    <t>Poznámka k položce:_x000d_
Al, bílá barva, difuzer opál, nuta u zdi - šířka 16 mm, _x000d_
celková délka cca 950 mm, hluboce odsazený LED pásek, _x000d_
9W/m (Σ 8,55W), 3000 K, 1050 lm/m (Σ 997,5 lm), driver _x000d_
nestmívatelný, uložen u nejbližšího podhledového svítidla S5</t>
  </si>
  <si>
    <t>S54</t>
  </si>
  <si>
    <t>Svítidlo přisazené stropní, Al korpus, bílá barva, difuzer čiré optické</t>
  </si>
  <si>
    <t>Poznámka k položce:_x000d_
sklo, čočka, Ø 65 mm, v=65 mm, LED 8W, 4000 K, 653 lm, _x000d_
CRI›90, 35°, IP54 (kabeláž "do hvězdy " - nelze smyčkovat)</t>
  </si>
  <si>
    <t>S55</t>
  </si>
  <si>
    <t>Poznámka k položce:_x000d_
velikost 35x70x1500 mm, LED 50W, 3000 - 4000 - 5000 K, 4250 lm, _x000d_
CRI 90, UGR 19, lankový závěs, přívodní kabel s čirou izolací</t>
  </si>
  <si>
    <t>S60</t>
  </si>
  <si>
    <t>Svítidlo bodové, vč. adapteru pro instalaci do napěťové lišty,</t>
  </si>
  <si>
    <t>Poznámka k položce:_x000d_
Al korpus, bílá barva, vč. clony - medová plástev, Ø 80 mm, _x000d_
l=45 mm, LED 18W, 3000 K, 1800 lm, CRI 90, plynule volitelná _x000d_
šířka světelného svazku v rozmezí 15° - 45°</t>
  </si>
  <si>
    <t>S64</t>
  </si>
  <si>
    <t>Svítidlo stropní závěsné, stínidlo sestaveno z lamel, materiál dýha,</t>
  </si>
  <si>
    <t>Poznámka k položce:_x000d_
povrchová úprava eben - jasan - dub, Ø 1160 mm, v=470 mm, 3x E27</t>
  </si>
  <si>
    <t>Pol207</t>
  </si>
  <si>
    <t>- sv. zdroj LED, E27, 13W, 2700 K, 1521 lm, stmívatelný</t>
  </si>
  <si>
    <t>NO1</t>
  </si>
  <si>
    <t>Svítidlo pro nouzové osvětlení únikové cesty, vestavné do podhledu SDK,</t>
  </si>
  <si>
    <t xml:space="preserve">Poznámka k položce:_x000d_
netrvale svítící, korpus - bílá barva, čirý difuzer, Ø 170 mm, v=66,5 mm, _x000d_
optika koridor,  LED 478 lm, autonomie 1 h</t>
  </si>
  <si>
    <t>Pol208</t>
  </si>
  <si>
    <t>- sada pro vestavení</t>
  </si>
  <si>
    <t>Pol209</t>
  </si>
  <si>
    <t>NO2</t>
  </si>
  <si>
    <t>Svítidlo pro nouzové osvětlení únikové cesty, přisazené stropní,</t>
  </si>
  <si>
    <t>Poznámka k položce:_x000d_
netrvale svítící, korpus - bílá barva, čirý difuzer, Ø 170 mm, v=66,5 mm,_x000d_
optika široká symetricky rotační, LED 499 lm, autonomie 1 h</t>
  </si>
  <si>
    <t>NO4</t>
  </si>
  <si>
    <t>NŠ2</t>
  </si>
  <si>
    <t>Svítidlo nouzové, přisazené, pro označení směru úniku, korpus bílá barva,</t>
  </si>
  <si>
    <t>Poznámka k položce:_x000d_
difuzer opál, velikost 35x95x260 mm, LED 3W, 4000 K, 450 lm, _x000d_
autonomie 1h, vč. baterie NiCd, IP65</t>
  </si>
  <si>
    <t>Pol210</t>
  </si>
  <si>
    <t>- piktogram</t>
  </si>
  <si>
    <t>NŠ3</t>
  </si>
  <si>
    <t>Poznámka k položce:_x000d_
difuzer opál, velikost 35x95x260 mm, LED 2W, 4000 K, 93 lm, _x000d_
autonomie 1h, vč. baterie NiCd, IP44</t>
  </si>
  <si>
    <t>NH1</t>
  </si>
  <si>
    <t>Svítidlo nouzové, pro osvětlení únikové cesty, vestavné do podhledu</t>
  </si>
  <si>
    <t>Poznámka k položce:_x000d_
SDK, netrvale svítící, korpus - bílá barva, Ø 84 mm, otvor Ø 70 mm,_x000d_
v=28 mm, optika široká symetrická, LED 2,7 W, 4000 K, 276 lm_x000d_
autonomie 1 h</t>
  </si>
  <si>
    <t>EXT.4</t>
  </si>
  <si>
    <t>Svítidlo nástěnné, směrovatelné, Al korpus, barva dle výběru</t>
  </si>
  <si>
    <t>Poznámka k položce:_x000d_
(černá, grafitová hnědá, terakote, bílá, světle šedá), Ø 100 mm, _x000d_
celkové vyložení ze stěny 150 mm, celková výška 135 mm,_x000d_
LED 6,3 W, 2700 K, 950 lm, IP54</t>
  </si>
  <si>
    <t>D.1.4.5.4 - SP - Elektroinstalace - Ostatní montáže - společné prostory</t>
  </si>
  <si>
    <t xml:space="preserve">M64.7 - Elektroinstalace - vedlejší náklady </t>
  </si>
  <si>
    <t>M64.7</t>
  </si>
  <si>
    <t xml:space="preserve">Elektroinstalace - vedlejší náklady </t>
  </si>
  <si>
    <t>vlastní.7</t>
  </si>
  <si>
    <t>Montážní práce při osazování svítidel</t>
  </si>
  <si>
    <t>D.1.4.6 - SP - Měření a regulace - společné prostory</t>
  </si>
  <si>
    <t xml:space="preserve">D1 - Rozvaděč MR 3 </t>
  </si>
  <si>
    <t xml:space="preserve">D2 - Montážní materiál  </t>
  </si>
  <si>
    <t xml:space="preserve">D3 - Řídicí systém </t>
  </si>
  <si>
    <t>D4 - Kabeláž + kabel. trasy</t>
  </si>
  <si>
    <t>D5 - Montážní práce</t>
  </si>
  <si>
    <t>D6 - Hodinové zúčtovací sazby</t>
  </si>
  <si>
    <t xml:space="preserve">Rozvaděč MR 3 </t>
  </si>
  <si>
    <t>Pol1</t>
  </si>
  <si>
    <t>Nastěnný rozvaděč 800x1200x300, oceloplechový, včetně montážního panelu</t>
  </si>
  <si>
    <t>Pol2</t>
  </si>
  <si>
    <t>Náplň rozvaděče (hl. jistič, jističe, stykače, přepěťová ochrana, signálky, apod.)</t>
  </si>
  <si>
    <t>Pol3</t>
  </si>
  <si>
    <t>Montáž a zapojení přístrojů v rozvaděči - dle náplně</t>
  </si>
  <si>
    <t>Pol4</t>
  </si>
  <si>
    <t>Komplexní zkoušky a měření v rozvaděči ( 1x kusová zkouška )</t>
  </si>
  <si>
    <t>Pol5</t>
  </si>
  <si>
    <t>Ostatní náplň rozvaděče dle zvyklostí výrobce ( spojovací materiál, lanka,žlaby,popisky atd.)</t>
  </si>
  <si>
    <t xml:space="preserve">Montážní materiál  </t>
  </si>
  <si>
    <t>Pol6</t>
  </si>
  <si>
    <t>Snímač teploty, Ni1000/6180 - do VZT, l=240 mm, s přírubou</t>
  </si>
  <si>
    <t>Pol7</t>
  </si>
  <si>
    <t>Snímač teploty, Ni 1000/6180 -příložný</t>
  </si>
  <si>
    <t>Pol8</t>
  </si>
  <si>
    <t>Snímač teploty, Ni 1000/6180, 5-55°C - prostorový</t>
  </si>
  <si>
    <t>Pol9</t>
  </si>
  <si>
    <t>Čidlo CO2 kanálové, výstup 0-10V, 0...2000 / 0...5000 ppm</t>
  </si>
  <si>
    <t>Pol10</t>
  </si>
  <si>
    <t>Čidlo diferenčního tlaku pro vzduch, 0…10 V, -50…+50 / -100…+100 / 0…100 Pa, lineární char.</t>
  </si>
  <si>
    <t>Pol11</t>
  </si>
  <si>
    <t>Protimrazová ochrana vzt - kapil. 6 m</t>
  </si>
  <si>
    <t>Pol12</t>
  </si>
  <si>
    <t>Dif. manostat vzduch., 50-500 Pa</t>
  </si>
  <si>
    <t>Pol13</t>
  </si>
  <si>
    <t>Dif. manostat vzduch., 20-300 Pa</t>
  </si>
  <si>
    <t>Pol14</t>
  </si>
  <si>
    <t>Klapkový servopohon s hav. funkci, 24V; 0-10V</t>
  </si>
  <si>
    <t>Pol15</t>
  </si>
  <si>
    <t>Klapkový servopohon , 24V; 0-10V</t>
  </si>
  <si>
    <t>Pol16</t>
  </si>
  <si>
    <t>Trojc. reg. kulový ventil, Kv 6,3; DN 20 + pohon 24V, 0-10V</t>
  </si>
  <si>
    <t>Pol17</t>
  </si>
  <si>
    <t>Termoelektrický pohon, 230V, on/off, M30x1,5, bez nap. ot.</t>
  </si>
  <si>
    <t>D3</t>
  </si>
  <si>
    <t xml:space="preserve">Řídicí systém </t>
  </si>
  <si>
    <t>Pol18</t>
  </si>
  <si>
    <t>Kompakt. DDC říd. Stanice - 8DI, 8DO, 8AI, 4AO, RS232, RS485, Ethernet, displej 320x240, kláv., webserver</t>
  </si>
  <si>
    <t>Pol19</t>
  </si>
  <si>
    <t>Rozšiřující modul univerzální - 8UI/8AO</t>
  </si>
  <si>
    <t>Pol20</t>
  </si>
  <si>
    <t xml:space="preserve">Rozšiřující modul  - 24DI</t>
  </si>
  <si>
    <t>Pol21</t>
  </si>
  <si>
    <t>Napájecí zdroj 24Vdc, 5A,</t>
  </si>
  <si>
    <t>Pol22</t>
  </si>
  <si>
    <t>Prostorový termostat - čidlo teploty, vlhkost, dotykový grafický displej, RS485, bílá</t>
  </si>
  <si>
    <t>Pol23</t>
  </si>
  <si>
    <t>Switch, 5× port, 10 Mbps, na DIN lištu, 24V, DC</t>
  </si>
  <si>
    <t>Pol24</t>
  </si>
  <si>
    <t>SW za jeden datový bod</t>
  </si>
  <si>
    <t>db</t>
  </si>
  <si>
    <t>Pol25</t>
  </si>
  <si>
    <t>SW pro webserver</t>
  </si>
  <si>
    <t>D4</t>
  </si>
  <si>
    <t>Kabeláž + kabel. trasy</t>
  </si>
  <si>
    <t>Pol26</t>
  </si>
  <si>
    <t>Kabel PVC stíněný pro MaR JYTY-O 2x1</t>
  </si>
  <si>
    <t>Pol27</t>
  </si>
  <si>
    <t>Kabel PVC stíněný pro MaR JYTY-O 3x1</t>
  </si>
  <si>
    <t>Pol28</t>
  </si>
  <si>
    <t>Kabel PVC stíněný pro MaR JYTY-O 4x1</t>
  </si>
  <si>
    <t>Pol29</t>
  </si>
  <si>
    <t>Kabel PVC stíněný J-Y(ST)-Y 2x2x0,8</t>
  </si>
  <si>
    <t>Pol30</t>
  </si>
  <si>
    <t>UTP cat 7 4x2x0,5</t>
  </si>
  <si>
    <t>Pol31</t>
  </si>
  <si>
    <t>Kabel PVC silový CYKY-J,O 3x1,5</t>
  </si>
  <si>
    <t>Pol32</t>
  </si>
  <si>
    <t>Kabel PVC H05VV-F 2x1,5</t>
  </si>
  <si>
    <t>Pol33</t>
  </si>
  <si>
    <t>Samoregulační topný kabel 15W/m</t>
  </si>
  <si>
    <t>Pol34</t>
  </si>
  <si>
    <t>Koncovky topných kabelů</t>
  </si>
  <si>
    <t>Pol35</t>
  </si>
  <si>
    <t>CY 10</t>
  </si>
  <si>
    <t>Pol36</t>
  </si>
  <si>
    <t>Kabelový žlab drátěný, 150/50</t>
  </si>
  <si>
    <t>Pol37</t>
  </si>
  <si>
    <t>Kabelový žlab drátěný 50/50</t>
  </si>
  <si>
    <t>Pol38</t>
  </si>
  <si>
    <t>Nosník drátěného žlabu 150 mm</t>
  </si>
  <si>
    <t>Pol39</t>
  </si>
  <si>
    <t>Nosník drátěného žlabu 50 mm</t>
  </si>
  <si>
    <t>Pol40</t>
  </si>
  <si>
    <t>Přepážka žlabu 50</t>
  </si>
  <si>
    <t>Pol41</t>
  </si>
  <si>
    <t>Spojka žlabu</t>
  </si>
  <si>
    <t>Pol42</t>
  </si>
  <si>
    <t>Spojka žlabu uzemňovací</t>
  </si>
  <si>
    <t>Pol43</t>
  </si>
  <si>
    <t>Spojovací sada (šroub, matka, podložka)</t>
  </si>
  <si>
    <t>Pol44</t>
  </si>
  <si>
    <t xml:space="preserve">Elektroinstalační trubka ohebná  750N, D40</t>
  </si>
  <si>
    <t>Pol45</t>
  </si>
  <si>
    <t>Elektroinst. trubka plastová tuhá D40mm, vč. držáků a koncovek</t>
  </si>
  <si>
    <t>Pol46</t>
  </si>
  <si>
    <t>Příchytky na strop kovové</t>
  </si>
  <si>
    <t>Pol47</t>
  </si>
  <si>
    <t>Ocel. nosné konstr. do 5kg</t>
  </si>
  <si>
    <t>Pol48</t>
  </si>
  <si>
    <t>Protipožární ucpávky pro kabelové průchody stavební konstrukcí, velikost: do 100 x 100 mm (ucpávky musí vykazovat požární odolnost schodnou s požární odolností konstrukce, kterou rozvody prostupují)</t>
  </si>
  <si>
    <t>Pol49</t>
  </si>
  <si>
    <t>Pomocný montážní materiál</t>
  </si>
  <si>
    <t>D5</t>
  </si>
  <si>
    <t>Montážní práce</t>
  </si>
  <si>
    <t>Pol50</t>
  </si>
  <si>
    <t>Mt. teplotní čidla</t>
  </si>
  <si>
    <t>Pol51</t>
  </si>
  <si>
    <t>Mt. čidla dif. tlaku, CO2</t>
  </si>
  <si>
    <t>Pol52</t>
  </si>
  <si>
    <t>Mt. nanostatu dif. tlaku</t>
  </si>
  <si>
    <t>Pol53</t>
  </si>
  <si>
    <t>Protimrazová ochrana vzt</t>
  </si>
  <si>
    <t>Pol54</t>
  </si>
  <si>
    <t>Mt. pohon ventilu DN 15-150</t>
  </si>
  <si>
    <t>Pol55</t>
  </si>
  <si>
    <t>Mt. klapkový servopohon, 24/230V</t>
  </si>
  <si>
    <t>Pol56</t>
  </si>
  <si>
    <t>Mt. ovládačů</t>
  </si>
  <si>
    <t>Pol57</t>
  </si>
  <si>
    <t xml:space="preserve">Kabel stíněný pro MaR  - volně</t>
  </si>
  <si>
    <t>Pol58</t>
  </si>
  <si>
    <t>Kabel silový CYKY - volně</t>
  </si>
  <si>
    <t>Pol59</t>
  </si>
  <si>
    <t>Samoregulační topný kabel</t>
  </si>
  <si>
    <t>Pol60</t>
  </si>
  <si>
    <t>Uzemnění</t>
  </si>
  <si>
    <t>Pol61</t>
  </si>
  <si>
    <t>Žlab ocel.</t>
  </si>
  <si>
    <t>Pol62</t>
  </si>
  <si>
    <t>Mt. elektroinstalační trubka</t>
  </si>
  <si>
    <t>Pol63</t>
  </si>
  <si>
    <t>Mt. protipožární ucpávky</t>
  </si>
  <si>
    <t>Pol64</t>
  </si>
  <si>
    <t>Připojení el. zařízení dodávaných ostatními profesemi (čerpadla, motory VZT, ventily, PPK apod.)</t>
  </si>
  <si>
    <t>Pol65</t>
  </si>
  <si>
    <t>Pomocné montážní práce</t>
  </si>
  <si>
    <t>D6</t>
  </si>
  <si>
    <t>Hodinové zúčtovací sazby</t>
  </si>
  <si>
    <t>Pol67</t>
  </si>
  <si>
    <t>Oživení systému MaR (, HW, prvky měření, akční členy)</t>
  </si>
  <si>
    <t>Pol68</t>
  </si>
  <si>
    <t>Doprava a přesun osob a materiálu v době zakázky</t>
  </si>
  <si>
    <t>Pol69</t>
  </si>
  <si>
    <t>Přesun materiálu v místě stavby</t>
  </si>
  <si>
    <t>Pol70</t>
  </si>
  <si>
    <t>Zaučeni obsluhy včetně vyhotovení návodu</t>
  </si>
  <si>
    <t>Pol71</t>
  </si>
  <si>
    <t>Příprava ke komplexní zkoušce</t>
  </si>
  <si>
    <t>hod.</t>
  </si>
  <si>
    <t>Pol73</t>
  </si>
  <si>
    <t>Pomocné stavební práce (drážky, vrtání děr)</t>
  </si>
  <si>
    <t>Pol74</t>
  </si>
  <si>
    <t>Zkušební provoz</t>
  </si>
  <si>
    <t>Pol77</t>
  </si>
  <si>
    <t>Revizní technik</t>
  </si>
  <si>
    <t>VRN - Vedlejší a ostatní náklady stavby - společné prostory</t>
  </si>
  <si>
    <t>VRN - Vedlejší rozpočtové náklady</t>
  </si>
  <si>
    <t>Vedlejší rozpočtové náklady</t>
  </si>
  <si>
    <t>013254000</t>
  </si>
  <si>
    <t>Dokumentace skutečného provedení stavby</t>
  </si>
  <si>
    <t>Kč</t>
  </si>
  <si>
    <t>CS ÚRS 2023 02</t>
  </si>
  <si>
    <t>1024</t>
  </si>
  <si>
    <t>-431160019</t>
  </si>
  <si>
    <t>https://podminky.urs.cz/item/CS_URS_2023_02/013254000</t>
  </si>
  <si>
    <t>Poznámka k položce:_x000d_
V počtu 5 x papírově a 1 x elektronicky (ve formátu DWG a PDF). Podrobněji viz SOD.</t>
  </si>
  <si>
    <t>013274000</t>
  </si>
  <si>
    <t>Pasportizace objektu před započetím prací</t>
  </si>
  <si>
    <t>815457414</t>
  </si>
  <si>
    <t>https://podminky.urs.cz/item/CS_URS_2023_02/013274000</t>
  </si>
  <si>
    <t>Poznámka k položce:_x000d_
Fotodokumentace či videozáznám všech dotčených částí stavby (v obvodu budoucího staveniště) - komunikace, budovy, zeleň apod.</t>
  </si>
  <si>
    <t>013284000</t>
  </si>
  <si>
    <t>Pasportizace objektu po provedení prací</t>
  </si>
  <si>
    <t>-314831150</t>
  </si>
  <si>
    <t>https://podminky.urs.cz/item/CS_URS_2023_02/013284000</t>
  </si>
  <si>
    <t>RP013271</t>
  </si>
  <si>
    <t>Monitoring průběhu výstavby</t>
  </si>
  <si>
    <t>130089980</t>
  </si>
  <si>
    <t>Poznámka k položce:_x000d_
Náklady na pořízení fotografií či vidoozáznamů zakrývaných konstrukcí a postupu výstavby.</t>
  </si>
  <si>
    <t>RP013291</t>
  </si>
  <si>
    <t>Realizační (dílenská) dokumentace</t>
  </si>
  <si>
    <t>-41026942</t>
  </si>
  <si>
    <t>Poznámka k položce:_x000d_
VŽDY INDIVIDUÁLNĚ POSOUDIT! - PROJEKTANT VŽDY URČÍ (POKUD JE TŘEBA) NA JAKOU ČÁST JE NUTNÉ ZPRACOVAT REALIZAČNÍ DOKUMENTACI (jen info - SMAZAT)_x000d_
_x000d_
Na část:_x000d_
-</t>
  </si>
  <si>
    <t>032103000R</t>
  </si>
  <si>
    <t>Náklady na objekty zařízení staveniště</t>
  </si>
  <si>
    <t>-180133847</t>
  </si>
  <si>
    <t xml:space="preserve">Poznámka k položce:_x000d_
Součástí nákladů zařízení staveniště jsou stavební výtahy, jeřáby, případné další mechanizmi a stroje používané po dobu výstavby. Tyto náklady je nutno ocenit do této a navazujících položek zařízení staveniště. </t>
  </si>
  <si>
    <t>032903000</t>
  </si>
  <si>
    <t>Náklady na provoz a údržbu vybavení staveniště</t>
  </si>
  <si>
    <t>-1310898133</t>
  </si>
  <si>
    <t>https://podminky.urs.cz/item/CS_URS_2023_02/032903000</t>
  </si>
  <si>
    <t>033103000</t>
  </si>
  <si>
    <t>Připojení energií</t>
  </si>
  <si>
    <t>-511845472</t>
  </si>
  <si>
    <t>https://podminky.urs.cz/item/CS_URS_2023_02/033103000</t>
  </si>
  <si>
    <t>034103000</t>
  </si>
  <si>
    <t>Oplocení staveniště</t>
  </si>
  <si>
    <t>-1622720386</t>
  </si>
  <si>
    <t>https://podminky.urs.cz/item/CS_URS_2023_02/034103000</t>
  </si>
  <si>
    <t>034303000</t>
  </si>
  <si>
    <t>Dopravní značení na staveništi</t>
  </si>
  <si>
    <t>497104600</t>
  </si>
  <si>
    <t>https://podminky.urs.cz/item/CS_URS_2023_02/034303000</t>
  </si>
  <si>
    <t>034503000</t>
  </si>
  <si>
    <t>Informační tabule na staveništi</t>
  </si>
  <si>
    <t>Ks</t>
  </si>
  <si>
    <t>-1637039233</t>
  </si>
  <si>
    <t>https://podminky.urs.cz/item/CS_URS_2023_02/034503000</t>
  </si>
  <si>
    <t>Poznámka k položce:_x000d_
Informační cedule 1500 x 1000 mm</t>
  </si>
  <si>
    <t>039103000</t>
  </si>
  <si>
    <t>Rozebrání, bourání a odvoz zařízení staveniště</t>
  </si>
  <si>
    <t>-1417784010</t>
  </si>
  <si>
    <t>https://podminky.urs.cz/item/CS_URS_2023_02/039103000</t>
  </si>
  <si>
    <t>042603000</t>
  </si>
  <si>
    <t>Plán zkoušek</t>
  </si>
  <si>
    <t>1868005546</t>
  </si>
  <si>
    <t>https://podminky.urs.cz/item/CS_URS_2023_02/042603000</t>
  </si>
  <si>
    <t xml:space="preserve">Poznámka k položce:_x000d_
Náklad na zpracování dokumentu KZP a evidenci provedených zkoušek, revizí a měření._x000d_
KZP = kontrolní a zkušební plán zpracovaný do podrobností položek rozpočtu, povinně obsahující všechny zkoušky, revize a měření požadované technickými normami a předpisy ve vztahu k prováděným pracím, dodávkám a službám._x000d_
Vypracování manipulačních, servisních a provozních řádů pro bezvadné provozování Stavby, resp. jejich částí, návodů k obsluze, návodů na provoz a údržbu Stavby a dokumentaci údržby_x000d_
</t>
  </si>
  <si>
    <t>043103001</t>
  </si>
  <si>
    <t xml:space="preserve">Náklady na provedení zkoušek, revizí a měření </t>
  </si>
  <si>
    <t>1650808787</t>
  </si>
  <si>
    <t xml:space="preserve">Poznámka k položce:_x000d_
Náklady na provedení zkoušek, revizí a měření, které jsou vyžadovány v  technických normách a dalších předpisech ve vztahu k prováděným pracím, dodávkám a službám. Další zkoušky vyžádané technickou zprávou_x000d_
Provedení komplexního vyzkoušení všech systémů a zařízení tvořících předmět plnění vč. stanovení podmínek, za kterých se bude komplexní vyzkoušení provádět, vyhodnocení komplexního vyzkoušení_x000d_
</t>
  </si>
  <si>
    <t>045203000</t>
  </si>
  <si>
    <t>Kompletační činnost</t>
  </si>
  <si>
    <t>-1922280127</t>
  </si>
  <si>
    <t>https://podminky.urs.cz/item/CS_URS_2023_02/045203000</t>
  </si>
  <si>
    <t xml:space="preserve">Poznámka k položce:_x000d_
Dále také:_x000d_
- vyřízení záborů, žádostí o uzavírky,_x000d_
- jednání s úřady,_x000d_
- jednání s dotčenými účastníky stavebního řízení,_x000d_
- zpracování změn díla (OZ + ZL) včetně změnových rozpočtů, _x000d_
- průběžné vedení soupisu provedených prací v BIM platformě (průběh výstavby),_x000d_
- vypracování technologických postůpu,_x000d_
- apod._x000d_
_x000d_
</t>
  </si>
  <si>
    <t>045303000</t>
  </si>
  <si>
    <t>Koordinační činnost</t>
  </si>
  <si>
    <t>CS ÚRS 2024 01</t>
  </si>
  <si>
    <t>-2143759474</t>
  </si>
  <si>
    <t>https://podminky.urs.cz/item/CS_URS_2024_01/045303000</t>
  </si>
  <si>
    <t>049103000</t>
  </si>
  <si>
    <t>Náklady vzniklé v souvislosti s realizací stavby</t>
  </si>
  <si>
    <t>-1755941249</t>
  </si>
  <si>
    <t>https://podminky.urs.cz/item/CS_URS_2024_01/049103000</t>
  </si>
  <si>
    <t xml:space="preserve">Poznámka k položce:_x000d_
Náklady vzniklé v průběhu stavebních prací vyplývající z povahy díla, a  požadavků v SOD a VOP_x000d_
_x000d_
Poznámka k položce:_x000d_
Jedná se zejména o náklady na zajištění:_x000d_
- čištění veřejných komunikací znečištěných v souvislosti s realizací stavby_x000d_
- zimní údržby komunikací přístupných veřejnosti v obvodu staveniště_x000d_
- ochrany díla,_x000d_
apod.</t>
  </si>
  <si>
    <t>049303000</t>
  </si>
  <si>
    <t>Náklady vzniklé v souvislosti s předáním stavby</t>
  </si>
  <si>
    <t>433912763</t>
  </si>
  <si>
    <t>https://podminky.urs.cz/item/CS_URS_2023_02/049303000</t>
  </si>
  <si>
    <t>Poznámka k položce:_x000d_
Poskytnutí součinnosti objednateli při uvedení stavby do užívání, zajištění vydání kolaudačního souhlasu s užíváním stavby, příp. kolaudačního rozhodnutí_x000d_
_x000d_
Kolaudační řízení:_x000d_
- zajištění/vyřízení stanovisek dotčených orgánů ke kolaudaci,_x000d_
- zajištění všech dokladů požadovaných kolaudujícím orgánem, _x000d_
- apod.</t>
  </si>
  <si>
    <t>RP041401</t>
  </si>
  <si>
    <t>Náklady na zajištění kolektivní bezpečnosti osob</t>
  </si>
  <si>
    <t>147165075</t>
  </si>
  <si>
    <t xml:space="preserve">Poznámka k položce:_x000d_
_x000d_
Jedná se zejména o náklady na zajištění:_x000d_
- osazeníí výstaražných a informačních tabulí/tabulek_x000d_
- zabezpečení okrajů konstrukcí proti pádu osob_x000d_
- zabepečení  komunikací pro pohyb osob po staveništi_x000d_
- zabezpečení přechodů přes výkopy _x000d_
- a další prvky kolektivní ochrany osob.</t>
  </si>
  <si>
    <t>051002000</t>
  </si>
  <si>
    <t>Pojistné</t>
  </si>
  <si>
    <t>586340350</t>
  </si>
  <si>
    <t>https://podminky.urs.cz/item/CS_URS_2023_02/051002000</t>
  </si>
  <si>
    <t>Poznámka k položce:_x000d_
Podrobněji viz SOD.</t>
  </si>
  <si>
    <t>056002000</t>
  </si>
  <si>
    <t>Bankovní záruka</t>
  </si>
  <si>
    <t>1425490120</t>
  </si>
  <si>
    <t>https://podminky.urs.cz/item/CS_URS_2023_02/056002000</t>
  </si>
  <si>
    <t>071203000</t>
  </si>
  <si>
    <t>Provoz dalšího subjektu</t>
  </si>
  <si>
    <t>-293194646</t>
  </si>
  <si>
    <t>https://podminky.urs.cz/item/CS_URS_2023_02/071203000</t>
  </si>
  <si>
    <t>Poznámka k položce:_x000d_
podrobněji viz SoD</t>
  </si>
  <si>
    <t>073002000</t>
  </si>
  <si>
    <t>Ztížený pohyb vozidel v centrech měst</t>
  </si>
  <si>
    <t>-1192810625</t>
  </si>
  <si>
    <t>https://podminky.urs.cz/item/CS_URS_2023_02/073002000</t>
  </si>
  <si>
    <t>061111-R1</t>
  </si>
  <si>
    <t>Harmonogram realizace stavby včetně aktualizace</t>
  </si>
  <si>
    <t>-1356948507</t>
  </si>
  <si>
    <t>Skladba_NP32</t>
  </si>
  <si>
    <t>Skladba NP32 – KERAMICKÁ DLAŽBA (stávající skladba SP39)</t>
  </si>
  <si>
    <t>1,73</t>
  </si>
  <si>
    <t>Skladba_NP33</t>
  </si>
  <si>
    <t xml:space="preserve">Skladba NP33 – MASIVNÍ DŘEVĚNÁ PODLAHA (stávající skladba SP38, sonda V6) </t>
  </si>
  <si>
    <t>24,98</t>
  </si>
  <si>
    <t>Skladba_NP34</t>
  </si>
  <si>
    <t>Skladba NP34 – MASIVNÍ DŘEVĚNÁ PODLAHA (stávající skladba SP31, sonda V4)</t>
  </si>
  <si>
    <t>117,5</t>
  </si>
  <si>
    <t>Skladba_NP35</t>
  </si>
  <si>
    <t>Skladba NP35 – KERAMICKÁ DLAŽBA (stávající skladba SP32)</t>
  </si>
  <si>
    <t>16,77</t>
  </si>
  <si>
    <t>Skladba_NP36</t>
  </si>
  <si>
    <t>Skladba NP36 – MASIVNÍ DŘEVĚNÁ PODLAHA (sonda V5)</t>
  </si>
  <si>
    <t>89,12</t>
  </si>
  <si>
    <t>Skladba_NP37</t>
  </si>
  <si>
    <t>Skladba NP37 – KERAMICKÁ DLAŽBA (stávající skladba SP34)</t>
  </si>
  <si>
    <t>19,11</t>
  </si>
  <si>
    <t>Skladba_NP38</t>
  </si>
  <si>
    <t>Skladba NP38 – KERAMICKÁ DLAŽBA (stávající skladba SP37, sonda P10)</t>
  </si>
  <si>
    <t>6,13</t>
  </si>
  <si>
    <t>U - UBYTOVÁNÍ</t>
  </si>
  <si>
    <t>Skladba_NP39</t>
  </si>
  <si>
    <t>Skladba NP39 – MARMOLEUM (stávající skladba SP38, sonda V6)</t>
  </si>
  <si>
    <t>4,71</t>
  </si>
  <si>
    <t>58,342</t>
  </si>
  <si>
    <t>D.1.1.-U - Architektonicko stavební část - ubytování</t>
  </si>
  <si>
    <t>41,02</t>
  </si>
  <si>
    <t>Skladba_POD4</t>
  </si>
  <si>
    <t xml:space="preserve">Skladba POD4 - SÁDROKARTONOVÝ NEROZEBÍRATELNÝ POŽÁRNÍ PŘEDĚL, POŽÁRNÍ ODOLNOST SHORA I ZDOLA REI 30 </t>
  </si>
  <si>
    <t>21,39</t>
  </si>
  <si>
    <t>6,75</t>
  </si>
  <si>
    <t>Skladba_POD7</t>
  </si>
  <si>
    <t>Skladba POD7 - SÁDROKARTONOVÝ NEROZEBÍRATELNÝ PODHLED - kvalita povrchu Q2 - suchý provoz</t>
  </si>
  <si>
    <t>206,612</t>
  </si>
  <si>
    <t xml:space="preserve">    783 - Dokončovací práce - nátěry</t>
  </si>
  <si>
    <t>1948728228</t>
  </si>
  <si>
    <t>místnost A.3_1.04 - schodiště</t>
  </si>
  <si>
    <t>poznámka 3.02</t>
  </si>
  <si>
    <t>-265802271</t>
  </si>
  <si>
    <t>-2102253445</t>
  </si>
  <si>
    <t>místnost A.3_1.02 - chodba</t>
  </si>
  <si>
    <t>31,63</t>
  </si>
  <si>
    <t>místnost A.3_1.03 - chodba</t>
  </si>
  <si>
    <t>místnost A.3_1.05 - úklid</t>
  </si>
  <si>
    <t>místnost A.3_1.06 - kuchyňka</t>
  </si>
  <si>
    <t>místnost A.3_1.07 - snídaně</t>
  </si>
  <si>
    <t>místnost A.3_3.08.1 - pokoj</t>
  </si>
  <si>
    <t>12,32</t>
  </si>
  <si>
    <t>místnost A.3_3.08.2- wc, koupelna</t>
  </si>
  <si>
    <t>2,9</t>
  </si>
  <si>
    <t>místnost A.3_3.09.1 - pokoj</t>
  </si>
  <si>
    <t>18,13</t>
  </si>
  <si>
    <t>místnost A.3_3.09.2- wc, koupelna</t>
  </si>
  <si>
    <t>3,3</t>
  </si>
  <si>
    <t>místnost A.3_3.10.1 - pokoj</t>
  </si>
  <si>
    <t>19,63</t>
  </si>
  <si>
    <t>místnost A.3_3.10.2- wc, koupelna</t>
  </si>
  <si>
    <t>3,25</t>
  </si>
  <si>
    <t>místnost A.3_3.11.1 - pokoj</t>
  </si>
  <si>
    <t>18,64</t>
  </si>
  <si>
    <t>místnost A.3_3.11.2- wc, koupelna</t>
  </si>
  <si>
    <t>3,24</t>
  </si>
  <si>
    <t>místnost A.3_3.12.1 - pokoj</t>
  </si>
  <si>
    <t>17,59</t>
  </si>
  <si>
    <t>místnost A.3_3.12.2- wc, koupelna</t>
  </si>
  <si>
    <t>3,15</t>
  </si>
  <si>
    <t>místnost A.3_3.13.1 - pokoj</t>
  </si>
  <si>
    <t>31,19</t>
  </si>
  <si>
    <t>místnost A.3_3.13.2- wc, koupelna</t>
  </si>
  <si>
    <t>3,83</t>
  </si>
  <si>
    <t>místnost A.3_3.14 - předsíň</t>
  </si>
  <si>
    <t>2,95</t>
  </si>
  <si>
    <t>místnost A.3_3.14.1 - pokoj</t>
  </si>
  <si>
    <t>14,31</t>
  </si>
  <si>
    <t>místnost A.3_3.14.2 - wc, koupelna</t>
  </si>
  <si>
    <t>3,31</t>
  </si>
  <si>
    <t>místnost A.3_3.15.1 - pokoj</t>
  </si>
  <si>
    <t>16,55</t>
  </si>
  <si>
    <t>místnost A.3_3.15.2 - wc, koupelna</t>
  </si>
  <si>
    <t>3,32</t>
  </si>
  <si>
    <t>místnost A.3_3.16 - předsíň</t>
  </si>
  <si>
    <t>místnost A.3_3.16.1 - pokoj</t>
  </si>
  <si>
    <t>14,95</t>
  </si>
  <si>
    <t>místnost A.3_3.16.2 - wc, koupelna</t>
  </si>
  <si>
    <t>3,27</t>
  </si>
  <si>
    <t>místnost A.3_3.17.1 - pokoj</t>
  </si>
  <si>
    <t>19,62</t>
  </si>
  <si>
    <t>místnost A.3_3.17.2 - wc, koupelna</t>
  </si>
  <si>
    <t>4,14</t>
  </si>
  <si>
    <t>místnost A.3_3.19.1 - předsíň</t>
  </si>
  <si>
    <t>2,71</t>
  </si>
  <si>
    <t>místnost A.3_3.19.2 - pokoj</t>
  </si>
  <si>
    <t>14,23</t>
  </si>
  <si>
    <t>místnost A.3_3.19.3 - wc, koupelna</t>
  </si>
  <si>
    <t>4,07</t>
  </si>
  <si>
    <t>místnost A.3_3.20 - sklad čistého prádla</t>
  </si>
  <si>
    <t>1,72</t>
  </si>
  <si>
    <t>místnost A.3_3.21 - sklad špinavého prádla</t>
  </si>
  <si>
    <t>místnost A.3_3.22 - wc</t>
  </si>
  <si>
    <t>1,51</t>
  </si>
  <si>
    <t>199493312</t>
  </si>
  <si>
    <t>-1117337352</t>
  </si>
  <si>
    <t>-835248725</t>
  </si>
  <si>
    <t>-1263270776</t>
  </si>
  <si>
    <t>668694574</t>
  </si>
  <si>
    <t>566960119</t>
  </si>
  <si>
    <t>242092486</t>
  </si>
  <si>
    <t>-1727848575</t>
  </si>
  <si>
    <t>267946503</t>
  </si>
  <si>
    <t>-165942942</t>
  </si>
  <si>
    <t>1227126114</t>
  </si>
  <si>
    <t>1739507764</t>
  </si>
  <si>
    <t>-1888916566</t>
  </si>
  <si>
    <t>1300095216</t>
  </si>
  <si>
    <t>24,98*1,1655 'Přepočtené koeficientem množství</t>
  </si>
  <si>
    <t>998713122</t>
  </si>
  <si>
    <t>Přesun hmot tonážní pro izolace tepelné ruční v objektech v přes 6 do 12 m</t>
  </si>
  <si>
    <t>-1478566426</t>
  </si>
  <si>
    <t>https://podminky.urs.cz/item/CS_URS_2025_01/998713122</t>
  </si>
  <si>
    <t>1924542487</t>
  </si>
  <si>
    <t>místnost A.3_1.02 - chodba - místnost A.3_1.07 - snídaně, místnost A.3_3.20 - sklad čistého prádla, místnost A.3_3.22 - wc</t>
  </si>
  <si>
    <t>(2,1+1,675)*3,635</t>
  </si>
  <si>
    <t>(0,64+0,824+1,05)*3,635</t>
  </si>
  <si>
    <t>(3,71+0,945)*3,635</t>
  </si>
  <si>
    <t>místnost A.3_3.08 - pokoj</t>
  </si>
  <si>
    <t>1,855*3,635</t>
  </si>
  <si>
    <t>místnost A.3_3.09 - pokoj</t>
  </si>
  <si>
    <t>(2,342+1,951)*3,635</t>
  </si>
  <si>
    <t>místnost A.3_3.10 - pokoj</t>
  </si>
  <si>
    <t>(0,93+1,95)*3,635</t>
  </si>
  <si>
    <t>místnost A.3_3.11 - pokoj</t>
  </si>
  <si>
    <t>(2,025+1,95)*3,635</t>
  </si>
  <si>
    <t>místnost A.3_3.12 - pokoj</t>
  </si>
  <si>
    <t>(1,9+1,95)*3,635</t>
  </si>
  <si>
    <t>místnost A.3_3.13 - pokoj</t>
  </si>
  <si>
    <t>(2+1,7+0,375+0,762)*3,635</t>
  </si>
  <si>
    <t>místnost A.3_3.14 - pokoj</t>
  </si>
  <si>
    <t>1,905*3,635</t>
  </si>
  <si>
    <t>místnost A.3_3.15 - pokoj</t>
  </si>
  <si>
    <t>(2,065+1,98)*3,635</t>
  </si>
  <si>
    <t>místnost A.3_3.17 - pokoj</t>
  </si>
  <si>
    <t>(2,406+1,98)*3,635</t>
  </si>
  <si>
    <t>místnost A.3_3.19 - pokoj</t>
  </si>
  <si>
    <t>(2,155+2,805)*3,635</t>
  </si>
  <si>
    <t>698558022</t>
  </si>
  <si>
    <t>13*3,635</t>
  </si>
  <si>
    <t>-1759127266</t>
  </si>
  <si>
    <t>174,226</t>
  </si>
  <si>
    <t>175,934</t>
  </si>
  <si>
    <t>-1230268228</t>
  </si>
  <si>
    <t>4*3</t>
  </si>
  <si>
    <t>9*3,17</t>
  </si>
  <si>
    <t>-885511587</t>
  </si>
  <si>
    <t>(1,8+1,245)*3,635</t>
  </si>
  <si>
    <t>pokoj A.3_1.10 - pokoj A.3_1.11</t>
  </si>
  <si>
    <t>6,52*3,635</t>
  </si>
  <si>
    <t>pokoj A.3_1.11 - pokoj A.3_1.12</t>
  </si>
  <si>
    <t>pokoj A.3_1.14</t>
  </si>
  <si>
    <t>(1,34+1,96)*3,635</t>
  </si>
  <si>
    <t>pokoj A.3_1.13 - pokoj A.3_1.14</t>
  </si>
  <si>
    <t>6,465*3,635</t>
  </si>
  <si>
    <t>pokoj A.3_1.14 - pokoj A.3_1.15</t>
  </si>
  <si>
    <t>pokoj A.3_1.16 - pokoj A.3_1.17</t>
  </si>
  <si>
    <t>(0,625+0,695)*3,635</t>
  </si>
  <si>
    <t>(3,99+2*1,96+4,335)*3,635</t>
  </si>
  <si>
    <t>(1,055+0,565+0,9)*3,635</t>
  </si>
  <si>
    <t>-650241412</t>
  </si>
  <si>
    <t>(0,65+2*0,475)*3,345</t>
  </si>
  <si>
    <t>0,944*3,345</t>
  </si>
  <si>
    <t>0,79*3,345</t>
  </si>
  <si>
    <t>2,1*3,345</t>
  </si>
  <si>
    <t>4,268*3,345</t>
  </si>
  <si>
    <t>(1,8+1,805)*3,345</t>
  </si>
  <si>
    <t>(1,8+1,875)*3,345</t>
  </si>
  <si>
    <t>(1,8+1,84)*3,345</t>
  </si>
  <si>
    <t>0,605*3,345</t>
  </si>
  <si>
    <t>2,5*3,345</t>
  </si>
  <si>
    <t>(1,805+1,98)*3,345</t>
  </si>
  <si>
    <t>(1,98+1,82)*3,345</t>
  </si>
  <si>
    <t>(1,8+1,96)*3,345</t>
  </si>
  <si>
    <t>2,352*3,345</t>
  </si>
  <si>
    <t>(2,563+1,65)*3,345</t>
  </si>
  <si>
    <t>0,99*3,345</t>
  </si>
  <si>
    <t>20504029</t>
  </si>
  <si>
    <t>2*3,345</t>
  </si>
  <si>
    <t>-79375424</t>
  </si>
  <si>
    <t>154,648</t>
  </si>
  <si>
    <t>-1462314849</t>
  </si>
  <si>
    <t>(13,211+3,377+1,805+2,43+10,473+0,65+1,57+2,101+2*2,34+2*0,82)</t>
  </si>
  <si>
    <t>(5+1,8+2,63+1,27+0,25+3,165+2,62+6,235)</t>
  </si>
  <si>
    <t>(2*0,943+2*1,835)</t>
  </si>
  <si>
    <t>(2*2,1+2*1,385)</t>
  </si>
  <si>
    <t>(1,2+2*2,1)</t>
  </si>
  <si>
    <t>(2*1,8+2*1,729)</t>
  </si>
  <si>
    <t>(1,49+2*2,1)</t>
  </si>
  <si>
    <t>místnost A.3_3.10.2 - wc, koupelna</t>
  </si>
  <si>
    <t>(2*1,906+2*1,8)</t>
  </si>
  <si>
    <t>(1,37+2*2,1)</t>
  </si>
  <si>
    <t>místnost A.3_3.11.2 - wc, koupelna</t>
  </si>
  <si>
    <t>(2*1,8+2*1,8)</t>
  </si>
  <si>
    <t>(1,346+2*2,1)</t>
  </si>
  <si>
    <t>místnost A.3_3.12.2 - wc, koupelna</t>
  </si>
  <si>
    <t>(2*1,8+2*1,75)</t>
  </si>
  <si>
    <t>(1,66+0,603+0,37+0,61+1,963)</t>
  </si>
  <si>
    <t>(2*2,5+2*1,7)</t>
  </si>
  <si>
    <t>(2*1,2+2*1,96)</t>
  </si>
  <si>
    <t>(2*1,805+2*1,83)</t>
  </si>
  <si>
    <t>(1,1+2*2,13)</t>
  </si>
  <si>
    <t>(2*1,818+2*1,83)</t>
  </si>
  <si>
    <t>(2*1,775+2*1,96)</t>
  </si>
  <si>
    <t>(2*1,8+2*1,96)</t>
  </si>
  <si>
    <t>(1,2+2*2,13)</t>
  </si>
  <si>
    <t>(2,168+1,84+2,352+1,83)</t>
  </si>
  <si>
    <t>(2*1,695+2*2,155)</t>
  </si>
  <si>
    <t>(2,563+1,507+2,715+1,5)</t>
  </si>
  <si>
    <t>(2*1,055+2*1,675)</t>
  </si>
  <si>
    <t>(2*1+2*0,9)</t>
  </si>
  <si>
    <t>(2*0,99+2*1,525)</t>
  </si>
  <si>
    <t>-378903126</t>
  </si>
  <si>
    <t>-2126626459</t>
  </si>
  <si>
    <t>1154366046</t>
  </si>
  <si>
    <t>-929602358</t>
  </si>
  <si>
    <t>1730057554</t>
  </si>
  <si>
    <t>1,2</t>
  </si>
  <si>
    <t>1,439</t>
  </si>
  <si>
    <t>1,37</t>
  </si>
  <si>
    <t>1,346</t>
  </si>
  <si>
    <t>1,102</t>
  </si>
  <si>
    <t>763131751</t>
  </si>
  <si>
    <t>Montáž parotěsné zábrany do SDK podhledu</t>
  </si>
  <si>
    <t>-357124694</t>
  </si>
  <si>
    <t>https://podminky.urs.cz/item/CS_URS_2025_01/763131751</t>
  </si>
  <si>
    <t>28329282</t>
  </si>
  <si>
    <t>fólie PE vyztužená Al vrstvou pro parotěsnou vrstvu 170g/m2</t>
  </si>
  <si>
    <t>385029700</t>
  </si>
  <si>
    <t>334,049389742377*1,1235 'Přepočtené koeficientem množství</t>
  </si>
  <si>
    <t>28329309</t>
  </si>
  <si>
    <t>páska spojovací oboustranně lepící difúzních folií š 38mm</t>
  </si>
  <si>
    <t>1127280912</t>
  </si>
  <si>
    <t>763131752</t>
  </si>
  <si>
    <t>Montáž jedné vrstvy tepelné izolace do SDK podhledu</t>
  </si>
  <si>
    <t>-1355645356</t>
  </si>
  <si>
    <t>https://podminky.urs.cz/item/CS_URS_2025_01/763131752</t>
  </si>
  <si>
    <t>6315209R1</t>
  </si>
  <si>
    <t>minerální akustická izolace (objemová hmotnost min. 40 kg/m3)</t>
  </si>
  <si>
    <t>755781409</t>
  </si>
  <si>
    <t>206,612*1,05 'Přepočtené koeficientem množství</t>
  </si>
  <si>
    <t>-1954264128</t>
  </si>
  <si>
    <t>-895692100</t>
  </si>
  <si>
    <t>-1935544119</t>
  </si>
  <si>
    <t>-998772905</t>
  </si>
  <si>
    <t>998763332</t>
  </si>
  <si>
    <t>Přesun hmot tonážní pro konstrukce montované z desek ruční v objektech v přes 6 do 12 m</t>
  </si>
  <si>
    <t>313014588</t>
  </si>
  <si>
    <t>https://podminky.urs.cz/item/CS_URS_2025_01/998763332</t>
  </si>
  <si>
    <t>766-PSV-D86</t>
  </si>
  <si>
    <t>Dodávka a montáž dveří 900x2150 mm vč. zárubně, zámku kování apod. dle PSV D86</t>
  </si>
  <si>
    <t>421875228</t>
  </si>
  <si>
    <t>766-PSV-D87</t>
  </si>
  <si>
    <t>Dodávka a montáž dveří 900x2150 mm vč. zárubně, zámku kování apod. dle PSV D87</t>
  </si>
  <si>
    <t>166295154</t>
  </si>
  <si>
    <t>766-PSV-D88</t>
  </si>
  <si>
    <t>Dodávka a montáž dveří 900x2150 mm vč. zárubně, zámku kování apod. dle PSV D88</t>
  </si>
  <si>
    <t>1193853093</t>
  </si>
  <si>
    <t>766-PSV-D89</t>
  </si>
  <si>
    <t>Dodávka a montáž dveří 900x2150 mm vč. zárubně, zámku kování apod. dle PSV D89</t>
  </si>
  <si>
    <t>437753472</t>
  </si>
  <si>
    <t>766-PSV-D90</t>
  </si>
  <si>
    <t>Dodávka a montáž dveří 800x2150 mm vč. zárubně, zámku kování apod. dle PSV D90</t>
  </si>
  <si>
    <t>-1216590057</t>
  </si>
  <si>
    <t>766-PSV-D91</t>
  </si>
  <si>
    <t>Dodávka a montáž dveří 900x2150 mm vč. zárubně, zámku kování apod. dle PSV D91</t>
  </si>
  <si>
    <t>-1265275939</t>
  </si>
  <si>
    <t>766-PSV-D92</t>
  </si>
  <si>
    <t>Dodávka a montáž dveří 800x2150 mm vč. zárubně, zámku kování apod. dle PSV D92</t>
  </si>
  <si>
    <t>-213247281</t>
  </si>
  <si>
    <t>766-PSV-D93</t>
  </si>
  <si>
    <t>Dodávka a montáž dveří 900x2150 mm vč. zárubně, zámku kování apod. dle PSV D93</t>
  </si>
  <si>
    <t>-1807415198</t>
  </si>
  <si>
    <t>766-PSV-D94</t>
  </si>
  <si>
    <t>Dodávka a montáž dveří 800x2150 mm vč. zárubně, zámku kování apod. dle PSV D94</t>
  </si>
  <si>
    <t>549130853</t>
  </si>
  <si>
    <t>766-PSV-D95</t>
  </si>
  <si>
    <t>Dodávka a montáž dveří 900x2150 mm vč. zárubně, zámku kování apod. dle PSV D95</t>
  </si>
  <si>
    <t>1577521568</t>
  </si>
  <si>
    <t>766-PSV-D96</t>
  </si>
  <si>
    <t>Dodávka a montáž dveří 800x2150 mm vč. zárubně, zámku kování apod. dle PSV D96</t>
  </si>
  <si>
    <t>1344791919</t>
  </si>
  <si>
    <t>766-PSV-D97</t>
  </si>
  <si>
    <t>Dodávka a montáž dveří 900x2150 mm vč. zárubně, zámku kování apod. dle PSV D97</t>
  </si>
  <si>
    <t>996285594</t>
  </si>
  <si>
    <t>766-PSV-D98</t>
  </si>
  <si>
    <t>Dodávka a montáž dveří 800x2150 mm vč. zárubně, zámku kování apod. dle PSV D98</t>
  </si>
  <si>
    <t>1930851717</t>
  </si>
  <si>
    <t>766-PSV-D99</t>
  </si>
  <si>
    <t>Dodávka a montáž dveří 900x2150 mm vč. zárubně, zámku kování apod. dle PSV D99</t>
  </si>
  <si>
    <t>-1894249150</t>
  </si>
  <si>
    <t>766-PSV-D100</t>
  </si>
  <si>
    <t>Dodávka a montáž dveří 900x2150 mm vč. zárubně, zámku kování apod. dle PSV D100</t>
  </si>
  <si>
    <t>876466655</t>
  </si>
  <si>
    <t>766-PSV-D101</t>
  </si>
  <si>
    <t>Dodávka a montáž dveří 800x2150 mm vč. zárubně, zámku kování apod. dle PSV D101</t>
  </si>
  <si>
    <t>1308780122</t>
  </si>
  <si>
    <t>766-PSV-D102</t>
  </si>
  <si>
    <t>Dodávka a montáž dveří 800x2150 mm vč. zárubně, zámku kování apod. dle PSV D102</t>
  </si>
  <si>
    <t>162509711</t>
  </si>
  <si>
    <t>766-PSV-D103</t>
  </si>
  <si>
    <t>Dodávka a montáž dveří 900x2150 mm vč. zárubně, zámku kování apod. dle PSV D103</t>
  </si>
  <si>
    <t>-167008114</t>
  </si>
  <si>
    <t>766-PSV-D104</t>
  </si>
  <si>
    <t>Dodávka a montáž dveří 800x2150 mm vč. zárubně, zámku kování apod. dle PSV D104</t>
  </si>
  <si>
    <t>597246787</t>
  </si>
  <si>
    <t>766-PSV-D107</t>
  </si>
  <si>
    <t>Dodávka a montáž dveří 800x2150 mm vč. zárubně, zámku kování apod. dle PSV D107</t>
  </si>
  <si>
    <t>1374930886</t>
  </si>
  <si>
    <t>766-PSV-D108</t>
  </si>
  <si>
    <t>Dodávka a montáž dveří 900x2150 mm vč. zárubně, zámku kování apod. dle PSV D108</t>
  </si>
  <si>
    <t>1148125233</t>
  </si>
  <si>
    <t>766-PSV-D109</t>
  </si>
  <si>
    <t>Dodávka a montáž dveří 900x2150 mm vč. zárubně, zámku kování apod. dle PSV D109</t>
  </si>
  <si>
    <t>1363884965</t>
  </si>
  <si>
    <t>766-PSV-D110</t>
  </si>
  <si>
    <t>Dodávka a montáž dveří 800x2150 mm vč. zárubně, zámku kování apod. dle PSV D110</t>
  </si>
  <si>
    <t>-1948216886</t>
  </si>
  <si>
    <t>766-PSV-D111</t>
  </si>
  <si>
    <t>Dodávka a montáž dveří 1000x2150 mm vč. zárubně, zámku kování apod. dle PSV D111</t>
  </si>
  <si>
    <t>-192262534</t>
  </si>
  <si>
    <t>766-PSV-D112</t>
  </si>
  <si>
    <t>Dodávka a montáž dveří 900x2150 mm vč. zárubně, zámku kování apod. dle PSV D112</t>
  </si>
  <si>
    <t>-1810064352</t>
  </si>
  <si>
    <t>766-PSV-D113</t>
  </si>
  <si>
    <t>Dodávka a montáž dveří 900x2150 mm vč. zárubně, zámku kování apod. dle PSV D113</t>
  </si>
  <si>
    <t>-268922301</t>
  </si>
  <si>
    <t>766-PSV-D114</t>
  </si>
  <si>
    <t>Dodávka a montáž dveří 900x2150 mm vč. zárubně, zámku kování apod. dle PSV D114</t>
  </si>
  <si>
    <t>-425415261</t>
  </si>
  <si>
    <t>766-PSV-D115</t>
  </si>
  <si>
    <t>Dodávka a montáž dveří 800x2150 mm vč. zárubně, zámku kování apod. dle PSV D115</t>
  </si>
  <si>
    <t>-1601832541</t>
  </si>
  <si>
    <t>766-PSV-D116</t>
  </si>
  <si>
    <t>Dodávka a montáž dveří 900x2150 mm vč. zárubně, zámku kování apod. dle PSV D116</t>
  </si>
  <si>
    <t>1817575585</t>
  </si>
  <si>
    <t>766-PSV-D117</t>
  </si>
  <si>
    <t>Dodávka a montáž dveří 800x2150 mm vč. zárubně, zámku kování apod. dle PSV D117</t>
  </si>
  <si>
    <t>813936749</t>
  </si>
  <si>
    <t>998766122</t>
  </si>
  <si>
    <t>Přesun hmot tonážní pro kce truhlářské ruční v objektech v přes 6 do 12 m</t>
  </si>
  <si>
    <t>-992568164</t>
  </si>
  <si>
    <t>https://podminky.urs.cz/item/CS_URS_2025_01/998766122</t>
  </si>
  <si>
    <t>767-PSV-OV/18</t>
  </si>
  <si>
    <t>Dodávka a montáž sestavy pro imobilní wc dle PSV OV/18</t>
  </si>
  <si>
    <t>-1235313005</t>
  </si>
  <si>
    <t>767-PSV-OV/23</t>
  </si>
  <si>
    <t>Dodávka a montáž dělícího paravanu na balkoně dle PSV OV/23</t>
  </si>
  <si>
    <t>-553026894</t>
  </si>
  <si>
    <t>998767122</t>
  </si>
  <si>
    <t>Přesun hmot tonážní pro zámečnické konstrukce ruční v objektech v přes 6 do 12 m</t>
  </si>
  <si>
    <t>865505425</t>
  </si>
  <si>
    <t>https://podminky.urs.cz/item/CS_URS_2025_01/998767122</t>
  </si>
  <si>
    <t>195264321</t>
  </si>
  <si>
    <t>1560984468</t>
  </si>
  <si>
    <t>771574412</t>
  </si>
  <si>
    <t>Montáž podlah keramických hladkých lepených cementovým flexibilním lepidlem přes 0,5 do 2 ks/m2</t>
  </si>
  <si>
    <t>591988401</t>
  </si>
  <si>
    <t>https://podminky.urs.cz/item/CS_URS_2025_01/771574412</t>
  </si>
  <si>
    <t>597611-01</t>
  </si>
  <si>
    <t>dlažba keramická 600/900/10 mm slinutá monochrom mat</t>
  </si>
  <si>
    <t>1290423529</t>
  </si>
  <si>
    <t>37,78*1,15 'Přepočtené koeficientem množství</t>
  </si>
  <si>
    <t>771574419</t>
  </si>
  <si>
    <t>Montáž podlah keramických hladkých lepených cementovým flexibilním lepidlem přes 22 do 25 ks/m2</t>
  </si>
  <si>
    <t>877240806</t>
  </si>
  <si>
    <t>https://podminky.urs.cz/item/CS_URS_2025_01/771574419</t>
  </si>
  <si>
    <t>597611-02</t>
  </si>
  <si>
    <t>keramická dlažba slinutá 200/200/7 monochrom mat</t>
  </si>
  <si>
    <t>1026224667</t>
  </si>
  <si>
    <t>5,96*1,1 'Přepočtené koeficientem množství</t>
  </si>
  <si>
    <t>-351120089</t>
  </si>
  <si>
    <t>733013814</t>
  </si>
  <si>
    <t>-854076815</t>
  </si>
  <si>
    <t>-919628379</t>
  </si>
  <si>
    <t>-712354853</t>
  </si>
  <si>
    <t>771591242</t>
  </si>
  <si>
    <t>Izolace těsnícími pásy vnější roh</t>
  </si>
  <si>
    <t>204511758</t>
  </si>
  <si>
    <t>https://podminky.urs.cz/item/CS_URS_2025_01/771591242</t>
  </si>
  <si>
    <t>808879051</t>
  </si>
  <si>
    <t>998771122</t>
  </si>
  <si>
    <t>Přesun hmot tonážní pro podlahy z dlaždic ruční v objektech v přes 6 do 12 m</t>
  </si>
  <si>
    <t>-919733496</t>
  </si>
  <si>
    <t>https://podminky.urs.cz/item/CS_URS_2025_01/998771122</t>
  </si>
  <si>
    <t>1794854209</t>
  </si>
  <si>
    <t>-1536580652</t>
  </si>
  <si>
    <t>-117958790</t>
  </si>
  <si>
    <t>místnost A.3_1.06 - kuchyňka + místnost A.3_1.07 - snídaně</t>
  </si>
  <si>
    <t>(2*8,106+2*4,42)</t>
  </si>
  <si>
    <t>(2,915+0,85+1,872+3,475+1,6+2,712)</t>
  </si>
  <si>
    <t>-0,8-0,7</t>
  </si>
  <si>
    <t>(2*6,835+2*3,412+2*0,51)</t>
  </si>
  <si>
    <t>(2*6,52+2*3,61)</t>
  </si>
  <si>
    <t>(2*6,52+2*3,395)</t>
  </si>
  <si>
    <t>(2*6,52+2*3,135)</t>
  </si>
  <si>
    <t>(3,194+3,6+2,47+6,265+0,603+0,37+0,61+1,963+2+3,64)</t>
  </si>
  <si>
    <t>(2*3,725+2*4,335)</t>
  </si>
  <si>
    <t>(2*3,168+2*6,465)</t>
  </si>
  <si>
    <t>(2*3,423+2*4,335)</t>
  </si>
  <si>
    <t>(3,566+4,356+4+4,343)</t>
  </si>
  <si>
    <t>-2*0,8</t>
  </si>
  <si>
    <t>(2,805+4,46+3,25+4,435)</t>
  </si>
  <si>
    <t>dřevěná lišta k masivní dřevěné podlaze</t>
  </si>
  <si>
    <t>-784987962</t>
  </si>
  <si>
    <t>235,068*1,1 'Přepočtené koeficientem množství</t>
  </si>
  <si>
    <t>715303777</t>
  </si>
  <si>
    <t>7755411R1</t>
  </si>
  <si>
    <t>Montáž masivní dřevěné podlahy parket</t>
  </si>
  <si>
    <t>1216703367</t>
  </si>
  <si>
    <t>61191-NP2</t>
  </si>
  <si>
    <t>masivní dřevěná podlaha dle skladby NP22, NP28</t>
  </si>
  <si>
    <t>1605925723</t>
  </si>
  <si>
    <t>231,6*1,08 'Přepočtené koeficientem množství</t>
  </si>
  <si>
    <t>-1528127210</t>
  </si>
  <si>
    <t>-2093547786</t>
  </si>
  <si>
    <t>1226838669</t>
  </si>
  <si>
    <t>775591922</t>
  </si>
  <si>
    <t>Oprava podlah dřevěných - vrchní lak pro běžnou zátěž</t>
  </si>
  <si>
    <t>-352288531</t>
  </si>
  <si>
    <t>https://podminky.urs.cz/item/CS_URS_2025_01/775591922</t>
  </si>
  <si>
    <t>998775122</t>
  </si>
  <si>
    <t>Přesun hmot tonážní pro podlahy skládané ruční v objektech v přes 6 do 12 m</t>
  </si>
  <si>
    <t>-80060083</t>
  </si>
  <si>
    <t>https://podminky.urs.cz/item/CS_URS_2025_01/998775122</t>
  </si>
  <si>
    <t>-1402196187</t>
  </si>
  <si>
    <t>-1037577372</t>
  </si>
  <si>
    <t>776251111</t>
  </si>
  <si>
    <t>Lepení pásů z přírodního linolea (marmolea) standardním lepidlem</t>
  </si>
  <si>
    <t>1652627840</t>
  </si>
  <si>
    <t>https://podminky.urs.cz/item/CS_URS_2025_01/776251111</t>
  </si>
  <si>
    <t>607-NP39</t>
  </si>
  <si>
    <t>marmoleum pro komerční využití dle skladby NP39</t>
  </si>
  <si>
    <t>1407870921</t>
  </si>
  <si>
    <t>4,71*1,1 'Přepočtené koeficientem množství</t>
  </si>
  <si>
    <t>998776102</t>
  </si>
  <si>
    <t>Přesun hmot tonážní pro podlahy povlakové v objektech v přes 6 do 12 m</t>
  </si>
  <si>
    <t>-555112197</t>
  </si>
  <si>
    <t>https://podminky.urs.cz/item/CS_URS_2025_01/998776102</t>
  </si>
  <si>
    <t>-1987554562</t>
  </si>
  <si>
    <t>-85351379</t>
  </si>
  <si>
    <t>(2*0,943+2*1,835)*0,15</t>
  </si>
  <si>
    <t>(2*2,1+2*1,385)*0,15</t>
  </si>
  <si>
    <t>(2*0,83+1,381)*2</t>
  </si>
  <si>
    <t>(2*1,8+2*1,729)*0,15</t>
  </si>
  <si>
    <t>2*0,93*2</t>
  </si>
  <si>
    <t>(2*1,906+2*1,8)*0,15</t>
  </si>
  <si>
    <t>(2*1,8+2*1,8)*0,15</t>
  </si>
  <si>
    <t>(2*1,8+2*1,75)*0,15</t>
  </si>
  <si>
    <t>(2*2,5+2*1,7)*0,15</t>
  </si>
  <si>
    <t>(2*0,8+1,2)*2</t>
  </si>
  <si>
    <t>(2*1,805+2*1,83)*0,15</t>
  </si>
  <si>
    <t>(2*1,818+2*1,83)*0,15</t>
  </si>
  <si>
    <t>(2*1,8+2*1,96)*0,15</t>
  </si>
  <si>
    <t>(2,168+1,84+2,352+1,83)*0,15</t>
  </si>
  <si>
    <t>(1,482+1)*2</t>
  </si>
  <si>
    <t>(2,563+1,507+2,715+1,5)*0,15</t>
  </si>
  <si>
    <t>(0,8+1,51+0,95)*2</t>
  </si>
  <si>
    <t>(2*1,055+2*1,675)*0,15</t>
  </si>
  <si>
    <t>(2*1+2*0,9)*0,15</t>
  </si>
  <si>
    <t>(2*0,99+2*1,525)*0,15</t>
  </si>
  <si>
    <t>882361656</t>
  </si>
  <si>
    <t>1*2</t>
  </si>
  <si>
    <t>6*0,15</t>
  </si>
  <si>
    <t>781472212</t>
  </si>
  <si>
    <t>Montáž obkladů keramických hladkých lepených cementovým flexibilním lepidlem přes 0,5 do 2 ks/m2</t>
  </si>
  <si>
    <t>-752342330</t>
  </si>
  <si>
    <t>https://podminky.urs.cz/item/CS_URS_2025_01/781472212</t>
  </si>
  <si>
    <t>(2*2,1+2*1,385)*2,15</t>
  </si>
  <si>
    <t>(2*1,8+2*1,729)*2,15</t>
  </si>
  <si>
    <t>(2*1,906+2*1,8)*2,15</t>
  </si>
  <si>
    <t>(2*1,8+2*1,8)*2,15</t>
  </si>
  <si>
    <t>(2*1,8+2*1,75)*2,15</t>
  </si>
  <si>
    <t>(2*2,5+2*1,7)*2,15</t>
  </si>
  <si>
    <t>(2*1,805+2*1,83)*2,15</t>
  </si>
  <si>
    <t>(2*1,818+2*1,83)*2,15</t>
  </si>
  <si>
    <t>(2*1,8+2*1,96)*2,15</t>
  </si>
  <si>
    <t>(2,168+1,84+2,352+1,83)*2,15</t>
  </si>
  <si>
    <t>(2,563+1,507+2,715+1,5)*2,15</t>
  </si>
  <si>
    <t>59761-01</t>
  </si>
  <si>
    <t>keramický obklad 600/900/10 mm slinutý monochrom mat</t>
  </si>
  <si>
    <t>-826373992</t>
  </si>
  <si>
    <t>161,639*1,1 'Přepočtené koeficientem množství</t>
  </si>
  <si>
    <t>781472224</t>
  </si>
  <si>
    <t>Montáž obkladů keramických hladkých lepených cementovým flexibilním lepidlem přes 85 do 100 ks/m2</t>
  </si>
  <si>
    <t>218655981</t>
  </si>
  <si>
    <t>https://podminky.urs.cz/item/CS_URS_2025_01/781472224</t>
  </si>
  <si>
    <t>(2*0,943+2*1,835)*2,15</t>
  </si>
  <si>
    <t>(2*0,99+2*1,525)*2,15</t>
  </si>
  <si>
    <t>keramický obklad 100/100/6 monochrom</t>
  </si>
  <si>
    <t>-861236252</t>
  </si>
  <si>
    <t>19,82*1,1 'Přepočtené koeficientem množství</t>
  </si>
  <si>
    <t>-845527912</t>
  </si>
  <si>
    <t>2,6</t>
  </si>
  <si>
    <t>357720643</t>
  </si>
  <si>
    <t>2,6*1,1 'Přepočtené koeficientem množství</t>
  </si>
  <si>
    <t>-2088527620</t>
  </si>
  <si>
    <t>1611495082</t>
  </si>
  <si>
    <t>-164528327</t>
  </si>
  <si>
    <t>1656637536</t>
  </si>
  <si>
    <t>998781122</t>
  </si>
  <si>
    <t>Přesun hmot tonážní pro obklady keramické ruční v objektech v přes 6 do 12 m</t>
  </si>
  <si>
    <t>543868100</t>
  </si>
  <si>
    <t>https://podminky.urs.cz/item/CS_URS_2025_01/998781122</t>
  </si>
  <si>
    <t>783</t>
  </si>
  <si>
    <t>Dokončovací práce - nátěry</t>
  </si>
  <si>
    <t>783301311</t>
  </si>
  <si>
    <t>Odmaštění zámečnických konstrukcí vodou ředitelným odmašťovačem</t>
  </si>
  <si>
    <t>-374888390</t>
  </si>
  <si>
    <t>783314201</t>
  </si>
  <si>
    <t>Základní antikorozní jednonásobný syntetický standardní nátěr zámečnických konstrukcí</t>
  </si>
  <si>
    <t>-1592088793</t>
  </si>
  <si>
    <t>výkres D.1.2.04 - konstrukce 3.NP - tvar</t>
  </si>
  <si>
    <t>I100 - 1050</t>
  </si>
  <si>
    <t>4*1,05*0,37</t>
  </si>
  <si>
    <t>I100 -1150</t>
  </si>
  <si>
    <t>4*1,15*0,37</t>
  </si>
  <si>
    <t>I100 - 1400</t>
  </si>
  <si>
    <t>8*1,4*0,37</t>
  </si>
  <si>
    <t>I120 - 1800</t>
  </si>
  <si>
    <t>4*1,8*0,44</t>
  </si>
  <si>
    <t xml:space="preserve">I120  - 1450</t>
  </si>
  <si>
    <t>23*1,45*0,44</t>
  </si>
  <si>
    <t>I120 - 1500</t>
  </si>
  <si>
    <t>5*1,5*0,44</t>
  </si>
  <si>
    <t>I120 - 1550</t>
  </si>
  <si>
    <t>5*1,55*0,44</t>
  </si>
  <si>
    <t>I140 - 2000</t>
  </si>
  <si>
    <t>4*2*0,5</t>
  </si>
  <si>
    <t>I 140 - 2100</t>
  </si>
  <si>
    <t>4*2,1*0,5</t>
  </si>
  <si>
    <t>I160 - 3750</t>
  </si>
  <si>
    <t>2*3,75*0,57</t>
  </si>
  <si>
    <t>I200 - 2300</t>
  </si>
  <si>
    <t>1*2,3*0,71</t>
  </si>
  <si>
    <t>I220 - 3300</t>
  </si>
  <si>
    <t>1*3,3*0,77</t>
  </si>
  <si>
    <t>I220 - 3100</t>
  </si>
  <si>
    <t>1*3,1*0,77</t>
  </si>
  <si>
    <t>I220 - 2900</t>
  </si>
  <si>
    <t>1*2,9*0,77</t>
  </si>
  <si>
    <t>I220 - 2600</t>
  </si>
  <si>
    <t>1*2,6*0,77</t>
  </si>
  <si>
    <t>I220 - 2400</t>
  </si>
  <si>
    <t>1*2,4*0,77</t>
  </si>
  <si>
    <t>I220 - 2200</t>
  </si>
  <si>
    <t>1*2,2*0,77</t>
  </si>
  <si>
    <t>2xI100 - 1150</t>
  </si>
  <si>
    <t>2*1,15*0,37</t>
  </si>
  <si>
    <t>4xI100 - 1400</t>
  </si>
  <si>
    <t>4*1,4*0,37</t>
  </si>
  <si>
    <t>2xI160 - 3750</t>
  </si>
  <si>
    <t xml:space="preserve">nad rozvaděči ubytovacích jednotek  U100</t>
  </si>
  <si>
    <t>7*0,55*0,37</t>
  </si>
  <si>
    <t>1220566653</t>
  </si>
  <si>
    <t>-1957897988</t>
  </si>
  <si>
    <t>1422,72</t>
  </si>
  <si>
    <t>801377172</t>
  </si>
  <si>
    <t>(13,211+3,377+1,805+2,43+10,473+0,65+1,57+2,101+2*2,34+2*0,82)*3</t>
  </si>
  <si>
    <t>(5+1,8+2,63+1,27+0,25+3,165+2,62+6,235)*3</t>
  </si>
  <si>
    <t>(2*0,943+2*1,835)*2,6</t>
  </si>
  <si>
    <t>(2*8,106+2*4,42)*3,17</t>
  </si>
  <si>
    <t>(2,915+0,85+1,872+3,475+1,6+2,712)*3,17</t>
  </si>
  <si>
    <t>(2*2,1+2*1,385)*2,6</t>
  </si>
  <si>
    <t>(2*6,835+2*3,412)*3,17</t>
  </si>
  <si>
    <t>(2*1,8+2*1,729)*2,6</t>
  </si>
  <si>
    <t>(2*6,52+2*3,61)*3,17</t>
  </si>
  <si>
    <t>(2*1,906+2*1,8)*2,6</t>
  </si>
  <si>
    <t>(2*6,52+2*3,395)*3,17</t>
  </si>
  <si>
    <t>(2*1,8+2*1,8)*2,6</t>
  </si>
  <si>
    <t>(2*6,52+2*3,135)*3,17</t>
  </si>
  <si>
    <t>(2*1,8+2*1,75)*2,6</t>
  </si>
  <si>
    <t>(3,194+3,6+2,47+6,265+0,603+0,37+0,61+1,963+2+3,64)*3,17</t>
  </si>
  <si>
    <t>(2*2,5+2*1,7)*2,6</t>
  </si>
  <si>
    <t>(2*1,2+2*1,96)*2,6</t>
  </si>
  <si>
    <t>(2*3,725+2*4,335)*3,17</t>
  </si>
  <si>
    <t>(2*1,805+2*1,83)*2,6</t>
  </si>
  <si>
    <t>(2*3,168+2*6,465)*3,17</t>
  </si>
  <si>
    <t>(2*1,818+2*1,83)*2,6</t>
  </si>
  <si>
    <t>(2*1,775+2*1,96)*2,6</t>
  </si>
  <si>
    <t>(2*3,423+2*4,335)*3,17</t>
  </si>
  <si>
    <t>(2*1,8+2*1,96)*2,6</t>
  </si>
  <si>
    <t>(3,566+4,356+4+4,343)*3,17</t>
  </si>
  <si>
    <t>(2,168+1,84+2,352+1,83)*2,6</t>
  </si>
  <si>
    <t>(2*1,695+2*2,155)*2,6</t>
  </si>
  <si>
    <t>(2,805+4,46+3,25+4,435)*3,17</t>
  </si>
  <si>
    <t>(2,563+1,507+2,715+1,5)*2,6</t>
  </si>
  <si>
    <t>(2*1,055+2*1,675)*2,6</t>
  </si>
  <si>
    <t>(2*1+2*0,9)*2,6</t>
  </si>
  <si>
    <t>(2*0,99+2*1,525)*2,6</t>
  </si>
  <si>
    <t>ODPOČET OBKKLADY</t>
  </si>
  <si>
    <t>-181,459</t>
  </si>
  <si>
    <t xml:space="preserve">Dodávka a montáž  interiérových screenových rolet dle PSV O/15</t>
  </si>
  <si>
    <t>-1591491359</t>
  </si>
  <si>
    <t>3.NP</t>
  </si>
  <si>
    <t>10*1,3*2,1</t>
  </si>
  <si>
    <t>D.1.4.1 - U - Vytápění společné prostory - ubytování</t>
  </si>
  <si>
    <t>vlastní cena.7</t>
  </si>
  <si>
    <t>subor</t>
  </si>
  <si>
    <t>vlastní cena.8</t>
  </si>
  <si>
    <t>Termostatické hlavice s vestavěným čidlem typ DX pro přesnou regulaci teploty, stupnice nastavení s hodnotami teplot, připojení M30 x 1,5, teplotní rozsah 6°C - 28 °C, barva bíla</t>
  </si>
  <si>
    <t>Montáž otopného tělesa trubkového na stěnu výšky tělesa nad 1500 mm</t>
  </si>
  <si>
    <t>Koupelnové trubkové těleso ocelové rovné z uzavřených ocelových profilů s průřezem ve tvaru “D” a rovných profilů s kruhovým průřezem, spodní středové připojení s připojovací roztečí 50 mm, velikost 1500x500 mm</t>
  </si>
  <si>
    <t>Koupelnové trubkové těleso ocelové rovné z uzavřených ocelových profilů s průřezem ve tvaru “D” a rovných profilů s kruhovým průřezem, spodní středové připojení s připojovací roztečí 50 mm, velikost 1820x750 mm</t>
  </si>
  <si>
    <t>Kombinované vytápění – elektrické topné těleso o výkonu 300 W s integrovaným regulátorem teploty, připojení na pevný el. rozvod přívodním kabelem do instalační krabice, délka pripojovacího kabelu 1,5 m, barva bílá.</t>
  </si>
  <si>
    <t>Otopné těleso panelové typ 11 VKL, jednodeskové, 1 přídavná přestupní plocha v provedení s vestavěným ventilem se spodním levým připojením, výška/délka 600/400 mm</t>
  </si>
  <si>
    <t>Otopné těleso panelové typ 33 PLAN VK s hladkou čelní deskou, třídeskové, 3 přídavné přestupní plochy v provedení s vestavěným ventilem se spodním pravým připojením, výška/délka 600/1100 mm</t>
  </si>
  <si>
    <t>Otopné těleso panelové typ 21 PLAN VKL s hladkou čelní deskou, dvoudeskové, 1 přídavná přestupní plocha v provedení s vestavěným ventilem se spodním levým připojením, výška/délka 600/1000 mm</t>
  </si>
  <si>
    <t>Otopné těleso panelové typ 22 PLAN VKL s hladkou čelní deskou, dvoudeskové, 2 přídavné přestupní plochy v provedení s vestavěným ventilem se spodním levým připojením, výška/délka 600/800 mm</t>
  </si>
  <si>
    <t>Otopné těleso panelové typ 22 PLAN VKL s hladkou čelní deskou, dvoudeskové, 2 přídavné přestupní plochy v provedení s vestavěným ventilem se spodním levým připojením, výška/délka 600/900 mm</t>
  </si>
  <si>
    <t>Otopné těleso panelové typ 22 PLAN VKL s hladkou čelní deskou, dvoudeskové, 2 přídavné přestupní plochy v provedení s vestavěným ventilem se spodním levým připojením, výška/délka 600/1000 mm</t>
  </si>
  <si>
    <t>Otopné těleso panelové typ 33 PLAN VKL s hladkou čelní deskou, třídeskové, 3 přídavné přestupní plochy v provedení s vestavěným ventilem se spodním levým připojením, výška/délka 600/1000 mm</t>
  </si>
  <si>
    <t>Designové otopné těleso typ K20VM, dvouřadé v provedení se spodním středovým připojením, otopné profily (lamely) orientovány svisle, výška/délka/hloubka 2000/588 mm</t>
  </si>
  <si>
    <t>Designové otopné těleso typ K20VM, dvouřadé v provedení se spodním středovým připojením, otopné profily (lamely) orientovány svisle, výška/délka/hloubka 2000/662 mm</t>
  </si>
  <si>
    <t>D.1.4.3 - U - Zdravotechnika a plyn - ubytování</t>
  </si>
  <si>
    <t>724 - PSV STROJNÍ VYBAVENÍ</t>
  </si>
  <si>
    <t>725 - PSV ZAŘIZOVACÍ PŘEDMĚTY</t>
  </si>
  <si>
    <t>724</t>
  </si>
  <si>
    <t>PSV STROJNÍ VYBAVENÍ</t>
  </si>
  <si>
    <t>45330000-9</t>
  </si>
  <si>
    <t>MONTÁŽ MANOMETRŮ, STAVOZNAKŮ, TEPLOMĚRŮ,...</t>
  </si>
  <si>
    <t>KUS</t>
  </si>
  <si>
    <t>28815210-3.30</t>
  </si>
  <si>
    <t>MANOMETR TYP 313 0-1,6 MPA 160 1%</t>
  </si>
  <si>
    <t>28815210-3.31</t>
  </si>
  <si>
    <t>TEPLOMĚR ROVNÝ DTR 0+100/100 0100</t>
  </si>
  <si>
    <t>28815210-3.32</t>
  </si>
  <si>
    <t>JÍMKA PRO TEPLOMĚR TJS 125</t>
  </si>
  <si>
    <t>45330000-9.1</t>
  </si>
  <si>
    <t>MONTÁŽ TLAKOVÝCH NÁDRŽÍ</t>
  </si>
  <si>
    <t>28815210-3.33</t>
  </si>
  <si>
    <t>TL PRŮTOČNÁ EX NÁD REFLEX REFIX DD 12L 10 BAR 7308200</t>
  </si>
  <si>
    <t>28815210-3.34</t>
  </si>
  <si>
    <t>FLOWJET UZAVÍRACÍ ARMATURA S VYPOUŠTĚNÍM 3/4" 9116799</t>
  </si>
  <si>
    <t>28815210-3.35</t>
  </si>
  <si>
    <t>REFLEX DRŽÁK S PÁSKEM KS 8-25 9200140</t>
  </si>
  <si>
    <t>45330000-9.2</t>
  </si>
  <si>
    <t>MONTÁŽ ČERPADEL OBĚHOVÝCH TUV</t>
  </si>
  <si>
    <t>29122480-8</t>
  </si>
  <si>
    <t>ŠROUBENÍ K ČERPADLU G 5/4"</t>
  </si>
  <si>
    <t>29122480-8.1</t>
  </si>
  <si>
    <t>ČERPADLO OBĚHOVÉ WILO Stratos-PICO-Z-20/1-4</t>
  </si>
  <si>
    <t>725</t>
  </si>
  <si>
    <t>PSV ZAŘIZOVACÍ PŘEDMĚTY</t>
  </si>
  <si>
    <t>45332400-7</t>
  </si>
  <si>
    <t>MONTÁŽ SPLACHOVACÍCH NÁDRŽÍ PRO ZÁVĚSNÉ KLOZETY/VÝLEVKY</t>
  </si>
  <si>
    <t>28815210-3.36</t>
  </si>
  <si>
    <t>INSTALAČNÍ PRVEK ZÁVĚSNÉHO WC DO LEHKÝCH KONSTRKCÍ VÝŠKA 1100 OVLÁDÁNÍ ZEPŘEDU</t>
  </si>
  <si>
    <t>28815210-3.37</t>
  </si>
  <si>
    <t>INSTALAČNÍ PRVEK ZÁVĚSNÉHO WC DO LEHKÝCH KONSTRKCÍ VÝŠKA 1100 PRO TP</t>
  </si>
  <si>
    <t>28815210-3.38</t>
  </si>
  <si>
    <t>OVLÁDACÍ DESKA BÍLÁ PLASTOVÁ</t>
  </si>
  <si>
    <t>28815210-3.39</t>
  </si>
  <si>
    <t>KRYCÍ DESKA BÍLÁ + PNEUMATICKÉ OVLÁDÁNÍ POD OMÍTKU</t>
  </si>
  <si>
    <t>28815210-3.40</t>
  </si>
  <si>
    <t>VÝLEVKOVÝ PODOMÍTKOVÝ MODUL 8.9360.7.000.000.1 S TLAČÍTKEM</t>
  </si>
  <si>
    <t>45332400-7.1</t>
  </si>
  <si>
    <t>MONTÁŽ KLOZETOVÝCH MÍS NORMÁLNÍCH/NÁSTĚNNÝCH</t>
  </si>
  <si>
    <t>26214000-1</t>
  </si>
  <si>
    <t>KLOZET ZÁVĚSNÝ 360×520 BÍLÝ S HLUBOKÝM SPLACHOVÁNÍM</t>
  </si>
  <si>
    <t>26214000-1.1</t>
  </si>
  <si>
    <t>KLOZET ZÁVĚSNÝ 355×700 BÍLÝ S HLUBOKÝM SPLACHOVÁNÍM PRO TP</t>
  </si>
  <si>
    <t>28815210-3.41</t>
  </si>
  <si>
    <t>TLUMÍCÍ PODLOŽKA POD ZÁVĚSNÝ KLOZET/BIDET</t>
  </si>
  <si>
    <t>202</t>
  </si>
  <si>
    <t>28815210-3.42</t>
  </si>
  <si>
    <t xml:space="preserve">SEDÁTKO  DURAPLAST PRO TP</t>
  </si>
  <si>
    <t>204</t>
  </si>
  <si>
    <t>28815210-3.43</t>
  </si>
  <si>
    <t>SEDÁTKO DURAPLAST KOVOVÉ KLOUBY</t>
  </si>
  <si>
    <t>206</t>
  </si>
  <si>
    <t>45332400-7.2</t>
  </si>
  <si>
    <t>MONTÁŽ UMYVADEL SE SIFONEM NA ŠROUBY</t>
  </si>
  <si>
    <t>208</t>
  </si>
  <si>
    <t>45332400-7.3</t>
  </si>
  <si>
    <t>MONTÁŽ UMYVADEL SE SIFONEM NA KOTEV ŠROUBY</t>
  </si>
  <si>
    <t>210</t>
  </si>
  <si>
    <t>26214000-1.2</t>
  </si>
  <si>
    <t>UMYVADLO BÍLÉ S OTVOREM PRO BATERII 600</t>
  </si>
  <si>
    <t>212</t>
  </si>
  <si>
    <t>26214000-1.3</t>
  </si>
  <si>
    <t>UMÝVÁTKO BÍLÉ S OTVOREM PRO BATERII 400</t>
  </si>
  <si>
    <t>214</t>
  </si>
  <si>
    <t>26214000-1.4</t>
  </si>
  <si>
    <t>UMYVADLO BÍLÉ S OTVOREM PRO BATERII 550×550 PRO TP</t>
  </si>
  <si>
    <t>216</t>
  </si>
  <si>
    <t>28815210-3.44</t>
  </si>
  <si>
    <t>HL 134.0 PP SIFON UMYVADLOVÝ PODOMÍTKOVÝ 5/4"</t>
  </si>
  <si>
    <t>218</t>
  </si>
  <si>
    <t>28815210-3.45</t>
  </si>
  <si>
    <t>HL 134.1 C PŘIPOJOVACÍ SOUPRAVA K HL 134/HL 4000 - CHROM</t>
  </si>
  <si>
    <t>220</t>
  </si>
  <si>
    <t>28815210-3.46</t>
  </si>
  <si>
    <t>HL 15.5/4 PP ODPADOVÝ VENTIL G 5/4"</t>
  </si>
  <si>
    <t>222</t>
  </si>
  <si>
    <t>26214000-1.5</t>
  </si>
  <si>
    <t>CLICK-CLACK VÝPUST UMYVADLOVÁ 5/4"</t>
  </si>
  <si>
    <t>224</t>
  </si>
  <si>
    <t>28815210-3.47</t>
  </si>
  <si>
    <t>TRUBKOVÝ SIFON 305611 UMYVADLOVÝ CHROM 5/4"</t>
  </si>
  <si>
    <t>226</t>
  </si>
  <si>
    <t>45332400-7.4</t>
  </si>
  <si>
    <t>MONTÁŽ SPRCHOVÝCH MÍS NADSTANDARDNÍCH</t>
  </si>
  <si>
    <t>228</t>
  </si>
  <si>
    <t>45332400-7.5</t>
  </si>
  <si>
    <t>MONTÁŽ STĚN A SPRCHOVÝCH KOUTŮ</t>
  </si>
  <si>
    <t>230</t>
  </si>
  <si>
    <t>26214110-5</t>
  </si>
  <si>
    <t>SPRCHOVÁ ZÁSTĚNA JIKA NION 120×195 POSUVNÉ DVEŘE DO NIKY H2422H40026681</t>
  </si>
  <si>
    <t>232</t>
  </si>
  <si>
    <t>26214110-5.1</t>
  </si>
  <si>
    <t>SPRCHOVÁ ZÁSTĚNA JIKA NION 140×195 POSUVNÉ DVEŘE DO NIKY H2422H80026681</t>
  </si>
  <si>
    <t>234</t>
  </si>
  <si>
    <t>26214110-5.2</t>
  </si>
  <si>
    <t>SPRCHOVÝ KOUT JIKA NION 90×195 POSUVNÉ DVEŘE H2512N20026681 ČTVEREC</t>
  </si>
  <si>
    <t>236</t>
  </si>
  <si>
    <t>26214110-5.3</t>
  </si>
  <si>
    <t>SPRCHOVÁ VANIČKA JIKA PADANA 120×80 BÍLÁ H2149350000001 LITÝ MRAMOR</t>
  </si>
  <si>
    <t>238</t>
  </si>
  <si>
    <t>26214110-5.4</t>
  </si>
  <si>
    <t>SPRCHOVÁ VANIČKA JIKA PADANA 90×90 BÍLÁ H2119320000001 LITÝ MRAMOR</t>
  </si>
  <si>
    <t>240</t>
  </si>
  <si>
    <t>26214110-5.5</t>
  </si>
  <si>
    <t>SPRCHOVÝ SIFON JIKA PURE D90/50</t>
  </si>
  <si>
    <t>242</t>
  </si>
  <si>
    <t>45332400-7.6</t>
  </si>
  <si>
    <t>MONTÁŽ DŘEZŮ V KUCHYŇSKÉ SESTAVĚ</t>
  </si>
  <si>
    <t>244</t>
  </si>
  <si>
    <t>45332400-7.7</t>
  </si>
  <si>
    <t>PŘIPOJENÍ TECHNOLOGICKÉHO ZAŘÍZENÍ NA ODPAD A PITNOU VODU</t>
  </si>
  <si>
    <t>246</t>
  </si>
  <si>
    <t>28815210-3.48</t>
  </si>
  <si>
    <t>HL 100G50 PP SIFON 50</t>
  </si>
  <si>
    <t>248</t>
  </si>
  <si>
    <t>45332400-7.8</t>
  </si>
  <si>
    <t>MONTÁŽ VÝLEVEK</t>
  </si>
  <si>
    <t>250</t>
  </si>
  <si>
    <t>28815210-3.49</t>
  </si>
  <si>
    <t>VÝLEVKA KERAMICKÁ S MŘÍŽKOU 8.5104.9.000.000.1 NÁSTĚNNÁ</t>
  </si>
  <si>
    <t>252</t>
  </si>
  <si>
    <t>45332400-7.9</t>
  </si>
  <si>
    <t>MONTÁŽ VENTILŮ NÁSTĚNNÝCH G 1/2"</t>
  </si>
  <si>
    <t>254</t>
  </si>
  <si>
    <t>45332400-7.10</t>
  </si>
  <si>
    <t>MONTÁŽ VENTILŮ ROHOVÝCH G 1/2"</t>
  </si>
  <si>
    <t>256</t>
  </si>
  <si>
    <t>28815210-3.50</t>
  </si>
  <si>
    <t>VENTIL PRAČKOVÝ ZAJIŠTĚNÝ PROTI ZP TOKU CHROM VRŠEK S MAZIVOVOU KOMOROU</t>
  </si>
  <si>
    <t>258</t>
  </si>
  <si>
    <t>28815210-3.51</t>
  </si>
  <si>
    <t>VENTIL ROHOVÝ G 1/2"</t>
  </si>
  <si>
    <t>260</t>
  </si>
  <si>
    <t>28815210-3.52</t>
  </si>
  <si>
    <t>PRODLOUŽENÍ T 216 × G 1/2×100</t>
  </si>
  <si>
    <t>262</t>
  </si>
  <si>
    <t>45332400-7.11</t>
  </si>
  <si>
    <t>MONTÁŽ BATERIÍ NÁSTĚNNÝCH</t>
  </si>
  <si>
    <t>264</t>
  </si>
  <si>
    <t>45332400-7.12</t>
  </si>
  <si>
    <t>MONTÁŽ BATERIÍ STOJÁNKOVÝCH/DÁVKOVAČŮ STOJÁNKOVÝCH</t>
  </si>
  <si>
    <t>266</t>
  </si>
  <si>
    <t>45332400-7.13</t>
  </si>
  <si>
    <t>MONTÁŽ BATERIÍ SPRCHOVÝCH</t>
  </si>
  <si>
    <t>268</t>
  </si>
  <si>
    <t>45332400-7.14</t>
  </si>
  <si>
    <t>MONTÁŽ SPRCHOVÝCH SETŮ A HLAVIC BEZ BATERIE</t>
  </si>
  <si>
    <t>270</t>
  </si>
  <si>
    <t>28815210-3.53</t>
  </si>
  <si>
    <t>BATERIE UMYVADLOVÁ STOJÁNKOVÁ CHROM SILK MOVE KERAM KARTUŠÍ BEZ ODP VENTILU</t>
  </si>
  <si>
    <t>272</t>
  </si>
  <si>
    <t>28815210-3.54</t>
  </si>
  <si>
    <t>BATERIE UMYVADLOVÁ GROHE EUROECO SPECIAL 32762000 - PROD PÁKA</t>
  </si>
  <si>
    <t>274</t>
  </si>
  <si>
    <t>28815210-3.55</t>
  </si>
  <si>
    <t>BATERIE DŘEZOVÁ STOJÁNKOVÁ CHROM A SILK MOVE KERAM KARTUŠÍ</t>
  </si>
  <si>
    <t>276</t>
  </si>
  <si>
    <t>28815210-3.56</t>
  </si>
  <si>
    <t>BATERIE DŘEZOVÁ NÁSTĚNNÁ CHROM A SILK MOVE KERAM KARTUŠÍ</t>
  </si>
  <si>
    <t>278</t>
  </si>
  <si>
    <t>28815210-3.57</t>
  </si>
  <si>
    <t>BATERIE SPRCHOVÁ NÁSTĚNNÁ CHROM A SILK MOVE KERAM KARTUŠÍ</t>
  </si>
  <si>
    <t>280</t>
  </si>
  <si>
    <t>28815210-3.58</t>
  </si>
  <si>
    <t>SPRCHOVÁ SESTAVA CHROM S TYČÍ A POSUVNÝM DRŽÁKEM</t>
  </si>
  <si>
    <t>282</t>
  </si>
  <si>
    <t>45332400-7.15</t>
  </si>
  <si>
    <t>MONTÁŽ ZÁPACHOVÝCH UZÁVĚREK A ODP PRVKŮ</t>
  </si>
  <si>
    <t>284</t>
  </si>
  <si>
    <t>28815210-3.59</t>
  </si>
  <si>
    <t>HL 138 PP SIFON PRO ODVOD KONDENZÁTU DN32 PODOMÍTKOVÝ</t>
  </si>
  <si>
    <t>286</t>
  </si>
  <si>
    <t>45332400-7.16</t>
  </si>
  <si>
    <t>MONTÁŽ DVÍŘEK</t>
  </si>
  <si>
    <t>288</t>
  </si>
  <si>
    <t>28815210-3.60</t>
  </si>
  <si>
    <t>DVÍŘKA MAGNETICKÁ BÍLÁ 300×300</t>
  </si>
  <si>
    <t>290</t>
  </si>
  <si>
    <t>D.1.4.4 - U - Slaboproudé instalace - ubytování</t>
  </si>
  <si>
    <t>D.1.4.4.1 - U - Strukturovaná kabeláž - ubytování</t>
  </si>
  <si>
    <t>Pol192</t>
  </si>
  <si>
    <t xml:space="preserve">Switch 24p PoE 10/100/1000Mbps + 2x SFP, management, L2, L3 např. řada  CISCO 350x</t>
  </si>
  <si>
    <t>D.1.4.4.2 - U - Kamerový systém - ubytování</t>
  </si>
  <si>
    <t>D.1.4.4.3 - U - Poplachová zabezpečovací a tísňová signalizace - ubytování</t>
  </si>
  <si>
    <t>D.1.4.4.4 - U - Hotelový přístupový systém - ubytování</t>
  </si>
  <si>
    <t>D.1.4.5 - U - Silnoproudé instalace - společné prostory</t>
  </si>
  <si>
    <t>D.1.4.5.1 - U - Silnoproudá elektrotechnika - společné prostory - ubytování</t>
  </si>
  <si>
    <t>vlastní.6</t>
  </si>
  <si>
    <t>-1850769801</t>
  </si>
  <si>
    <t>vlastní.9</t>
  </si>
  <si>
    <t xml:space="preserve">Ovladač vyrážecí S KRYTEM, pro vodiče 1,5-2,5mm2.  2/0, 250V AC. IP44</t>
  </si>
  <si>
    <t>603681419</t>
  </si>
  <si>
    <t>vlastní.10</t>
  </si>
  <si>
    <t>1223211127</t>
  </si>
  <si>
    <t>-187520</t>
  </si>
  <si>
    <t>vlastní.12</t>
  </si>
  <si>
    <t>Spínač jednopólový pro vodiče 1,5-2,5mm2. Barva bílá. 10AX, 250V AC. Řazení 6</t>
  </si>
  <si>
    <t>-1261095953</t>
  </si>
  <si>
    <t>vlastní.13</t>
  </si>
  <si>
    <t>Spínač jednopólový pro vodiče 1,5-2,5mm2. Barva bílá. 10AX, 250V AC. Řazení 7</t>
  </si>
  <si>
    <t>1642117673</t>
  </si>
  <si>
    <t>280136348</t>
  </si>
  <si>
    <t>11754159</t>
  </si>
  <si>
    <t>Spínač jednopólový pro vodiče 1,5-2,5mm2. Barva bílá. 10AX, 250V AC. Řaz. 5 IP44 zapuštěný</t>
  </si>
  <si>
    <t>780964485</t>
  </si>
  <si>
    <t>-1469378225</t>
  </si>
  <si>
    <t>2023864479</t>
  </si>
  <si>
    <t>-1188985446</t>
  </si>
  <si>
    <t>1155911769</t>
  </si>
  <si>
    <t>991186016</t>
  </si>
  <si>
    <t>1324221223</t>
  </si>
  <si>
    <t>Samostatný trojnásobný rámeček</t>
  </si>
  <si>
    <t>490183480</t>
  </si>
  <si>
    <t>743588880</t>
  </si>
  <si>
    <t>-32135224</t>
  </si>
  <si>
    <t>Akustická instalační krabice pro vypínače a zásuvky do zvukově izolačních stěn se zvýšenými nároky na zvukovou ochranu, a s odolností proti šíření plamene.</t>
  </si>
  <si>
    <t>-435296914</t>
  </si>
  <si>
    <t>1978368995</t>
  </si>
  <si>
    <t>-1128674403</t>
  </si>
  <si>
    <t>Krabice pro pospojování (MA) KO125E+EPS2</t>
  </si>
  <si>
    <t>-1056398031</t>
  </si>
  <si>
    <t>1177148934</t>
  </si>
  <si>
    <t>D.1.4.5.2 - U - osvětlení - U</t>
  </si>
  <si>
    <t>Svítidlo vestavné do podhledu SDK, směrovatelné, Al korpus,</t>
  </si>
  <si>
    <t>Poznámka k položce:_x000d_
bílá barva, hluboce odsazený světelný zdroj, černá distanční clona_x000d_
(dark light), Ø 90 mm, otvor Ø 80 mm, vestav. hl. 110 mm, _x000d_
LED 13W, 3000 K, 1100 lm, 38°, CRI 92, IP 54</t>
  </si>
  <si>
    <t>S10.4.</t>
  </si>
  <si>
    <t>Poznámka k položce:_x000d_
úchytech, bílá barva, 3F, 16A, tvar L, celková délka cca 6,75 m_x000d_
(5,5 + 1,25 m)</t>
  </si>
  <si>
    <t>S10.5</t>
  </si>
  <si>
    <t>Poznámka k položce:_x000d_
úchytech, bílá barva, 3F, 16A, tvar U, celková délka cca 11 m_x000d_
(2,75 + 6,5 + 1,75 m)</t>
  </si>
  <si>
    <t>Pol211</t>
  </si>
  <si>
    <t>- recyklační příspěvek (S10.2-S10.5)</t>
  </si>
  <si>
    <t>S20.4</t>
  </si>
  <si>
    <t>Pol212</t>
  </si>
  <si>
    <t>3000 K, 2070 lm/m, 24V, uložen v Al profilu tvaru U, difuzer opál,</t>
  </si>
  <si>
    <t>sady</t>
  </si>
  <si>
    <t>Poznámka k položce:_x000d_
celková délka 1600 mm, driver mimo lištu</t>
  </si>
  <si>
    <t>S33</t>
  </si>
  <si>
    <t>Svítidlo nástěnné, Al korpus, barva antracit, difuzer opál,</t>
  </si>
  <si>
    <t>Poznámka k položce:_x000d_
velikost 65x108x220 mm, LED 10W, 3000 K, 700 lm, IP 54</t>
  </si>
  <si>
    <t>S56</t>
  </si>
  <si>
    <t>Svítidlo vestavné do podhledu SDK, Al korpus, difuzer opál - odsazený,</t>
  </si>
  <si>
    <t>Poznámka k položce:_x000d_
Ø 170 mm, otvor Ø 140 mm, vestav. hl. 70 mm, LED 18W, _x000d_
3000 - 4000 - 5000 K, 90°, IP54</t>
  </si>
  <si>
    <t>S57</t>
  </si>
  <si>
    <t>Svítidlo stropní závěsné, tyčový závěs 500 mm, Al korpus, bílá barva,</t>
  </si>
  <si>
    <t>Poznámka k položce:_x000d_
(případně kombinace bílá + měď), difuzer opál, Ø 500 mm, _x000d_
celková výška vč. závěsu 645 mm, LED 25W, 3000 K, 3979 lm, _x000d_
CRI 90, 110°, driver stmívatelný DALI, integrován ve svítidle</t>
  </si>
  <si>
    <t>S58.1</t>
  </si>
  <si>
    <t>Osvětlovací lišta, pro nepřímé osvětlení okenní stěny, uložena za</t>
  </si>
  <si>
    <t>Poznámka k položce:_x000d_
záclonovou garnýží, LED v silikonové hadici, průřez 10x19 mm, _x000d_
instalována v Al profilu, průřez 25x14,75 mm, celková délka cca 3,2m, _x000d_
LED 9W/m (Σ 28,8W), 3000 K, 550 lm/m (Σ 1760 lm), 24 V, _x000d_
driver uložen u nejbližšího podhledového svítidla S5 (resp. S56)</t>
  </si>
  <si>
    <t>S58.2</t>
  </si>
  <si>
    <t>Poznámka k položce:_x000d_
záclonovou garnýží, LED v silikonové hadici, průřez 10x19 mm, _x000d_
instalována v Al profilu, průřez 25x14,75 mm, celková délka cca 3,55m, _x000d_
LED 9W/m (Σ 31,95W), 3000 K, 550 lm/m (Σ 1952 lm), 24 V, _x000d_
driver uložen u nejbližšího podhledového svítidla S5 (resp. S56)</t>
  </si>
  <si>
    <t>S58.3</t>
  </si>
  <si>
    <t>Poznámka k položce:_x000d_
záclonovou garnýží, LED v silikonové hadici, průřez 10x19 mm, _x000d_
instalována v Al profilu, průřez 25x14,75 mm, celková délka cca 3,4m, _x000d_
LED 9W/m (Σ 30,6W), 3000 K, 550 lm/m (Σ 1870 lm), 24 V, _x000d_
driver uložen u nejbližšího podhledového svítidla S5 (resp. S56)</t>
  </si>
  <si>
    <t>S58.4</t>
  </si>
  <si>
    <t>S58.5</t>
  </si>
  <si>
    <t>Poznámka k položce:_x000d_
záclonovou garnýží, LED v silikonové hadici, průřez 10x19 mm, _x000d_
instalována v Al profilu, průřez 25x14,75 mm, celková délka cca 3,3m, _x000d_
LED 9W/m (Σ 29,7W), 3000 K, 550 lm/m (Σ 1815 lm), 24 V, _x000d_
driver uložen u nejbližšího podhledového svítidla S5 (resp. S56)</t>
  </si>
  <si>
    <t>S58.6</t>
  </si>
  <si>
    <t>Poznámka k položce:_x000d_
záclonovou garnýží, LED v silikonové hadici, průřez 10x19 mm, _x000d_
instalována v Al profilu, respektive v Al příchytkách (v obloukové _x000d_
části místnosti), průřez 25x14,75 mm, celková délka cca 9,25m, _x000d_
LED 9W/m (Σ 83,25W), 3000 K, 550 lm/m (Σ 5087 lm), 24 V, _x000d_
driver uložen u nejbližšího podhledového svítidla S5 (resp. S56)</t>
  </si>
  <si>
    <t>S58.7</t>
  </si>
  <si>
    <t>Poznámka k položce:_x000d_
záclonovou garnýží, LED v silikonové hadici, průřez 10x19 mm, _x000d_
instalována v Al profilu, průřez 25x14,75 mm, celková délka cca 3,15m, _x000d_
LED 9W/m (Σ 28,35W), 3000 K, 550 lm/m (Σ 1732 lm), 24 V, _x000d_
driver uložen u nejbližšího podhledového svítidla S5 (resp. S56)</t>
  </si>
  <si>
    <t>S58.8</t>
  </si>
  <si>
    <t>Poznámka k položce:_x000d_
záclonovou garnýží, LED v silikonové hadici, průřez 10x19 mm, _x000d_
instalována v Al profilu, průřez 25x14,75 mm, celková délka cca 3,35m, _x000d_
LED 9W/m (Σ 30,15W), 3000 K, 550 lm/m (Σ 1842 lm), 24 V, _x000d_
driver uložen u nejbližšího podhledového svítidla S5 (resp. S56)</t>
  </si>
  <si>
    <t>S58.9</t>
  </si>
  <si>
    <t>Poznámka k položce:_x000d_
záclonovou garnýží, LED v silikonové hadici, průřez 10x19 mm, _x000d_
instalována v Al profilu, průřez 25x14,75 mm, celková délka cca 3,65m, _x000d_
LED 9W/m (Σ 32,85W), 3000 K, 550 lm/m (Σ 2007 lm), 24 V, _x000d_
driver uložen u nejbližšího podhledového svítidla S5 (resp. S56)</t>
  </si>
  <si>
    <t>S58.10</t>
  </si>
  <si>
    <t>Poznámka k položce:_x000d_
záclonovou garnýží, LED v silikonové hadici, průřez 10x19 mm, _x000d_
instalována v Al profilu, průřez 25x14,75 mm, celková délka cca 3,5m, _x000d_
LED 9W/m (Σ 31,5W), 3000 K, 550 lm/m (Σ 1925 lm), 24 V, _x000d_
driver uložen u nejbližšího podhledového svítidla S5 (resp. S56)</t>
  </si>
  <si>
    <t>S58.11</t>
  </si>
  <si>
    <t>Poznámka k položce:_x000d_
záclonovou garnýží, LED v silikonové hadici, průřez 10x19 mm, _x000d_
instalována v Al profilu, průřez 25x14,75 mm, celková délka cca 1,6m, _x000d_
LED 9W/m (Σ 14,4W), 3000 K, 550 lm/m (Σ 880 lm), 24 V, _x000d_
driver uložen u nejbližšího podhledového svítidla S5 (resp. S56)</t>
  </si>
  <si>
    <t>S59.1</t>
  </si>
  <si>
    <t>Poznámka k položce:_x000d_
Al, bílá barva, difuzer opál, nuta u zdi - šířka 16 mm, _x000d_
celková délka cca 1500 mm, hluboce odsazený LED pásek, _x000d_
9W/m (Σ 13,5W), 3000 K, 1050 lm/m (Σ 1575 lm), zalito opálovým silikonem, _x000d_
driver nestmívatelný, uložen u nejbližšího podhledového svítidla S56</t>
  </si>
  <si>
    <t>S59.2</t>
  </si>
  <si>
    <t>Poznámka k položce:_x000d_
Al, bílá barva, difuzer opál, nuta u zdi - šířka 16 mm, _x000d_
celková délka cca 2500 mm, hluboce odsazený LED pásek, _x000d_
9W/m (Σ 22,5W), 3000 K, 1050 lm/m (Σ 2625 lm), zalito opálovým silikonem, _x000d_
driver nestmívatelný, uložen u nejbližšího podhledového svítidla S56</t>
  </si>
  <si>
    <t>S59.3</t>
  </si>
  <si>
    <t>Poznámka k položce:_x000d_
Al, bílá barva, difuzer opál, nuta u zdi - šířka 16 mm, _x000d_
celková délka cca 2000 mm, hluboce odsazený LED pásek, _x000d_
9W/m (Σ 18W), 3000 K, 1050 lm/m (Σ 2100 lm), zalito opálovým silikonem, _x000d_
driver nestmívatelný, uložen u nejbližšího podhledového svítidla S56</t>
  </si>
  <si>
    <t>S59.4</t>
  </si>
  <si>
    <t>Poznámka k položce:_x000d_
Al, bílá barva, difuzer opál, nuta u zdi - šířka 16 mm, _x000d_
celková délka cca 1250 mm, hluboce odsazený LED pásek, _x000d_
9W/m (Σ 11,2W), 3000 K, 1050 lm/m (Σ 1312 lm), zalito opálovým silikonem, _x000d_
driver nestmívatelný, uložen u nejbližšího podhledového svítidla S56</t>
  </si>
  <si>
    <t>S59.5</t>
  </si>
  <si>
    <t>Poznámka k položce:_x000d_
Al, bílá barva, difuzer opál, nuta u zdi - šířka 16 mm, _x000d_
celková délka cca 1400 mm, hluboce odsazený LED pásek, _x000d_
9W/m (Σ 12,6W), 3000 K, 1050 lm/m (Σ 1470 lm), zalito opálovým silikonem, _x000d_
driver nestmívatelný, uložen u nejbližšího podhledového svítidla S56</t>
  </si>
  <si>
    <t>S61</t>
  </si>
  <si>
    <t>Svítidlo závěsné, zavěšeno na adapteru do 3F napěťové lišty,</t>
  </si>
  <si>
    <t>Poznámka k položce:_x000d_
kovový korpus, bílá barva, Ø 135 mm, v=100 mm, 1xE27, 42W max, _x000d_
vč. sv. zdroje</t>
  </si>
  <si>
    <t>Pol213</t>
  </si>
  <si>
    <t>S62</t>
  </si>
  <si>
    <t>S63</t>
  </si>
  <si>
    <t>Nástěnná informační tabullka "jídelna", vč. integrovaného osvětlení,</t>
  </si>
  <si>
    <t>Poznámka k položce:_x000d_
dle návrhu architekta</t>
  </si>
  <si>
    <t>S65</t>
  </si>
  <si>
    <t>Svítidlo stropní přisazené, korpus Al, bílá barva, difuzer mikroprisma,</t>
  </si>
  <si>
    <t>Poznámka k položce:_x000d_
Ø 130 mm, v=80 mm, LED 20W, 3000-4000-5000 K, 2000 lm</t>
  </si>
  <si>
    <t>S66</t>
  </si>
  <si>
    <t>Svítidlo stolní, směrovatelný světelný svazek, Al korpus,</t>
  </si>
  <si>
    <t>Poznámka k položce:_x000d_
bílá barva, Ø základny 143 mm, v=475 mm, Ø hlavy 57 mm, _x000d_
1x GU10, 8W max</t>
  </si>
  <si>
    <t>S67</t>
  </si>
  <si>
    <t>Svítidlo stojanové, Al korpus, bílá barva, stínidlo textil + fólie,</t>
  </si>
  <si>
    <t>Poznámka k položce:_x000d_
bílá barva, Ø podstavy 280 mm, Ø stínidla 400 mm, celková výška_x000d_
cca 1600 mm, 1x E27, 60W max</t>
  </si>
  <si>
    <t>Pol214</t>
  </si>
  <si>
    <t>- sv. zdroj LED, E27, 13W, 2700 K, 1521 lm</t>
  </si>
  <si>
    <t>Pol215</t>
  </si>
  <si>
    <t>NO1-T</t>
  </si>
  <si>
    <t xml:space="preserve">Poznámka k položce:_x000d_
trvale svítící, korpus - bílá barva, čirý difuzer, Ø 170 mm, v=66,5 mm, _x000d_
optika koridor,  LED 478 lm, autonomie 1 h</t>
  </si>
  <si>
    <t>NO5</t>
  </si>
  <si>
    <t>Svítidlo nouzové, přisazené, pro označení směru úniku, netrvale svítící,</t>
  </si>
  <si>
    <t>Poznámka k položce:_x000d_
korpus bílá barva, difuzer opál, velikost 35x95x260 mm, LED 2W, 4000 K_x000d_
200lm, autonomie 1h, vč. baterie NiCd, IP44</t>
  </si>
  <si>
    <t>NŠ3-T</t>
  </si>
  <si>
    <t>Svítidlo nouzové, přisazené, pro označení směru úniku, trvale svítící</t>
  </si>
  <si>
    <t>Poznámka k položce:_x000d_
korpus bílá barva, difuzer opál, velikost 35x95x260 mm, LED 2W, 4000 K,_x000d_
160 lm, autonomie 1h, vč. baterie NiCd, IP44</t>
  </si>
  <si>
    <t>D.1.4.5.4 - U - Elektroinstalace - Ostatní montáže - ubytování</t>
  </si>
  <si>
    <t>D.1.4.6 - U - Měření a regulace - ubytování</t>
  </si>
  <si>
    <t xml:space="preserve">D1 - Montážní materiál  </t>
  </si>
  <si>
    <t xml:space="preserve">D2 - Řídicí systém </t>
  </si>
  <si>
    <t xml:space="preserve">D3 - Příprava pro okna </t>
  </si>
  <si>
    <t>Pol79</t>
  </si>
  <si>
    <t xml:space="preserve">Rozšiřující modul  - 21DO</t>
  </si>
  <si>
    <t>Pol80</t>
  </si>
  <si>
    <t>Parametrizace dat. bodů komunikace MODBUS</t>
  </si>
  <si>
    <t>Pol81</t>
  </si>
  <si>
    <t>Parametrizace dat. bodů komunikace M-bus</t>
  </si>
  <si>
    <t>Pol82</t>
  </si>
  <si>
    <t>SW pro vyčítání dat měřičů M-bus</t>
  </si>
  <si>
    <t xml:space="preserve">Příprava pro okna </t>
  </si>
  <si>
    <t>Pol83</t>
  </si>
  <si>
    <t>Krabice univerzální KU68-1902 s víčkem KO 68</t>
  </si>
  <si>
    <t>Pol84</t>
  </si>
  <si>
    <t>Převodník RS232 na RS485, ext. nap. 24V, montáž na DIN lištu, aut./řízené přepínání</t>
  </si>
  <si>
    <t>Pol85</t>
  </si>
  <si>
    <t>Pol86</t>
  </si>
  <si>
    <t>Kabel silový - volně</t>
  </si>
  <si>
    <t>Pol87</t>
  </si>
  <si>
    <t>Pol89</t>
  </si>
  <si>
    <t>Pol90</t>
  </si>
  <si>
    <t>VRN - Vedlejší a ostatní náklady stavby - ubytování</t>
  </si>
  <si>
    <t>SEZNAM FIGUR</t>
  </si>
  <si>
    <t>Výměra</t>
  </si>
  <si>
    <t>plochy_bourací_práce</t>
  </si>
  <si>
    <t>Podlahová plocha 2.NP - bourací práce</t>
  </si>
  <si>
    <t>výkres D.1.1.103 - PŮDORYS 2NP - BOURACÍ PRÁCE</t>
  </si>
  <si>
    <t>místnost A.2_1.01</t>
  </si>
  <si>
    <t>38,18</t>
  </si>
  <si>
    <t xml:space="preserve">místnost A.2_1.02 </t>
  </si>
  <si>
    <t>19,46</t>
  </si>
  <si>
    <t>místnost A.2_1.03</t>
  </si>
  <si>
    <t>2,8</t>
  </si>
  <si>
    <t>místnost A.2_1.04</t>
  </si>
  <si>
    <t>4,78</t>
  </si>
  <si>
    <t>místnost A.2_1.05</t>
  </si>
  <si>
    <t>6,39</t>
  </si>
  <si>
    <t>místnost A.2_1.06</t>
  </si>
  <si>
    <t>0,89</t>
  </si>
  <si>
    <t>místnost A.2_1.07</t>
  </si>
  <si>
    <t>3,78</t>
  </si>
  <si>
    <t>místnost A.2_1.08</t>
  </si>
  <si>
    <t>4,3</t>
  </si>
  <si>
    <t>místnost A.2_1.09</t>
  </si>
  <si>
    <t>12,06</t>
  </si>
  <si>
    <t>místnost A.2_2.11.1</t>
  </si>
  <si>
    <t>2,22</t>
  </si>
  <si>
    <t>místnost A.2_2.11.2</t>
  </si>
  <si>
    <t>13,94</t>
  </si>
  <si>
    <t>místnost A.2_2.11.3</t>
  </si>
  <si>
    <t>3,89</t>
  </si>
  <si>
    <t>místnost A.2_2.12.1</t>
  </si>
  <si>
    <t>24,08</t>
  </si>
  <si>
    <t>místnost A.2_2.13.1</t>
  </si>
  <si>
    <t>místnost A.2_2.13.2</t>
  </si>
  <si>
    <t>16,62</t>
  </si>
  <si>
    <t>místnost A.2_2.13.3</t>
  </si>
  <si>
    <t>3,39</t>
  </si>
  <si>
    <t>místnost A.2_2.14.1</t>
  </si>
  <si>
    <t>2,96</t>
  </si>
  <si>
    <t>místnost A.2_2.14.2</t>
  </si>
  <si>
    <t>15,77</t>
  </si>
  <si>
    <t>místnost A.2_2.14.3</t>
  </si>
  <si>
    <t>místnost A.2_2.15.1</t>
  </si>
  <si>
    <t>2,86</t>
  </si>
  <si>
    <t>místnost A.2_2.15.2</t>
  </si>
  <si>
    <t>16,11</t>
  </si>
  <si>
    <t>místnost A.2_2.15.3</t>
  </si>
  <si>
    <t>3,6</t>
  </si>
  <si>
    <t>místnost A.2_2.17.1</t>
  </si>
  <si>
    <t>3,53</t>
  </si>
  <si>
    <t>místnost A.2_2.17.2</t>
  </si>
  <si>
    <t>16,67</t>
  </si>
  <si>
    <t>místnost A.2_2.17.3</t>
  </si>
  <si>
    <t>3,28</t>
  </si>
  <si>
    <t>místnost A.2_2.18.1</t>
  </si>
  <si>
    <t>místnost A.2_2.18.2</t>
  </si>
  <si>
    <t>místnost A.2_2.18.3</t>
  </si>
  <si>
    <t>místnost A.2_2.19.1</t>
  </si>
  <si>
    <t>4,97</t>
  </si>
  <si>
    <t>místnost A.2_2.19.2</t>
  </si>
  <si>
    <t>10,91</t>
  </si>
  <si>
    <t>místnost A.2_3.16.1</t>
  </si>
  <si>
    <t>2,88</t>
  </si>
  <si>
    <t>místnost A.2_3.16.2</t>
  </si>
  <si>
    <t>12,64</t>
  </si>
  <si>
    <t>místnost A.2_3.16.3</t>
  </si>
  <si>
    <t>3,81</t>
  </si>
  <si>
    <t>místnost A.2_3.16.4</t>
  </si>
  <si>
    <t>20,8</t>
  </si>
  <si>
    <t>místnost A.2_3.16.5</t>
  </si>
  <si>
    <t>24,13</t>
  </si>
  <si>
    <t>místnost A.2_3.16.6</t>
  </si>
  <si>
    <t>8,51</t>
  </si>
  <si>
    <t>11,92-5,3</t>
  </si>
  <si>
    <t>Skladba_NP25a</t>
  </si>
  <si>
    <t>Skladba NP25a - LITÉ TERACO - CHODBA 2NP/(sonda P7</t>
  </si>
  <si>
    <t>Skladba_NP25b</t>
  </si>
  <si>
    <t>Skladba NP25b - LITÉ TERACO – CHODBA 2NP (sonda P9)</t>
  </si>
  <si>
    <t>Skladba_NP27</t>
  </si>
  <si>
    <t>Skladba NP27 - LITÉ TERACO – MEZIPODESTA SCHODIŠTĚ</t>
  </si>
  <si>
    <t>4,29</t>
  </si>
  <si>
    <t>3,173*1,35</t>
  </si>
  <si>
    <t>Skladba_NP31</t>
  </si>
  <si>
    <t>Skladba NP31 - NP31 – LITÉ TERACO (stávající skladba SP37, sonda P10)</t>
  </si>
  <si>
    <t>Skladba_P05</t>
  </si>
  <si>
    <t>Skladba P05 – AKUSTICKÝ PODHLED V UČEBNÁCH/NA SPOLEČNÁCH CHODBÁCH</t>
  </si>
  <si>
    <t>výkres D.1.1.10 - půdorys 1.PP nový stav</t>
  </si>
  <si>
    <t>místnost 0.01 - hala se schodištěm</t>
  </si>
  <si>
    <t>163,8</t>
  </si>
  <si>
    <t>místnost 0.09 - společenská místnost pro studenty</t>
  </si>
  <si>
    <t>75,5</t>
  </si>
  <si>
    <t>-5,455*0,785</t>
  </si>
  <si>
    <t>výkres D.1.1.11 - půdorys 1.NP nový stav</t>
  </si>
  <si>
    <t>místnost 1.02 - hala se schodištěm</t>
  </si>
  <si>
    <t>289,1</t>
  </si>
  <si>
    <t>-1,325*1,645</t>
  </si>
  <si>
    <t>místnost 1.16 - velká učebna - první část</t>
  </si>
  <si>
    <t>46,8</t>
  </si>
  <si>
    <t>místnost 1.21 - velká učebna - druhá část</t>
  </si>
  <si>
    <t>102,5</t>
  </si>
  <si>
    <t>2*3*0,375</t>
  </si>
  <si>
    <t>místnost 1.22 - chodba</t>
  </si>
  <si>
    <t>42,4</t>
  </si>
  <si>
    <t>-9,925*0,83</t>
  </si>
  <si>
    <t>výkres D.1.1.12 - půdorys 2.NP nový stav</t>
  </si>
  <si>
    <t>místnost 2.01 - chodba</t>
  </si>
  <si>
    <t>123,2</t>
  </si>
  <si>
    <t>místnost 2.16 - učebna robotiky</t>
  </si>
  <si>
    <t>71,7</t>
  </si>
  <si>
    <t>-2,775*0,835</t>
  </si>
  <si>
    <t>místnost 2.17 - družina</t>
  </si>
  <si>
    <t>67,1</t>
  </si>
  <si>
    <t>výkres D.1.1.13 - půdorys 3.NP nový stav</t>
  </si>
  <si>
    <t>místnost 3.01 - chodba</t>
  </si>
  <si>
    <t>145,3</t>
  </si>
  <si>
    <t>místnost 3.16 - učebna informačních technologií</t>
  </si>
  <si>
    <t>72,7</t>
  </si>
  <si>
    <t>místnost 3.17 - odborná učebna přírodních věd</t>
  </si>
  <si>
    <t>68,6</t>
  </si>
  <si>
    <t>místnost 3.18 - učebna informačních technologií</t>
  </si>
  <si>
    <t>76,5</t>
  </si>
  <si>
    <t>výkres D.1.1.14 - půdorys 4.NP nový stav</t>
  </si>
  <si>
    <t>místnost 4.01 - chodba</t>
  </si>
  <si>
    <t>místnost 4.16 - jazyková učebna</t>
  </si>
  <si>
    <t>místnost 4.17 - školní klub</t>
  </si>
  <si>
    <t>místnost 4.18 - jazyková učebna</t>
  </si>
  <si>
    <t>-Skladba_POD6</t>
  </si>
  <si>
    <t>1,09*0,98</t>
  </si>
  <si>
    <t>Skladba_SH2</t>
  </si>
  <si>
    <t xml:space="preserve">Skladba SCH2 - BETONOVÉ SCHODIŠŤOVÉ STUPNĚ </t>
  </si>
  <si>
    <t>Skladba_SP21</t>
  </si>
  <si>
    <t>Skladba SP21 - KOBEREC (sonda V1)</t>
  </si>
  <si>
    <t>Skladba_SP22</t>
  </si>
  <si>
    <t>Skladba SP22 - KERAMICKÁ DLAŽBA</t>
  </si>
  <si>
    <t>Skladba_SP23</t>
  </si>
  <si>
    <t>Skladba SP23 - KOBEREC (sonda V2)</t>
  </si>
  <si>
    <t>Skladba_SP24</t>
  </si>
  <si>
    <t>Skladba SP24 - KERAMICKÁ DLAŽBA</t>
  </si>
  <si>
    <t>místnost A.2_1.20</t>
  </si>
  <si>
    <t>Skladba_SP25</t>
  </si>
  <si>
    <t>SKladba SP25 - KOBEREC</t>
  </si>
  <si>
    <t>Skladba_SP26</t>
  </si>
  <si>
    <t>Skladba SP26 - KERAMICKÁ DLAŽBA</t>
  </si>
  <si>
    <t>Skladba_SP27</t>
  </si>
  <si>
    <t>Skladba SP27 - KOBEREC (sonda V3)</t>
  </si>
  <si>
    <t>Skladba_SP28</t>
  </si>
  <si>
    <t>Skladba SP28 - KERAMICKÁ DLAŽBA</t>
  </si>
  <si>
    <t>Skladba_SP29a</t>
  </si>
  <si>
    <t xml:space="preserve">Skladba SP29a - KOBEREC/CHODBA 2NP/(sonda P7) </t>
  </si>
  <si>
    <t>8,42</t>
  </si>
  <si>
    <t>-Skladba_SP29b</t>
  </si>
  <si>
    <t>Skladba_SP29b</t>
  </si>
  <si>
    <t>Skladba SP29b - KOBEREC/CHODBA 2NP/(sonda P9)</t>
  </si>
  <si>
    <t>2,45*2,775</t>
  </si>
  <si>
    <t>Skladba_SP37</t>
  </si>
  <si>
    <t>Skaldba SP37 - SP37 – KOBEREC (sonda P10)</t>
  </si>
  <si>
    <t xml:space="preserve"> výkres D.1.1.104 - PŮDORYS 3NP - BOURACÍ PRÁCE</t>
  </si>
  <si>
    <t>8,49</t>
  </si>
  <si>
    <t>Skladba_VS01</t>
  </si>
  <si>
    <t>Skladba VS01 - PŘÍČKA S DVOJITÝM KOVOVÝM ROŠTEM, laboratorní vzduchová neprůzvučnost Rw=65 dB</t>
  </si>
  <si>
    <t>SP/ A.1.1. - SP</t>
  </si>
  <si>
    <t>Použití figury:</t>
  </si>
  <si>
    <t>U/ D.1.1.-U</t>
  </si>
  <si>
    <t>Podlahová plocha 3.NP - bourací práce</t>
  </si>
  <si>
    <t>výkres D.1.1.104 - PŮDORYS 3.NP - BOURACÍ PRÁCE</t>
  </si>
  <si>
    <t>místnost 3_1.01 - chodba</t>
  </si>
  <si>
    <t>místnost 3_1.02a - chodba</t>
  </si>
  <si>
    <t>17,4</t>
  </si>
  <si>
    <t>místnost 3_1.02b - chodba</t>
  </si>
  <si>
    <t>5,5</t>
  </si>
  <si>
    <t>místnost 3_1.03 - chodba</t>
  </si>
  <si>
    <t>19,24</t>
  </si>
  <si>
    <t>místnost 3_1.05 - prostor bez využití</t>
  </si>
  <si>
    <t>4,66</t>
  </si>
  <si>
    <t>místnost 3_1.06 - prostor bez využití</t>
  </si>
  <si>
    <t>2,92</t>
  </si>
  <si>
    <t>místnost 3_1.07 - prostor bez využití</t>
  </si>
  <si>
    <t>12,37</t>
  </si>
  <si>
    <t>místnost 3_1.08 -prostor bez využití</t>
  </si>
  <si>
    <t>4,21</t>
  </si>
  <si>
    <t>LŮŽKOVÉ POKOJE</t>
  </si>
  <si>
    <t>místnost 3_2.09.1 - prostor bez využití</t>
  </si>
  <si>
    <t>2,98</t>
  </si>
  <si>
    <t>místnost 3_2.09.2 - prostor bez využití</t>
  </si>
  <si>
    <t>3,55</t>
  </si>
  <si>
    <t>místnost 3_2.09.3 -prostor bez využití</t>
  </si>
  <si>
    <t>33,61</t>
  </si>
  <si>
    <t>místnost 3_2.09.4 - pokoj</t>
  </si>
  <si>
    <t>24,35</t>
  </si>
  <si>
    <t>místnost 3_2.10.1 - předsíň</t>
  </si>
  <si>
    <t>3,42</t>
  </si>
  <si>
    <t>místnost 3_2.10.2 - pokoj</t>
  </si>
  <si>
    <t>16,68</t>
  </si>
  <si>
    <t>místnost 3_2.10.3 - koupelna</t>
  </si>
  <si>
    <t>3,2</t>
  </si>
  <si>
    <t>místnost 3_2.11.1 - předsíň</t>
  </si>
  <si>
    <t>místnost 3_2.11.2 - pokoj</t>
  </si>
  <si>
    <t>14,89</t>
  </si>
  <si>
    <t>místnost 3_2.11.3 - koupelna</t>
  </si>
  <si>
    <t>3,37</t>
  </si>
  <si>
    <t>místnost 3_2.12.1 - předsíň</t>
  </si>
  <si>
    <t>3,97</t>
  </si>
  <si>
    <t>místnost 3_2.12.2 - pokoj</t>
  </si>
  <si>
    <t>14,25</t>
  </si>
  <si>
    <t>místnost 3_2.12.3 - koupelna</t>
  </si>
  <si>
    <t>3,38</t>
  </si>
  <si>
    <t>místnost 3_2.13.1 - předsíň</t>
  </si>
  <si>
    <t>místnost 3_2.13.2 - pokoj</t>
  </si>
  <si>
    <t>27,69</t>
  </si>
  <si>
    <t>místnost 3_2.13.3 - koupelna</t>
  </si>
  <si>
    <t>4,45</t>
  </si>
  <si>
    <t>místnost 3_2.14.1 - předsíň</t>
  </si>
  <si>
    <t>3,1</t>
  </si>
  <si>
    <t>místnost 3_2.14.2 - pokoj</t>
  </si>
  <si>
    <t>13,5</t>
  </si>
  <si>
    <t>místnost 3_2.14.3 - koupelna</t>
  </si>
  <si>
    <t>3,76</t>
  </si>
  <si>
    <t>místnost 3_2.15.1 - předsíň</t>
  </si>
  <si>
    <t>3,12</t>
  </si>
  <si>
    <t>místnost 3_2.15.2 - pokoj</t>
  </si>
  <si>
    <t>14,78</t>
  </si>
  <si>
    <t>místnost 3_2.15.3 - koupelna</t>
  </si>
  <si>
    <t>místnost 3_2.16.1 - předsíň</t>
  </si>
  <si>
    <t>místnost 3_2.16.2 - pokoj</t>
  </si>
  <si>
    <t>16,05</t>
  </si>
  <si>
    <t>místnost 3_2.16.3 - koupelna</t>
  </si>
  <si>
    <t>2,89</t>
  </si>
  <si>
    <t>místnost 3_2.17.1 - předsíň</t>
  </si>
  <si>
    <t>3,91</t>
  </si>
  <si>
    <t>místnost 3_2.17.2 - pokoj</t>
  </si>
  <si>
    <t>17,32</t>
  </si>
  <si>
    <t>místnost 3_2.17.3 - koupelna</t>
  </si>
  <si>
    <t>3,5</t>
  </si>
  <si>
    <t>místnost 3_2.18.1 - prostor bez využití</t>
  </si>
  <si>
    <t>4,77</t>
  </si>
  <si>
    <t>místnost 3_2.18.2 - prostor bez využití</t>
  </si>
  <si>
    <t>10,51</t>
  </si>
  <si>
    <t>Skladba NP31 – LITÉ TERACO (stávající skladba SP37, sonda P10)</t>
  </si>
  <si>
    <t>2,1*1,2</t>
  </si>
  <si>
    <t>1,2*0,37</t>
  </si>
  <si>
    <t>1,439*2,1</t>
  </si>
  <si>
    <t>1,439*0,37</t>
  </si>
  <si>
    <t>1,37*2,1</t>
  </si>
  <si>
    <t>1,37*0,37</t>
  </si>
  <si>
    <t>1,346*0,37</t>
  </si>
  <si>
    <t>1,346*2,1</t>
  </si>
  <si>
    <t>2,3</t>
  </si>
  <si>
    <t>1,102*2,13</t>
  </si>
  <si>
    <t>1,102*0,37</t>
  </si>
  <si>
    <t>1,2*2,13</t>
  </si>
  <si>
    <t>odpočet podhled POD1</t>
  </si>
  <si>
    <t>-2,1*1,2</t>
  </si>
  <si>
    <t>-1,2*0,37</t>
  </si>
  <si>
    <t>-1,439*2,1</t>
  </si>
  <si>
    <t>-1,439*0,37</t>
  </si>
  <si>
    <t>-1,37*0,37</t>
  </si>
  <si>
    <t>-1,346*0,37</t>
  </si>
  <si>
    <t>-1,346*2,1</t>
  </si>
  <si>
    <t>-2,3</t>
  </si>
  <si>
    <t>-1,102*2,13</t>
  </si>
  <si>
    <t>-1,102*0,37</t>
  </si>
  <si>
    <t>-1,2*2,13</t>
  </si>
  <si>
    <t>Skladba_SP31</t>
  </si>
  <si>
    <t>Skladba SP31 – KOBEREC (sonda V4)</t>
  </si>
  <si>
    <t>Skladba_SP32</t>
  </si>
  <si>
    <t>Skladba SP32 - KERAMICKÁ DLAŽBA</t>
  </si>
  <si>
    <t>Skladba_SP33</t>
  </si>
  <si>
    <t>Skladba SP33 – KOBEREC (sonda V5)</t>
  </si>
  <si>
    <t>Skladba_SP34</t>
  </si>
  <si>
    <t xml:space="preserve">Skladba SP34 – KERAMICKÁ DLAŽBA </t>
  </si>
  <si>
    <t>Skladba_SP35</t>
  </si>
  <si>
    <t xml:space="preserve">Skladba SP35 – KOBEREC </t>
  </si>
  <si>
    <t>Skladba_SP36</t>
  </si>
  <si>
    <t xml:space="preserve">Skladba SP36 – KERAMICKÁ DLAŽBA </t>
  </si>
  <si>
    <t>Skladba_SP38</t>
  </si>
  <si>
    <t xml:space="preserve">Skladba SP38 - SP38 – KOBEREC (sonda V6) </t>
  </si>
  <si>
    <t>Skladba_SP39</t>
  </si>
  <si>
    <t xml:space="preserve">Skladba SP39 – KERAMICKÁ DLAŽBA 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</si>
</sst>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45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800080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0000A8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8"/>
      <color theme="10"/>
      <name val="Wingdings 2"/>
    </font>
    <font>
      <b/>
      <sz val="10"/>
      <color rgb="FF003366"/>
      <name val="Arial CE"/>
    </font>
    <font>
      <sz val="8"/>
      <color rgb="FF000000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79797"/>
      <name val="Arial CE"/>
    </font>
    <font>
      <i/>
      <u/>
      <sz val="7"/>
      <color rgb="FF979797"/>
      <name val="Calibri"/>
      <scheme val="minor"/>
    </font>
    <font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i/>
      <sz val="7"/>
      <color rgb="FF969696"/>
      <name val="Arial CE"/>
    </font>
    <font>
      <b/>
      <sz val="9"/>
      <name val="Arial CE"/>
    </font>
    <font>
      <u/>
      <sz val="11"/>
      <color theme="1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</borders>
  <cellStyleXfs count="2">
    <xf numFmtId="0" fontId="0" fillId="0" borderId="0"/>
    <xf numFmtId="0" fontId="44" fillId="0" borderId="0" applyNumberFormat="0" applyFill="0" applyBorder="0" applyAlignment="0" applyProtection="0"/>
  </cellStyleXfs>
  <cellXfs count="329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 applyProtection="1"/>
    <xf numFmtId="0" fontId="0" fillId="0" borderId="2" xfId="0" applyBorder="1" applyProtection="1"/>
    <xf numFmtId="0" fontId="0" fillId="0" borderId="3" xfId="0" applyBorder="1"/>
    <xf numFmtId="0" fontId="0" fillId="0" borderId="3" xfId="0" applyBorder="1" applyProtection="1"/>
    <xf numFmtId="0" fontId="0" fillId="0" borderId="0" xfId="0" applyProtection="1"/>
    <xf numFmtId="0" fontId="14" fillId="0" borderId="0" xfId="0" applyFont="1" applyAlignment="1" applyProtection="1">
      <alignment horizontal="left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17" fillId="0" borderId="0" xfId="0" applyFont="1" applyAlignment="1">
      <alignment horizontal="left" vertical="top" wrapText="1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top" wrapText="1"/>
    </xf>
    <xf numFmtId="0" fontId="17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0" fillId="0" borderId="4" xfId="0" applyBorder="1" applyProtection="1"/>
    <xf numFmtId="0" fontId="0" fillId="0" borderId="0" xfId="0" applyFont="1" applyAlignment="1">
      <alignment vertical="center"/>
    </xf>
    <xf numFmtId="0" fontId="0" fillId="0" borderId="3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8" fillId="0" borderId="5" xfId="0" applyFont="1" applyBorder="1" applyAlignment="1" applyProtection="1">
      <alignment horizontal="left" vertical="center"/>
    </xf>
    <xf numFmtId="0" fontId="0" fillId="0" borderId="5" xfId="0" applyFont="1" applyBorder="1" applyAlignment="1" applyProtection="1">
      <alignment vertical="center"/>
    </xf>
    <xf numFmtId="4" fontId="18" fillId="0" borderId="5" xfId="0" applyNumberFormat="1" applyFont="1" applyBorder="1" applyAlignment="1" applyProtection="1">
      <alignment vertical="center"/>
    </xf>
    <xf numFmtId="0" fontId="0" fillId="0" borderId="3" xfId="0" applyFont="1" applyBorder="1" applyAlignment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3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4" fontId="19" fillId="0" borderId="0" xfId="0" applyNumberFormat="1" applyFont="1" applyAlignment="1" applyProtection="1">
      <alignment vertical="center"/>
    </xf>
    <xf numFmtId="0" fontId="1" fillId="0" borderId="3" xfId="0" applyFont="1" applyBorder="1" applyAlignment="1">
      <alignment vertical="center"/>
    </xf>
    <xf numFmtId="0" fontId="19" fillId="0" borderId="0" xfId="0" applyFont="1" applyAlignment="1">
      <alignment horizontal="left" vertical="center"/>
    </xf>
    <xf numFmtId="0" fontId="0" fillId="3" borderId="0" xfId="0" applyFont="1" applyFill="1" applyAlignment="1" applyProtection="1">
      <alignment vertical="center"/>
    </xf>
    <xf numFmtId="0" fontId="4" fillId="3" borderId="6" xfId="0" applyFont="1" applyFill="1" applyBorder="1" applyAlignment="1" applyProtection="1">
      <alignment horizontal="left" vertical="center"/>
    </xf>
    <xf numFmtId="0" fontId="0" fillId="3" borderId="7" xfId="0" applyFont="1" applyFill="1" applyBorder="1" applyAlignment="1" applyProtection="1">
      <alignment vertical="center"/>
    </xf>
    <xf numFmtId="0" fontId="4" fillId="3" borderId="7" xfId="0" applyFont="1" applyFill="1" applyBorder="1" applyAlignment="1" applyProtection="1">
      <alignment horizontal="center" vertical="center"/>
    </xf>
    <xf numFmtId="0" fontId="4" fillId="3" borderId="7" xfId="0" applyFont="1" applyFill="1" applyBorder="1" applyAlignment="1" applyProtection="1">
      <alignment horizontal="left" vertical="center"/>
    </xf>
    <xf numFmtId="4" fontId="4" fillId="3" borderId="7" xfId="0" applyNumberFormat="1" applyFont="1" applyFill="1" applyBorder="1" applyAlignment="1" applyProtection="1">
      <alignment vertical="center"/>
    </xf>
    <xf numFmtId="0" fontId="0" fillId="3" borderId="8" xfId="0" applyFont="1" applyFill="1" applyBorder="1" applyAlignment="1" applyProtection="1">
      <alignment vertical="center"/>
    </xf>
    <xf numFmtId="0" fontId="0" fillId="0" borderId="3" xfId="0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20" fillId="0" borderId="4" xfId="0" applyFont="1" applyBorder="1" applyAlignment="1" applyProtection="1">
      <alignment horizontal="left" vertical="center"/>
    </xf>
    <xf numFmtId="0" fontId="0" fillId="0" borderId="4" xfId="0" applyBorder="1" applyAlignment="1" applyProtection="1">
      <alignment vertical="center"/>
    </xf>
    <xf numFmtId="0" fontId="0" fillId="0" borderId="3" xfId="0" applyBorder="1" applyAlignment="1">
      <alignment vertical="center"/>
    </xf>
    <xf numFmtId="0" fontId="1" fillId="0" borderId="5" xfId="0" applyFont="1" applyBorder="1" applyAlignment="1" applyProtection="1">
      <alignment horizontal="left" vertical="center"/>
    </xf>
    <xf numFmtId="0" fontId="0" fillId="0" borderId="4" xfId="0" applyFont="1" applyBorder="1" applyAlignment="1" applyProtection="1">
      <alignment vertical="center"/>
    </xf>
    <xf numFmtId="0" fontId="0" fillId="0" borderId="9" xfId="0" applyFont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2" fillId="0" borderId="3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3" xfId="0" applyFont="1" applyBorder="1" applyAlignment="1">
      <alignment vertical="center"/>
    </xf>
    <xf numFmtId="0" fontId="18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22" fillId="0" borderId="14" xfId="0" applyFont="1" applyBorder="1" applyAlignment="1">
      <alignment horizontal="left" vertical="center"/>
    </xf>
    <xf numFmtId="0" fontId="22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22" fillId="0" borderId="14" xfId="0" applyFont="1" applyBorder="1" applyAlignment="1" applyProtection="1">
      <alignment horizontal="left" vertical="center"/>
    </xf>
    <xf numFmtId="0" fontId="22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vertical="center"/>
    </xf>
    <xf numFmtId="0" fontId="0" fillId="0" borderId="15" xfId="0" applyFont="1" applyBorder="1" applyAlignment="1" applyProtection="1">
      <alignment vertical="center"/>
    </xf>
    <xf numFmtId="0" fontId="23" fillId="4" borderId="6" xfId="0" applyFont="1" applyFill="1" applyBorder="1" applyAlignment="1" applyProtection="1">
      <alignment horizontal="center" vertical="center"/>
    </xf>
    <xf numFmtId="0" fontId="23" fillId="4" borderId="7" xfId="0" applyFont="1" applyFill="1" applyBorder="1" applyAlignment="1" applyProtection="1">
      <alignment horizontal="left" vertical="center"/>
    </xf>
    <xf numFmtId="0" fontId="0" fillId="4" borderId="7" xfId="0" applyFont="1" applyFill="1" applyBorder="1" applyAlignment="1" applyProtection="1">
      <alignment vertical="center"/>
    </xf>
    <xf numFmtId="0" fontId="23" fillId="4" borderId="7" xfId="0" applyFont="1" applyFill="1" applyBorder="1" applyAlignment="1" applyProtection="1">
      <alignment horizontal="center" vertical="center"/>
    </xf>
    <xf numFmtId="0" fontId="23" fillId="4" borderId="7" xfId="0" applyFont="1" applyFill="1" applyBorder="1" applyAlignment="1" applyProtection="1">
      <alignment horizontal="right" vertical="center"/>
    </xf>
    <xf numFmtId="0" fontId="23" fillId="4" borderId="8" xfId="0" applyFont="1" applyFill="1" applyBorder="1" applyAlignment="1" applyProtection="1">
      <alignment horizontal="left" vertical="center"/>
    </xf>
    <xf numFmtId="0" fontId="23" fillId="4" borderId="0" xfId="0" applyFont="1" applyFill="1" applyAlignment="1" applyProtection="1">
      <alignment horizontal="center" vertical="center"/>
    </xf>
    <xf numFmtId="0" fontId="24" fillId="0" borderId="16" xfId="0" applyFont="1" applyBorder="1" applyAlignment="1" applyProtection="1">
      <alignment horizontal="center" vertical="center" wrapText="1"/>
    </xf>
    <xf numFmtId="0" fontId="24" fillId="0" borderId="17" xfId="0" applyFont="1" applyBorder="1" applyAlignment="1" applyProtection="1">
      <alignment horizontal="center" vertical="center" wrapText="1"/>
    </xf>
    <xf numFmtId="0" fontId="24" fillId="0" borderId="18" xfId="0" applyFont="1" applyBorder="1" applyAlignment="1" applyProtection="1">
      <alignment horizontal="center" vertical="center" wrapText="1"/>
    </xf>
    <xf numFmtId="0" fontId="0" fillId="0" borderId="11" xfId="0" applyFont="1" applyBorder="1" applyAlignment="1" applyProtection="1">
      <alignment vertical="center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4" fillId="0" borderId="3" xfId="0" applyFont="1" applyBorder="1" applyAlignment="1" applyProtection="1">
      <alignment vertical="center"/>
    </xf>
    <xf numFmtId="0" fontId="25" fillId="0" borderId="0" xfId="0" applyFont="1" applyAlignment="1" applyProtection="1">
      <alignment horizontal="left" vertical="center"/>
    </xf>
    <xf numFmtId="0" fontId="25" fillId="0" borderId="0" xfId="0" applyFont="1" applyAlignment="1" applyProtection="1">
      <alignment vertical="center"/>
    </xf>
    <xf numFmtId="4" fontId="25" fillId="0" borderId="0" xfId="0" applyNumberFormat="1" applyFont="1" applyAlignment="1" applyProtection="1">
      <alignment horizontal="right" vertical="center"/>
    </xf>
    <xf numFmtId="4" fontId="25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3" xfId="0" applyFont="1" applyBorder="1" applyAlignment="1">
      <alignment vertical="center"/>
    </xf>
    <xf numFmtId="4" fontId="21" fillId="0" borderId="14" xfId="0" applyNumberFormat="1" applyFont="1" applyBorder="1" applyAlignment="1" applyProtection="1">
      <alignment vertical="center"/>
    </xf>
    <xf numFmtId="4" fontId="21" fillId="0" borderId="0" xfId="0" applyNumberFormat="1" applyFont="1" applyBorder="1" applyAlignment="1" applyProtection="1">
      <alignment vertical="center"/>
    </xf>
    <xf numFmtId="166" fontId="21" fillId="0" borderId="0" xfId="0" applyNumberFormat="1" applyFont="1" applyBorder="1" applyAlignment="1" applyProtection="1">
      <alignment vertical="center"/>
    </xf>
    <xf numFmtId="4" fontId="21" fillId="0" borderId="15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5" fillId="0" borderId="3" xfId="0" applyFont="1" applyBorder="1" applyAlignment="1" applyProtection="1">
      <alignment vertical="center"/>
    </xf>
    <xf numFmtId="0" fontId="27" fillId="0" borderId="0" xfId="0" applyFont="1" applyAlignment="1" applyProtection="1">
      <alignment vertical="center"/>
    </xf>
    <xf numFmtId="0" fontId="27" fillId="0" borderId="0" xfId="0" applyFont="1" applyAlignment="1" applyProtection="1">
      <alignment horizontal="left" vertical="center" wrapText="1"/>
    </xf>
    <xf numFmtId="0" fontId="28" fillId="0" borderId="0" xfId="0" applyFont="1" applyAlignment="1" applyProtection="1">
      <alignment vertical="center"/>
    </xf>
    <xf numFmtId="4" fontId="28" fillId="0" borderId="0" xfId="0" applyNumberFormat="1" applyFont="1" applyAlignment="1" applyProtection="1">
      <alignment horizontal="right" vertical="center"/>
    </xf>
    <xf numFmtId="4" fontId="28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3" xfId="0" applyFont="1" applyBorder="1" applyAlignment="1">
      <alignment vertical="center"/>
    </xf>
    <xf numFmtId="4" fontId="29" fillId="0" borderId="14" xfId="0" applyNumberFormat="1" applyFont="1" applyBorder="1" applyAlignment="1" applyProtection="1">
      <alignment vertical="center"/>
    </xf>
    <xf numFmtId="4" fontId="29" fillId="0" borderId="0" xfId="0" applyNumberFormat="1" applyFont="1" applyBorder="1" applyAlignment="1" applyProtection="1">
      <alignment vertical="center"/>
    </xf>
    <xf numFmtId="166" fontId="29" fillId="0" borderId="0" xfId="0" applyNumberFormat="1" applyFont="1" applyBorder="1" applyAlignment="1" applyProtection="1">
      <alignment vertical="center"/>
    </xf>
    <xf numFmtId="4" fontId="29" fillId="0" borderId="15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0" fontId="30" fillId="0" borderId="0" xfId="1" applyFont="1" applyAlignment="1">
      <alignment horizontal="center" vertical="center"/>
    </xf>
    <xf numFmtId="0" fontId="7" fillId="0" borderId="0" xfId="0" applyFont="1" applyAlignment="1" applyProtection="1">
      <alignment vertical="center"/>
    </xf>
    <xf numFmtId="0" fontId="31" fillId="0" borderId="0" xfId="0" applyFont="1" applyAlignment="1" applyProtection="1">
      <alignment horizontal="left" vertical="center" wrapText="1"/>
    </xf>
    <xf numFmtId="4" fontId="7" fillId="0" borderId="0" xfId="0" applyNumberFormat="1" applyFont="1" applyAlignment="1" applyProtection="1">
      <alignment vertical="center"/>
    </xf>
    <xf numFmtId="0" fontId="2" fillId="0" borderId="0" xfId="0" applyFont="1" applyAlignment="1" applyProtection="1">
      <alignment horizontal="center" vertical="center"/>
    </xf>
    <xf numFmtId="4" fontId="1" fillId="0" borderId="14" xfId="0" applyNumberFormat="1" applyFont="1" applyBorder="1" applyAlignment="1" applyProtection="1">
      <alignment vertical="center"/>
    </xf>
    <xf numFmtId="4" fontId="1" fillId="0" borderId="0" xfId="0" applyNumberFormat="1" applyFont="1" applyBorder="1" applyAlignment="1" applyProtection="1">
      <alignment vertical="center"/>
    </xf>
    <xf numFmtId="166" fontId="1" fillId="0" borderId="0" xfId="0" applyNumberFormat="1" applyFont="1" applyBorder="1" applyAlignment="1" applyProtection="1">
      <alignment vertical="center"/>
    </xf>
    <xf numFmtId="4" fontId="1" fillId="0" borderId="15" xfId="0" applyNumberFormat="1" applyFont="1" applyBorder="1" applyAlignment="1" applyProtection="1">
      <alignment vertical="center"/>
    </xf>
    <xf numFmtId="0" fontId="2" fillId="0" borderId="0" xfId="0" applyFont="1" applyAlignment="1">
      <alignment horizontal="left" vertical="center"/>
    </xf>
    <xf numFmtId="4" fontId="7" fillId="0" borderId="0" xfId="0" applyNumberFormat="1" applyFont="1" applyAlignment="1" applyProtection="1">
      <alignment horizontal="right" vertical="center"/>
    </xf>
    <xf numFmtId="4" fontId="1" fillId="0" borderId="19" xfId="0" applyNumberFormat="1" applyFont="1" applyBorder="1" applyAlignment="1" applyProtection="1">
      <alignment vertical="center"/>
    </xf>
    <xf numFmtId="4" fontId="1" fillId="0" borderId="20" xfId="0" applyNumberFormat="1" applyFont="1" applyBorder="1" applyAlignment="1" applyProtection="1">
      <alignment vertical="center"/>
    </xf>
    <xf numFmtId="166" fontId="1" fillId="0" borderId="20" xfId="0" applyNumberFormat="1" applyFont="1" applyBorder="1" applyAlignment="1" applyProtection="1">
      <alignment vertical="center"/>
    </xf>
    <xf numFmtId="4" fontId="1" fillId="0" borderId="21" xfId="0" applyNumberFormat="1" applyFont="1" applyBorder="1" applyAlignment="1" applyProtection="1">
      <alignment vertical="center"/>
    </xf>
    <xf numFmtId="0" fontId="32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14" fillId="0" borderId="0" xfId="0" applyFont="1" applyAlignment="1">
      <alignment horizontal="left" vertical="center"/>
    </xf>
    <xf numFmtId="0" fontId="33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12" xfId="0" applyFont="1" applyBorder="1" applyAlignment="1">
      <alignment vertical="center"/>
    </xf>
    <xf numFmtId="0" fontId="18" fillId="0" borderId="0" xfId="0" applyFont="1" applyAlignment="1">
      <alignment horizontal="left" vertical="center"/>
    </xf>
    <xf numFmtId="4" fontId="25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22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center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20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0" fillId="0" borderId="4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1" fillId="0" borderId="0" xfId="0" applyFont="1" applyAlignment="1" applyProtection="1">
      <alignment horizontal="left" vertical="center" wrapText="1"/>
    </xf>
    <xf numFmtId="0" fontId="23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23" fillId="4" borderId="0" xfId="0" applyFont="1" applyFill="1" applyAlignment="1" applyProtection="1">
      <alignment horizontal="right" vertical="center"/>
    </xf>
    <xf numFmtId="0" fontId="34" fillId="0" borderId="0" xfId="0" applyFont="1" applyAlignment="1" applyProtection="1">
      <alignment horizontal="left" vertical="center"/>
    </xf>
    <xf numFmtId="0" fontId="6" fillId="0" borderId="3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0" xfId="0" applyFont="1" applyBorder="1" applyAlignment="1" applyProtection="1">
      <alignment horizontal="left" vertical="center"/>
    </xf>
    <xf numFmtId="0" fontId="6" fillId="0" borderId="20" xfId="0" applyFont="1" applyBorder="1" applyAlignment="1" applyProtection="1">
      <alignment vertical="center"/>
    </xf>
    <xf numFmtId="4" fontId="6" fillId="0" borderId="20" xfId="0" applyNumberFormat="1" applyFont="1" applyBorder="1" applyAlignment="1" applyProtection="1">
      <alignment vertical="center"/>
    </xf>
    <xf numFmtId="0" fontId="6" fillId="0" borderId="3" xfId="0" applyFont="1" applyBorder="1" applyAlignment="1">
      <alignment vertical="center"/>
    </xf>
    <xf numFmtId="0" fontId="7" fillId="0" borderId="3" xfId="0" applyFont="1" applyBorder="1" applyAlignment="1" applyProtection="1">
      <alignment vertical="center"/>
    </xf>
    <xf numFmtId="0" fontId="7" fillId="0" borderId="20" xfId="0" applyFont="1" applyBorder="1" applyAlignment="1" applyProtection="1">
      <alignment horizontal="left" vertical="center"/>
    </xf>
    <xf numFmtId="0" fontId="7" fillId="0" borderId="20" xfId="0" applyFont="1" applyBorder="1" applyAlignment="1" applyProtection="1">
      <alignment vertical="center"/>
    </xf>
    <xf numFmtId="4" fontId="7" fillId="0" borderId="20" xfId="0" applyNumberFormat="1" applyFont="1" applyBorder="1" applyAlignment="1" applyProtection="1">
      <alignment vertical="center"/>
    </xf>
    <xf numFmtId="0" fontId="7" fillId="0" borderId="3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 applyProtection="1">
      <alignment horizontal="center" vertical="center" wrapText="1"/>
    </xf>
    <xf numFmtId="0" fontId="23" fillId="4" borderId="16" xfId="0" applyFont="1" applyFill="1" applyBorder="1" applyAlignment="1" applyProtection="1">
      <alignment horizontal="center" vertical="center" wrapText="1"/>
    </xf>
    <xf numFmtId="0" fontId="23" fillId="4" borderId="17" xfId="0" applyFont="1" applyFill="1" applyBorder="1" applyAlignment="1" applyProtection="1">
      <alignment horizontal="center" vertical="center" wrapText="1"/>
    </xf>
    <xf numFmtId="0" fontId="23" fillId="4" borderId="18" xfId="0" applyFont="1" applyFill="1" applyBorder="1" applyAlignment="1" applyProtection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25" fillId="0" borderId="0" xfId="0" applyNumberFormat="1" applyFont="1" applyAlignment="1" applyProtection="1"/>
    <xf numFmtId="0" fontId="0" fillId="0" borderId="12" xfId="0" applyBorder="1" applyAlignment="1" applyProtection="1">
      <alignment vertical="center"/>
    </xf>
    <xf numFmtId="166" fontId="35" fillId="0" borderId="12" xfId="0" applyNumberFormat="1" applyFont="1" applyBorder="1" applyAlignment="1" applyProtection="1"/>
    <xf numFmtId="166" fontId="35" fillId="0" borderId="13" xfId="0" applyNumberFormat="1" applyFont="1" applyBorder="1" applyAlignment="1" applyProtection="1"/>
    <xf numFmtId="4" fontId="36" fillId="0" borderId="0" xfId="0" applyNumberFormat="1" applyFont="1" applyAlignment="1">
      <alignment vertical="center"/>
    </xf>
    <xf numFmtId="0" fontId="8" fillId="0" borderId="3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8" fillId="0" borderId="3" xfId="0" applyFont="1" applyBorder="1" applyAlignment="1"/>
    <xf numFmtId="0" fontId="8" fillId="0" borderId="14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5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23" fillId="0" borderId="22" xfId="0" applyFont="1" applyBorder="1" applyAlignment="1" applyProtection="1">
      <alignment horizontal="center" vertical="center"/>
    </xf>
    <xf numFmtId="49" fontId="23" fillId="0" borderId="22" xfId="0" applyNumberFormat="1" applyFont="1" applyBorder="1" applyAlignment="1" applyProtection="1">
      <alignment horizontal="left" vertical="center" wrapText="1"/>
    </xf>
    <xf numFmtId="0" fontId="23" fillId="0" borderId="22" xfId="0" applyFont="1" applyBorder="1" applyAlignment="1" applyProtection="1">
      <alignment horizontal="left" vertical="center" wrapText="1"/>
    </xf>
    <xf numFmtId="0" fontId="23" fillId="0" borderId="22" xfId="0" applyFont="1" applyBorder="1" applyAlignment="1" applyProtection="1">
      <alignment horizontal="center" vertical="center" wrapText="1"/>
    </xf>
    <xf numFmtId="167" fontId="23" fillId="0" borderId="22" xfId="0" applyNumberFormat="1" applyFont="1" applyBorder="1" applyAlignment="1" applyProtection="1">
      <alignment vertical="center"/>
    </xf>
    <xf numFmtId="4" fontId="23" fillId="2" borderId="22" xfId="0" applyNumberFormat="1" applyFont="1" applyFill="1" applyBorder="1" applyAlignment="1" applyProtection="1">
      <alignment vertical="center"/>
      <protection locked="0"/>
    </xf>
    <xf numFmtId="4" fontId="23" fillId="0" borderId="22" xfId="0" applyNumberFormat="1" applyFont="1" applyBorder="1" applyAlignment="1" applyProtection="1">
      <alignment vertical="center"/>
    </xf>
    <xf numFmtId="0" fontId="24" fillId="2" borderId="14" xfId="0" applyFont="1" applyFill="1" applyBorder="1" applyAlignment="1" applyProtection="1">
      <alignment horizontal="left" vertical="center"/>
      <protection locked="0"/>
    </xf>
    <xf numFmtId="0" fontId="24" fillId="0" borderId="0" xfId="0" applyFont="1" applyBorder="1" applyAlignment="1" applyProtection="1">
      <alignment horizontal="center" vertical="center"/>
    </xf>
    <xf numFmtId="166" fontId="24" fillId="0" borderId="0" xfId="0" applyNumberFormat="1" applyFont="1" applyBorder="1" applyAlignment="1" applyProtection="1">
      <alignment vertical="center"/>
    </xf>
    <xf numFmtId="166" fontId="24" fillId="0" borderId="15" xfId="0" applyNumberFormat="1" applyFont="1" applyBorder="1" applyAlignment="1" applyProtection="1">
      <alignment vertical="center"/>
    </xf>
    <xf numFmtId="0" fontId="23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37" fillId="0" borderId="0" xfId="0" applyFont="1" applyAlignment="1" applyProtection="1">
      <alignment horizontal="left" vertical="center"/>
    </xf>
    <xf numFmtId="0" fontId="38" fillId="0" borderId="0" xfId="1" applyFont="1" applyAlignment="1" applyProtection="1">
      <alignment vertical="center" wrapText="1"/>
    </xf>
    <xf numFmtId="0" fontId="0" fillId="0" borderId="0" xfId="0" applyFont="1" applyAlignment="1" applyProtection="1">
      <alignment vertical="center"/>
      <protection locked="0"/>
    </xf>
    <xf numFmtId="0" fontId="0" fillId="0" borderId="14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9" fillId="0" borderId="3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3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0" fontId="9" fillId="0" borderId="0" xfId="0" applyFont="1" applyAlignment="1" applyProtection="1">
      <alignment vertical="center"/>
      <protection locked="0"/>
    </xf>
    <xf numFmtId="0" fontId="9" fillId="0" borderId="3" xfId="0" applyFont="1" applyBorder="1" applyAlignment="1">
      <alignment vertical="center"/>
    </xf>
    <xf numFmtId="0" fontId="9" fillId="0" borderId="14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10" fillId="0" borderId="3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167" fontId="10" fillId="0" borderId="0" xfId="0" applyNumberFormat="1" applyFont="1" applyAlignment="1" applyProtection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3" xfId="0" applyFont="1" applyBorder="1" applyAlignment="1">
      <alignment vertical="center"/>
    </xf>
    <xf numFmtId="0" fontId="10" fillId="0" borderId="14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15" xfId="0" applyFont="1" applyBorder="1" applyAlignment="1" applyProtection="1">
      <alignment vertical="center"/>
    </xf>
    <xf numFmtId="0" fontId="10" fillId="0" borderId="0" xfId="0" applyFont="1" applyAlignment="1">
      <alignment horizontal="left" vertical="center"/>
    </xf>
    <xf numFmtId="0" fontId="11" fillId="0" borderId="3" xfId="0" applyFont="1" applyBorder="1" applyAlignment="1" applyProtection="1">
      <alignment vertical="center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left" vertical="center"/>
    </xf>
    <xf numFmtId="0" fontId="11" fillId="0" borderId="0" xfId="0" applyFont="1" applyAlignment="1" applyProtection="1">
      <alignment horizontal="left" vertical="center" wrapText="1"/>
    </xf>
    <xf numFmtId="167" fontId="11" fillId="0" borderId="0" xfId="0" applyNumberFormat="1" applyFont="1" applyAlignment="1" applyProtection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3" xfId="0" applyFont="1" applyBorder="1" applyAlignment="1">
      <alignment vertical="center"/>
    </xf>
    <xf numFmtId="0" fontId="11" fillId="0" borderId="14" xfId="0" applyFont="1" applyBorder="1" applyAlignment="1" applyProtection="1">
      <alignment vertical="center"/>
    </xf>
    <xf numFmtId="0" fontId="11" fillId="0" borderId="0" xfId="0" applyFont="1" applyBorder="1" applyAlignment="1" applyProtection="1">
      <alignment vertical="center"/>
    </xf>
    <xf numFmtId="0" fontId="11" fillId="0" borderId="15" xfId="0" applyFont="1" applyBorder="1" applyAlignment="1" applyProtection="1">
      <alignment vertical="center"/>
    </xf>
    <xf numFmtId="0" fontId="11" fillId="0" borderId="0" xfId="0" applyFont="1" applyAlignment="1">
      <alignment horizontal="left" vertical="center"/>
    </xf>
    <xf numFmtId="0" fontId="12" fillId="0" borderId="3" xfId="0" applyFont="1" applyBorder="1" applyAlignment="1" applyProtection="1">
      <alignment vertical="center"/>
    </xf>
    <xf numFmtId="0" fontId="12" fillId="0" borderId="0" xfId="0" applyFont="1" applyAlignment="1" applyProtection="1">
      <alignment vertical="center"/>
    </xf>
    <xf numFmtId="0" fontId="12" fillId="0" borderId="0" xfId="0" applyFont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167" fontId="12" fillId="0" borderId="0" xfId="0" applyNumberFormat="1" applyFont="1" applyAlignment="1" applyProtection="1">
      <alignment vertical="center"/>
    </xf>
    <xf numFmtId="0" fontId="12" fillId="0" borderId="0" xfId="0" applyFont="1" applyAlignment="1" applyProtection="1">
      <alignment vertical="center"/>
      <protection locked="0"/>
    </xf>
    <xf numFmtId="0" fontId="12" fillId="0" borderId="3" xfId="0" applyFont="1" applyBorder="1" applyAlignment="1">
      <alignment vertical="center"/>
    </xf>
    <xf numFmtId="0" fontId="12" fillId="0" borderId="14" xfId="0" applyFont="1" applyBorder="1" applyAlignment="1" applyProtection="1">
      <alignment vertical="center"/>
    </xf>
    <xf numFmtId="0" fontId="12" fillId="0" borderId="0" xfId="0" applyFont="1" applyBorder="1" applyAlignment="1" applyProtection="1">
      <alignment vertical="center"/>
    </xf>
    <xf numFmtId="0" fontId="12" fillId="0" borderId="15" xfId="0" applyFont="1" applyBorder="1" applyAlignment="1" applyProtection="1">
      <alignment vertical="center"/>
    </xf>
    <xf numFmtId="0" fontId="12" fillId="0" borderId="0" xfId="0" applyFont="1" applyAlignment="1">
      <alignment horizontal="left" vertical="center"/>
    </xf>
    <xf numFmtId="0" fontId="40" fillId="0" borderId="22" xfId="0" applyFont="1" applyBorder="1" applyAlignment="1" applyProtection="1">
      <alignment horizontal="center" vertical="center"/>
    </xf>
    <xf numFmtId="49" fontId="40" fillId="0" borderId="22" xfId="0" applyNumberFormat="1" applyFont="1" applyBorder="1" applyAlignment="1" applyProtection="1">
      <alignment horizontal="left" vertical="center" wrapText="1"/>
    </xf>
    <xf numFmtId="0" fontId="40" fillId="0" borderId="22" xfId="0" applyFont="1" applyBorder="1" applyAlignment="1" applyProtection="1">
      <alignment horizontal="left" vertical="center" wrapText="1"/>
    </xf>
    <xf numFmtId="0" fontId="40" fillId="0" borderId="22" xfId="0" applyFont="1" applyBorder="1" applyAlignment="1" applyProtection="1">
      <alignment horizontal="center" vertical="center" wrapText="1"/>
    </xf>
    <xf numFmtId="167" fontId="40" fillId="0" borderId="22" xfId="0" applyNumberFormat="1" applyFont="1" applyBorder="1" applyAlignment="1" applyProtection="1">
      <alignment vertical="center"/>
    </xf>
    <xf numFmtId="4" fontId="40" fillId="2" borderId="22" xfId="0" applyNumberFormat="1" applyFont="1" applyFill="1" applyBorder="1" applyAlignment="1" applyProtection="1">
      <alignment vertical="center"/>
      <protection locked="0"/>
    </xf>
    <xf numFmtId="4" fontId="40" fillId="0" borderId="22" xfId="0" applyNumberFormat="1" applyFont="1" applyBorder="1" applyAlignment="1" applyProtection="1">
      <alignment vertical="center"/>
    </xf>
    <xf numFmtId="0" fontId="41" fillId="0" borderId="3" xfId="0" applyFont="1" applyBorder="1" applyAlignment="1">
      <alignment vertical="center"/>
    </xf>
    <xf numFmtId="0" fontId="40" fillId="2" borderId="14" xfId="0" applyFont="1" applyFill="1" applyBorder="1" applyAlignment="1" applyProtection="1">
      <alignment horizontal="left" vertical="center"/>
      <protection locked="0"/>
    </xf>
    <xf numFmtId="0" fontId="40" fillId="0" borderId="0" xfId="0" applyFont="1" applyBorder="1" applyAlignment="1" applyProtection="1">
      <alignment horizontal="center" vertical="center"/>
    </xf>
    <xf numFmtId="0" fontId="42" fillId="0" borderId="0" xfId="0" applyFont="1" applyAlignment="1" applyProtection="1">
      <alignment vertical="center" wrapText="1"/>
    </xf>
    <xf numFmtId="0" fontId="24" fillId="2" borderId="19" xfId="0" applyFont="1" applyFill="1" applyBorder="1" applyAlignment="1" applyProtection="1">
      <alignment horizontal="left" vertical="center"/>
      <protection locked="0"/>
    </xf>
    <xf numFmtId="0" fontId="24" fillId="0" borderId="20" xfId="0" applyFont="1" applyBorder="1" applyAlignment="1" applyProtection="1">
      <alignment horizontal="center" vertical="center"/>
    </xf>
    <xf numFmtId="0" fontId="0" fillId="0" borderId="20" xfId="0" applyFont="1" applyBorder="1" applyAlignment="1" applyProtection="1">
      <alignment vertical="center"/>
    </xf>
    <xf numFmtId="166" fontId="24" fillId="0" borderId="20" xfId="0" applyNumberFormat="1" applyFont="1" applyBorder="1" applyAlignment="1" applyProtection="1">
      <alignment vertical="center"/>
    </xf>
    <xf numFmtId="166" fontId="24" fillId="0" borderId="21" xfId="0" applyNumberFormat="1" applyFont="1" applyBorder="1" applyAlignment="1" applyProtection="1">
      <alignment vertical="center"/>
    </xf>
    <xf numFmtId="0" fontId="0" fillId="0" borderId="19" xfId="0" applyFont="1" applyBorder="1" applyAlignment="1" applyProtection="1">
      <alignment vertical="center"/>
    </xf>
    <xf numFmtId="0" fontId="0" fillId="0" borderId="20" xfId="0" applyBorder="1" applyAlignment="1" applyProtection="1">
      <alignment vertical="center"/>
    </xf>
    <xf numFmtId="0" fontId="0" fillId="0" borderId="21" xfId="0" applyFont="1" applyBorder="1" applyAlignment="1" applyProtection="1">
      <alignment vertical="center"/>
    </xf>
    <xf numFmtId="0" fontId="22" fillId="0" borderId="0" xfId="0" applyFont="1" applyAlignment="1" applyProtection="1">
      <alignment horizontal="left" vertical="center"/>
    </xf>
    <xf numFmtId="0" fontId="10" fillId="0" borderId="19" xfId="0" applyFont="1" applyBorder="1" applyAlignment="1" applyProtection="1">
      <alignment vertical="center"/>
    </xf>
    <xf numFmtId="0" fontId="10" fillId="0" borderId="20" xfId="0" applyFont="1" applyBorder="1" applyAlignment="1" applyProtection="1">
      <alignment vertical="center"/>
    </xf>
    <xf numFmtId="0" fontId="10" fillId="0" borderId="21" xfId="0" applyFont="1" applyBorder="1" applyAlignment="1" applyProtection="1">
      <alignment vertical="center"/>
    </xf>
    <xf numFmtId="0" fontId="1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top" wrapText="1"/>
    </xf>
    <xf numFmtId="0" fontId="0" fillId="0" borderId="3" xfId="0" applyFont="1" applyBorder="1" applyAlignment="1">
      <alignment horizontal="center" vertical="center" wrapText="1"/>
    </xf>
    <xf numFmtId="0" fontId="23" fillId="4" borderId="16" xfId="0" applyFont="1" applyFill="1" applyBorder="1" applyAlignment="1">
      <alignment horizontal="center" vertical="center" wrapText="1"/>
    </xf>
    <xf numFmtId="0" fontId="23" fillId="4" borderId="17" xfId="0" applyFont="1" applyFill="1" applyBorder="1" applyAlignment="1">
      <alignment horizontal="center" vertical="center" wrapText="1"/>
    </xf>
    <xf numFmtId="0" fontId="23" fillId="4" borderId="18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3" fillId="0" borderId="16" xfId="0" applyFont="1" applyBorder="1" applyAlignment="1">
      <alignment horizontal="left" vertical="center" wrapText="1"/>
    </xf>
    <xf numFmtId="0" fontId="43" fillId="0" borderId="22" xfId="0" applyFont="1" applyBorder="1" applyAlignment="1">
      <alignment horizontal="left" vertical="center" wrapText="1"/>
    </xf>
    <xf numFmtId="0" fontId="43" fillId="0" borderId="22" xfId="0" applyFont="1" applyBorder="1" applyAlignment="1">
      <alignment horizontal="left" vertical="center"/>
    </xf>
    <xf numFmtId="167" fontId="43" fillId="0" borderId="18" xfId="0" applyNumberFormat="1" applyFont="1" applyBorder="1" applyAlignment="1">
      <alignment vertical="center"/>
    </xf>
    <xf numFmtId="0" fontId="0" fillId="0" borderId="0" xfId="0" applyFont="1" applyAlignment="1">
      <alignment horizontal="left" vertical="center" wrapText="1"/>
    </xf>
    <xf numFmtId="167" fontId="0" fillId="0" borderId="0" xfId="0" applyNumberFormat="1" applyFont="1" applyAlignment="1">
      <alignment vertical="center"/>
    </xf>
    <xf numFmtId="0" fontId="36" fillId="0" borderId="0" xfId="0" applyFont="1" applyAlignment="1">
      <alignment horizontal="left" vertical="center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Relationship Id="rId14" Type="http://schemas.openxmlformats.org/officeDocument/2006/relationships/worksheet" Target="worksheets/sheet14.xml" /><Relationship Id="rId15" Type="http://schemas.openxmlformats.org/officeDocument/2006/relationships/worksheet" Target="worksheets/sheet15.xml" /><Relationship Id="rId16" Type="http://schemas.openxmlformats.org/officeDocument/2006/relationships/worksheet" Target="worksheets/sheet16.xml" /><Relationship Id="rId17" Type="http://schemas.openxmlformats.org/officeDocument/2006/relationships/worksheet" Target="worksheets/sheet17.xml" /><Relationship Id="rId18" Type="http://schemas.openxmlformats.org/officeDocument/2006/relationships/worksheet" Target="worksheets/sheet18.xml" /><Relationship Id="rId19" Type="http://schemas.openxmlformats.org/officeDocument/2006/relationships/worksheet" Target="worksheets/sheet19.xml" /><Relationship Id="rId20" Type="http://schemas.openxmlformats.org/officeDocument/2006/relationships/worksheet" Target="worksheets/sheet20.xml" /><Relationship Id="rId21" Type="http://schemas.openxmlformats.org/officeDocument/2006/relationships/worksheet" Target="worksheets/sheet21.xml" /><Relationship Id="rId22" Type="http://schemas.openxmlformats.org/officeDocument/2006/relationships/worksheet" Target="worksheets/sheet22.xml" /><Relationship Id="rId23" Type="http://schemas.openxmlformats.org/officeDocument/2006/relationships/worksheet" Target="worksheets/sheet23.xml" /><Relationship Id="rId24" Type="http://schemas.openxmlformats.org/officeDocument/2006/relationships/worksheet" Target="worksheets/sheet24.xml" /><Relationship Id="rId25" Type="http://schemas.openxmlformats.org/officeDocument/2006/relationships/worksheet" Target="worksheets/sheet25.xml" /><Relationship Id="rId26" Type="http://schemas.openxmlformats.org/officeDocument/2006/relationships/worksheet" Target="worksheets/sheet26.xml" /><Relationship Id="rId27" Type="http://schemas.openxmlformats.org/officeDocument/2006/relationships/worksheet" Target="worksheets/sheet27.xml" /><Relationship Id="rId28" Type="http://schemas.openxmlformats.org/officeDocument/2006/relationships/styles" Target="styles.xml" /><Relationship Id="rId29" Type="http://schemas.openxmlformats.org/officeDocument/2006/relationships/theme" Target="theme/theme1.xml" /><Relationship Id="rId30" Type="http://schemas.openxmlformats.org/officeDocument/2006/relationships/calcChain" Target="calcChain.xml" /><Relationship Id="rId31" Type="http://schemas.openxmlformats.org/officeDocument/2006/relationships/sharedStrings" Target="sharedStrings.xml" 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0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8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9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0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8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9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7.xml><?xml version="1.0" encoding="utf-8"?>
<xdr:wsDr xmlns:xdr="http://schemas.openxmlformats.org/drawingml/2006/spreadsheetDrawing" xmlns:a="http://schemas.openxmlformats.org/drawingml/2006/main">
  <xdr:absoluteAnchor>
    <xdr:pos x="0" y="0"/>
    <xdr:ext cx="286385" cy="286385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10.xml.rels>&#65279;<?xml version="1.0" encoding="utf-8"?><Relationships xmlns="http://schemas.openxmlformats.org/package/2006/relationships"><Relationship Id="rId1" Type="http://schemas.openxmlformats.org/officeDocument/2006/relationships/drawing" Target="../drawings/drawing10.xml" /></Relationships>
</file>

<file path=xl/worksheets/_rels/sheet11.xml.rels>&#65279;<?xml version="1.0" encoding="utf-8"?><Relationships xmlns="http://schemas.openxmlformats.org/package/2006/relationships"><Relationship Id="rId1" Type="http://schemas.openxmlformats.org/officeDocument/2006/relationships/drawing" Target="../drawings/drawing11.xml" /></Relationships>
</file>

<file path=xl/worksheets/_rels/sheet12.xml.rels>&#65279;<?xml version="1.0" encoding="utf-8"?><Relationships xmlns="http://schemas.openxmlformats.org/package/2006/relationships"><Relationship Id="rId1" Type="http://schemas.openxmlformats.org/officeDocument/2006/relationships/drawing" Target="../drawings/drawing12.xml" /></Relationships>
</file>

<file path=xl/worksheets/_rels/sheet13.xml.rels>&#65279;<?xml version="1.0" encoding="utf-8"?><Relationships xmlns="http://schemas.openxmlformats.org/package/2006/relationships"><Relationship Id="rId1" Type="http://schemas.openxmlformats.org/officeDocument/2006/relationships/drawing" Target="../drawings/drawing13.xml" /></Relationships>
</file>

<file path=xl/worksheets/_rels/sheet14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3_02/013254000" TargetMode="External" /><Relationship Id="rId2" Type="http://schemas.openxmlformats.org/officeDocument/2006/relationships/hyperlink" Target="https://podminky.urs.cz/item/CS_URS_2023_02/013274000" TargetMode="External" /><Relationship Id="rId3" Type="http://schemas.openxmlformats.org/officeDocument/2006/relationships/hyperlink" Target="https://podminky.urs.cz/item/CS_URS_2023_02/013284000" TargetMode="External" /><Relationship Id="rId4" Type="http://schemas.openxmlformats.org/officeDocument/2006/relationships/hyperlink" Target="https://podminky.urs.cz/item/CS_URS_2023_02/032903000" TargetMode="External" /><Relationship Id="rId5" Type="http://schemas.openxmlformats.org/officeDocument/2006/relationships/hyperlink" Target="https://podminky.urs.cz/item/CS_URS_2023_02/033103000" TargetMode="External" /><Relationship Id="rId6" Type="http://schemas.openxmlformats.org/officeDocument/2006/relationships/hyperlink" Target="https://podminky.urs.cz/item/CS_URS_2023_02/034103000" TargetMode="External" /><Relationship Id="rId7" Type="http://schemas.openxmlformats.org/officeDocument/2006/relationships/hyperlink" Target="https://podminky.urs.cz/item/CS_URS_2023_02/034303000" TargetMode="External" /><Relationship Id="rId8" Type="http://schemas.openxmlformats.org/officeDocument/2006/relationships/hyperlink" Target="https://podminky.urs.cz/item/CS_URS_2023_02/034503000" TargetMode="External" /><Relationship Id="rId9" Type="http://schemas.openxmlformats.org/officeDocument/2006/relationships/hyperlink" Target="https://podminky.urs.cz/item/CS_URS_2023_02/039103000" TargetMode="External" /><Relationship Id="rId10" Type="http://schemas.openxmlformats.org/officeDocument/2006/relationships/hyperlink" Target="https://podminky.urs.cz/item/CS_URS_2023_02/042603000" TargetMode="External" /><Relationship Id="rId11" Type="http://schemas.openxmlformats.org/officeDocument/2006/relationships/hyperlink" Target="https://podminky.urs.cz/item/CS_URS_2023_02/045203000" TargetMode="External" /><Relationship Id="rId12" Type="http://schemas.openxmlformats.org/officeDocument/2006/relationships/hyperlink" Target="https://podminky.urs.cz/item/CS_URS_2024_01/045303000" TargetMode="External" /><Relationship Id="rId13" Type="http://schemas.openxmlformats.org/officeDocument/2006/relationships/hyperlink" Target="https://podminky.urs.cz/item/CS_URS_2024_01/049103000" TargetMode="External" /><Relationship Id="rId14" Type="http://schemas.openxmlformats.org/officeDocument/2006/relationships/hyperlink" Target="https://podminky.urs.cz/item/CS_URS_2023_02/049303000" TargetMode="External" /><Relationship Id="rId15" Type="http://schemas.openxmlformats.org/officeDocument/2006/relationships/hyperlink" Target="https://podminky.urs.cz/item/CS_URS_2023_02/051002000" TargetMode="External" /><Relationship Id="rId16" Type="http://schemas.openxmlformats.org/officeDocument/2006/relationships/hyperlink" Target="https://podminky.urs.cz/item/CS_URS_2023_02/056002000" TargetMode="External" /><Relationship Id="rId17" Type="http://schemas.openxmlformats.org/officeDocument/2006/relationships/hyperlink" Target="https://podminky.urs.cz/item/CS_URS_2023_02/071203000" TargetMode="External" /><Relationship Id="rId18" Type="http://schemas.openxmlformats.org/officeDocument/2006/relationships/hyperlink" Target="https://podminky.urs.cz/item/CS_URS_2023_02/073002000" TargetMode="External" /><Relationship Id="rId19" Type="http://schemas.openxmlformats.org/officeDocument/2006/relationships/drawing" Target="../drawings/drawing14.xml" /></Relationships>
</file>

<file path=xl/worksheets/_rels/sheet15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611312015" TargetMode="External" /><Relationship Id="rId2" Type="http://schemas.openxmlformats.org/officeDocument/2006/relationships/hyperlink" Target="https://podminky.urs.cz/item/CS_URS_2025_01/611312025" TargetMode="External" /><Relationship Id="rId3" Type="http://schemas.openxmlformats.org/officeDocument/2006/relationships/hyperlink" Target="https://podminky.urs.cz/item/CS_URS_2025_01/998713122" TargetMode="External" /><Relationship Id="rId4" Type="http://schemas.openxmlformats.org/officeDocument/2006/relationships/hyperlink" Target="https://podminky.urs.cz/item/CS_URS_2025_01/763111437" TargetMode="External" /><Relationship Id="rId5" Type="http://schemas.openxmlformats.org/officeDocument/2006/relationships/hyperlink" Target="https://podminky.urs.cz/item/CS_URS_2025_01/763111714" TargetMode="External" /><Relationship Id="rId6" Type="http://schemas.openxmlformats.org/officeDocument/2006/relationships/hyperlink" Target="https://podminky.urs.cz/item/CS_URS_2025_01/763111717" TargetMode="External" /><Relationship Id="rId7" Type="http://schemas.openxmlformats.org/officeDocument/2006/relationships/hyperlink" Target="https://podminky.urs.cz/item/CS_URS_2025_01/763111722" TargetMode="External" /><Relationship Id="rId8" Type="http://schemas.openxmlformats.org/officeDocument/2006/relationships/hyperlink" Target="https://podminky.urs.cz/item/CS_URS_2025_01/763121712" TargetMode="External" /><Relationship Id="rId9" Type="http://schemas.openxmlformats.org/officeDocument/2006/relationships/hyperlink" Target="https://podminky.urs.cz/item/CS_URS_2025_01/763121716" TargetMode="External" /><Relationship Id="rId10" Type="http://schemas.openxmlformats.org/officeDocument/2006/relationships/hyperlink" Target="https://podminky.urs.cz/item/CS_URS_2025_01/763131721" TargetMode="External" /><Relationship Id="rId11" Type="http://schemas.openxmlformats.org/officeDocument/2006/relationships/hyperlink" Target="https://podminky.urs.cz/item/CS_URS_2025_01/763131751" TargetMode="External" /><Relationship Id="rId12" Type="http://schemas.openxmlformats.org/officeDocument/2006/relationships/hyperlink" Target="https://podminky.urs.cz/item/CS_URS_2025_01/763131752" TargetMode="External" /><Relationship Id="rId13" Type="http://schemas.openxmlformats.org/officeDocument/2006/relationships/hyperlink" Target="https://podminky.urs.cz/item/CS_URS_2025_01/763132112" TargetMode="External" /><Relationship Id="rId14" Type="http://schemas.openxmlformats.org/officeDocument/2006/relationships/hyperlink" Target="https://podminky.urs.cz/item/CS_URS_2025_01/763158115" TargetMode="External" /><Relationship Id="rId15" Type="http://schemas.openxmlformats.org/officeDocument/2006/relationships/hyperlink" Target="https://podminky.urs.cz/item/CS_URS_2025_01/998763332" TargetMode="External" /><Relationship Id="rId16" Type="http://schemas.openxmlformats.org/officeDocument/2006/relationships/hyperlink" Target="https://podminky.urs.cz/item/CS_URS_2025_01/998766122" TargetMode="External" /><Relationship Id="rId17" Type="http://schemas.openxmlformats.org/officeDocument/2006/relationships/hyperlink" Target="https://podminky.urs.cz/item/CS_URS_2025_01/998767122" TargetMode="External" /><Relationship Id="rId18" Type="http://schemas.openxmlformats.org/officeDocument/2006/relationships/hyperlink" Target="https://podminky.urs.cz/item/CS_URS_2025_01/771574412" TargetMode="External" /><Relationship Id="rId19" Type="http://schemas.openxmlformats.org/officeDocument/2006/relationships/hyperlink" Target="https://podminky.urs.cz/item/CS_URS_2025_01/771574419" TargetMode="External" /><Relationship Id="rId20" Type="http://schemas.openxmlformats.org/officeDocument/2006/relationships/hyperlink" Target="https://podminky.urs.cz/item/CS_URS_2025_01/771591242" TargetMode="External" /><Relationship Id="rId21" Type="http://schemas.openxmlformats.org/officeDocument/2006/relationships/hyperlink" Target="https://podminky.urs.cz/item/CS_URS_2025_01/998771122" TargetMode="External" /><Relationship Id="rId22" Type="http://schemas.openxmlformats.org/officeDocument/2006/relationships/hyperlink" Target="https://podminky.urs.cz/item/CS_URS_2025_01/775541191" TargetMode="External" /><Relationship Id="rId23" Type="http://schemas.openxmlformats.org/officeDocument/2006/relationships/hyperlink" Target="https://podminky.urs.cz/item/CS_URS_2025_01/775591919" TargetMode="External" /><Relationship Id="rId24" Type="http://schemas.openxmlformats.org/officeDocument/2006/relationships/hyperlink" Target="https://podminky.urs.cz/item/CS_URS_2025_01/775591920" TargetMode="External" /><Relationship Id="rId25" Type="http://schemas.openxmlformats.org/officeDocument/2006/relationships/hyperlink" Target="https://podminky.urs.cz/item/CS_URS_2025_01/775591921" TargetMode="External" /><Relationship Id="rId26" Type="http://schemas.openxmlformats.org/officeDocument/2006/relationships/hyperlink" Target="https://podminky.urs.cz/item/CS_URS_2025_01/775591922" TargetMode="External" /><Relationship Id="rId27" Type="http://schemas.openxmlformats.org/officeDocument/2006/relationships/hyperlink" Target="https://podminky.urs.cz/item/CS_URS_2025_01/998775122" TargetMode="External" /><Relationship Id="rId28" Type="http://schemas.openxmlformats.org/officeDocument/2006/relationships/hyperlink" Target="https://podminky.urs.cz/item/CS_URS_2025_01/776111311" TargetMode="External" /><Relationship Id="rId29" Type="http://schemas.openxmlformats.org/officeDocument/2006/relationships/hyperlink" Target="https://podminky.urs.cz/item/CS_URS_2025_01/776121112" TargetMode="External" /><Relationship Id="rId30" Type="http://schemas.openxmlformats.org/officeDocument/2006/relationships/hyperlink" Target="https://podminky.urs.cz/item/CS_URS_2025_01/776251111" TargetMode="External" /><Relationship Id="rId31" Type="http://schemas.openxmlformats.org/officeDocument/2006/relationships/hyperlink" Target="https://podminky.urs.cz/item/CS_URS_2025_01/998776102" TargetMode="External" /><Relationship Id="rId32" Type="http://schemas.openxmlformats.org/officeDocument/2006/relationships/hyperlink" Target="https://podminky.urs.cz/item/CS_URS_2025_01/781472212" TargetMode="External" /><Relationship Id="rId33" Type="http://schemas.openxmlformats.org/officeDocument/2006/relationships/hyperlink" Target="https://podminky.urs.cz/item/CS_URS_2025_01/781472224" TargetMode="External" /><Relationship Id="rId34" Type="http://schemas.openxmlformats.org/officeDocument/2006/relationships/hyperlink" Target="https://podminky.urs.cz/item/CS_URS_2025_01/781495142" TargetMode="External" /><Relationship Id="rId35" Type="http://schemas.openxmlformats.org/officeDocument/2006/relationships/hyperlink" Target="https://podminky.urs.cz/item/CS_URS_2025_01/998781122" TargetMode="External" /><Relationship Id="rId36" Type="http://schemas.openxmlformats.org/officeDocument/2006/relationships/drawing" Target="../drawings/drawing15.xml" /></Relationships>
</file>

<file path=xl/worksheets/_rels/sheet16.xml.rels>&#65279;<?xml version="1.0" encoding="utf-8"?><Relationships xmlns="http://schemas.openxmlformats.org/package/2006/relationships"><Relationship Id="rId1" Type="http://schemas.openxmlformats.org/officeDocument/2006/relationships/drawing" Target="../drawings/drawing16.xml" /></Relationships>
</file>

<file path=xl/worksheets/_rels/sheet17.xml.rels>&#65279;<?xml version="1.0" encoding="utf-8"?><Relationships xmlns="http://schemas.openxmlformats.org/package/2006/relationships"><Relationship Id="rId1" Type="http://schemas.openxmlformats.org/officeDocument/2006/relationships/drawing" Target="../drawings/drawing17.xml" /></Relationships>
</file>

<file path=xl/worksheets/_rels/sheet18.xml.rels>&#65279;<?xml version="1.0" encoding="utf-8"?><Relationships xmlns="http://schemas.openxmlformats.org/package/2006/relationships"><Relationship Id="rId1" Type="http://schemas.openxmlformats.org/officeDocument/2006/relationships/drawing" Target="../drawings/drawing18.xml" /></Relationships>
</file>

<file path=xl/worksheets/_rels/sheet19.xml.rels>&#65279;<?xml version="1.0" encoding="utf-8"?><Relationships xmlns="http://schemas.openxmlformats.org/package/2006/relationships"><Relationship Id="rId1" Type="http://schemas.openxmlformats.org/officeDocument/2006/relationships/drawing" Target="../drawings/drawing19.xml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611312015" TargetMode="External" /><Relationship Id="rId2" Type="http://schemas.openxmlformats.org/officeDocument/2006/relationships/hyperlink" Target="https://podminky.urs.cz/item/CS_URS_2025_01/611312025" TargetMode="External" /><Relationship Id="rId3" Type="http://schemas.openxmlformats.org/officeDocument/2006/relationships/hyperlink" Target="https://podminky.urs.cz/item/CS_URS_2025_01/612312011" TargetMode="External" /><Relationship Id="rId4" Type="http://schemas.openxmlformats.org/officeDocument/2006/relationships/hyperlink" Target="https://podminky.urs.cz/item/CS_URS_2025_01/612312021" TargetMode="External" /><Relationship Id="rId5" Type="http://schemas.openxmlformats.org/officeDocument/2006/relationships/hyperlink" Target="https://podminky.urs.cz/item/CS_URS_2025_01/998713121" TargetMode="External" /><Relationship Id="rId6" Type="http://schemas.openxmlformats.org/officeDocument/2006/relationships/hyperlink" Target="https://podminky.urs.cz/item/CS_URS_2025_01/763111437" TargetMode="External" /><Relationship Id="rId7" Type="http://schemas.openxmlformats.org/officeDocument/2006/relationships/hyperlink" Target="https://podminky.urs.cz/item/CS_URS_2025_01/763111714" TargetMode="External" /><Relationship Id="rId8" Type="http://schemas.openxmlformats.org/officeDocument/2006/relationships/hyperlink" Target="https://podminky.urs.cz/item/CS_URS_2025_01/763111717" TargetMode="External" /><Relationship Id="rId9" Type="http://schemas.openxmlformats.org/officeDocument/2006/relationships/hyperlink" Target="https://podminky.urs.cz/item/CS_URS_2025_01/763111722" TargetMode="External" /><Relationship Id="rId10" Type="http://schemas.openxmlformats.org/officeDocument/2006/relationships/hyperlink" Target="https://podminky.urs.cz/item/CS_URS_2025_01/763121712" TargetMode="External" /><Relationship Id="rId11" Type="http://schemas.openxmlformats.org/officeDocument/2006/relationships/hyperlink" Target="https://podminky.urs.cz/item/CS_URS_2025_01/763121716" TargetMode="External" /><Relationship Id="rId12" Type="http://schemas.openxmlformats.org/officeDocument/2006/relationships/hyperlink" Target="https://podminky.urs.cz/item/CS_URS_2025_01/763131721" TargetMode="External" /><Relationship Id="rId13" Type="http://schemas.openxmlformats.org/officeDocument/2006/relationships/hyperlink" Target="https://podminky.urs.cz/item/CS_URS_2025_01/763132112" TargetMode="External" /><Relationship Id="rId14" Type="http://schemas.openxmlformats.org/officeDocument/2006/relationships/hyperlink" Target="https://podminky.urs.cz/item/CS_URS_2025_01/763132122" TargetMode="External" /><Relationship Id="rId15" Type="http://schemas.openxmlformats.org/officeDocument/2006/relationships/hyperlink" Target="https://podminky.urs.cz/item/CS_URS_2024_02/763135002" TargetMode="External" /><Relationship Id="rId16" Type="http://schemas.openxmlformats.org/officeDocument/2006/relationships/hyperlink" Target="https://podminky.urs.cz/item/CS_URS_2025_01/763158115" TargetMode="External" /><Relationship Id="rId17" Type="http://schemas.openxmlformats.org/officeDocument/2006/relationships/hyperlink" Target="https://podminky.urs.cz/item/CS_URS_2025_01/998763331" TargetMode="External" /><Relationship Id="rId18" Type="http://schemas.openxmlformats.org/officeDocument/2006/relationships/hyperlink" Target="https://podminky.urs.cz/item/CS_URS_2025_01/766694116" TargetMode="External" /><Relationship Id="rId19" Type="http://schemas.openxmlformats.org/officeDocument/2006/relationships/hyperlink" Target="https://podminky.urs.cz/item/CS_URS_2025_01/998767121" TargetMode="External" /><Relationship Id="rId20" Type="http://schemas.openxmlformats.org/officeDocument/2006/relationships/hyperlink" Target="https://podminky.urs.cz/item/CS_URS_2025_01/771574421" TargetMode="External" /><Relationship Id="rId21" Type="http://schemas.openxmlformats.org/officeDocument/2006/relationships/hyperlink" Target="https://podminky.urs.cz/item/CS_URS_2025_01/775541191" TargetMode="External" /><Relationship Id="rId22" Type="http://schemas.openxmlformats.org/officeDocument/2006/relationships/hyperlink" Target="https://podminky.urs.cz/item/CS_URS_2025_01/775591919" TargetMode="External" /><Relationship Id="rId23" Type="http://schemas.openxmlformats.org/officeDocument/2006/relationships/hyperlink" Target="https://podminky.urs.cz/item/CS_URS_2025_01/775591920" TargetMode="External" /><Relationship Id="rId24" Type="http://schemas.openxmlformats.org/officeDocument/2006/relationships/hyperlink" Target="https://podminky.urs.cz/item/CS_URS_2025_01/775591921" TargetMode="External" /><Relationship Id="rId25" Type="http://schemas.openxmlformats.org/officeDocument/2006/relationships/hyperlink" Target="https://podminky.urs.cz/item/CS_URS_2025_01/775591924" TargetMode="External" /><Relationship Id="rId26" Type="http://schemas.openxmlformats.org/officeDocument/2006/relationships/hyperlink" Target="https://podminky.urs.cz/item/CS_URS_2025_01/776111311" TargetMode="External" /><Relationship Id="rId27" Type="http://schemas.openxmlformats.org/officeDocument/2006/relationships/hyperlink" Target="https://podminky.urs.cz/item/CS_URS_2025_01/776121112" TargetMode="External" /><Relationship Id="rId28" Type="http://schemas.openxmlformats.org/officeDocument/2006/relationships/hyperlink" Target="https://podminky.urs.cz/item/CS_URS_2025_01/776231111" TargetMode="External" /><Relationship Id="rId29" Type="http://schemas.openxmlformats.org/officeDocument/2006/relationships/hyperlink" Target="https://podminky.urs.cz/item/CS_URS_2025_01/998776101" TargetMode="External" /><Relationship Id="rId30" Type="http://schemas.openxmlformats.org/officeDocument/2006/relationships/hyperlink" Target="https://podminky.urs.cz/item/CS_URS_2025_01/777111111" TargetMode="External" /><Relationship Id="rId31" Type="http://schemas.openxmlformats.org/officeDocument/2006/relationships/hyperlink" Target="https://podminky.urs.cz/item/CS_URS_2025_01/777131101" TargetMode="External" /><Relationship Id="rId32" Type="http://schemas.openxmlformats.org/officeDocument/2006/relationships/hyperlink" Target="https://podminky.urs.cz/item/CS_URS_2025_01/777131151" TargetMode="External" /><Relationship Id="rId33" Type="http://schemas.openxmlformats.org/officeDocument/2006/relationships/hyperlink" Target="https://podminky.urs.cz/item/CS_URS_2025_01/777511181" TargetMode="External" /><Relationship Id="rId34" Type="http://schemas.openxmlformats.org/officeDocument/2006/relationships/hyperlink" Target="https://podminky.urs.cz/item/CS_URS_2025_01/777521105" TargetMode="External" /><Relationship Id="rId35" Type="http://schemas.openxmlformats.org/officeDocument/2006/relationships/hyperlink" Target="https://podminky.urs.cz/item/CS_URS_2025_01/777612151" TargetMode="External" /><Relationship Id="rId36" Type="http://schemas.openxmlformats.org/officeDocument/2006/relationships/hyperlink" Target="https://podminky.urs.cz/item/CS_URS_2025_01/777622103" TargetMode="External" /><Relationship Id="rId37" Type="http://schemas.openxmlformats.org/officeDocument/2006/relationships/hyperlink" Target="https://podminky.urs.cz/item/CS_URS_2025_01/777911111" TargetMode="External" /><Relationship Id="rId38" Type="http://schemas.openxmlformats.org/officeDocument/2006/relationships/hyperlink" Target="https://podminky.urs.cz/item/CS_URS_2025_01/998777101" TargetMode="External" /><Relationship Id="rId39" Type="http://schemas.openxmlformats.org/officeDocument/2006/relationships/hyperlink" Target="https://podminky.urs.cz/item/CS_URS_2025_01/781495142" TargetMode="External" /><Relationship Id="rId40" Type="http://schemas.openxmlformats.org/officeDocument/2006/relationships/drawing" Target="../drawings/drawing2.xml" /></Relationships>
</file>

<file path=xl/worksheets/_rels/sheet20.xml.rels>&#65279;<?xml version="1.0" encoding="utf-8"?><Relationships xmlns="http://schemas.openxmlformats.org/package/2006/relationships"><Relationship Id="rId1" Type="http://schemas.openxmlformats.org/officeDocument/2006/relationships/drawing" Target="../drawings/drawing20.xml" /></Relationships>
</file>

<file path=xl/worksheets/_rels/sheet21.xml.rels>&#65279;<?xml version="1.0" encoding="utf-8"?><Relationships xmlns="http://schemas.openxmlformats.org/package/2006/relationships"><Relationship Id="rId1" Type="http://schemas.openxmlformats.org/officeDocument/2006/relationships/drawing" Target="../drawings/drawing21.xml" /></Relationships>
</file>

<file path=xl/worksheets/_rels/sheet22.xml.rels>&#65279;<?xml version="1.0" encoding="utf-8"?><Relationships xmlns="http://schemas.openxmlformats.org/package/2006/relationships"><Relationship Id="rId1" Type="http://schemas.openxmlformats.org/officeDocument/2006/relationships/drawing" Target="../drawings/drawing22.xml" /></Relationships>
</file>

<file path=xl/worksheets/_rels/sheet23.xml.rels>&#65279;<?xml version="1.0" encoding="utf-8"?><Relationships xmlns="http://schemas.openxmlformats.org/package/2006/relationships"><Relationship Id="rId1" Type="http://schemas.openxmlformats.org/officeDocument/2006/relationships/drawing" Target="../drawings/drawing23.xml" /></Relationships>
</file>

<file path=xl/worksheets/_rels/sheet24.xml.rels>&#65279;<?xml version="1.0" encoding="utf-8"?><Relationships xmlns="http://schemas.openxmlformats.org/package/2006/relationships"><Relationship Id="rId1" Type="http://schemas.openxmlformats.org/officeDocument/2006/relationships/drawing" Target="../drawings/drawing24.xml" /></Relationships>
</file>

<file path=xl/worksheets/_rels/sheet25.xml.rels>&#65279;<?xml version="1.0" encoding="utf-8"?><Relationships xmlns="http://schemas.openxmlformats.org/package/2006/relationships"><Relationship Id="rId1" Type="http://schemas.openxmlformats.org/officeDocument/2006/relationships/drawing" Target="../drawings/drawing25.xml" /></Relationships>
</file>

<file path=xl/worksheets/_rels/sheet26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3_02/013254000" TargetMode="External" /><Relationship Id="rId2" Type="http://schemas.openxmlformats.org/officeDocument/2006/relationships/hyperlink" Target="https://podminky.urs.cz/item/CS_URS_2023_02/013274000" TargetMode="External" /><Relationship Id="rId3" Type="http://schemas.openxmlformats.org/officeDocument/2006/relationships/hyperlink" Target="https://podminky.urs.cz/item/CS_URS_2023_02/013284000" TargetMode="External" /><Relationship Id="rId4" Type="http://schemas.openxmlformats.org/officeDocument/2006/relationships/hyperlink" Target="https://podminky.urs.cz/item/CS_URS_2023_02/032903000" TargetMode="External" /><Relationship Id="rId5" Type="http://schemas.openxmlformats.org/officeDocument/2006/relationships/hyperlink" Target="https://podminky.urs.cz/item/CS_URS_2023_02/033103000" TargetMode="External" /><Relationship Id="rId6" Type="http://schemas.openxmlformats.org/officeDocument/2006/relationships/hyperlink" Target="https://podminky.urs.cz/item/CS_URS_2023_02/034103000" TargetMode="External" /><Relationship Id="rId7" Type="http://schemas.openxmlformats.org/officeDocument/2006/relationships/hyperlink" Target="https://podminky.urs.cz/item/CS_URS_2023_02/034303000" TargetMode="External" /><Relationship Id="rId8" Type="http://schemas.openxmlformats.org/officeDocument/2006/relationships/hyperlink" Target="https://podminky.urs.cz/item/CS_URS_2023_02/034503000" TargetMode="External" /><Relationship Id="rId9" Type="http://schemas.openxmlformats.org/officeDocument/2006/relationships/hyperlink" Target="https://podminky.urs.cz/item/CS_URS_2023_02/039103000" TargetMode="External" /><Relationship Id="rId10" Type="http://schemas.openxmlformats.org/officeDocument/2006/relationships/hyperlink" Target="https://podminky.urs.cz/item/CS_URS_2023_02/042603000" TargetMode="External" /><Relationship Id="rId11" Type="http://schemas.openxmlformats.org/officeDocument/2006/relationships/hyperlink" Target="https://podminky.urs.cz/item/CS_URS_2023_02/045203000" TargetMode="External" /><Relationship Id="rId12" Type="http://schemas.openxmlformats.org/officeDocument/2006/relationships/hyperlink" Target="https://podminky.urs.cz/item/CS_URS_2024_01/045303000" TargetMode="External" /><Relationship Id="rId13" Type="http://schemas.openxmlformats.org/officeDocument/2006/relationships/hyperlink" Target="https://podminky.urs.cz/item/CS_URS_2024_01/049103000" TargetMode="External" /><Relationship Id="rId14" Type="http://schemas.openxmlformats.org/officeDocument/2006/relationships/hyperlink" Target="https://podminky.urs.cz/item/CS_URS_2023_02/049303000" TargetMode="External" /><Relationship Id="rId15" Type="http://schemas.openxmlformats.org/officeDocument/2006/relationships/hyperlink" Target="https://podminky.urs.cz/item/CS_URS_2023_02/051002000" TargetMode="External" /><Relationship Id="rId16" Type="http://schemas.openxmlformats.org/officeDocument/2006/relationships/hyperlink" Target="https://podminky.urs.cz/item/CS_URS_2023_02/056002000" TargetMode="External" /><Relationship Id="rId17" Type="http://schemas.openxmlformats.org/officeDocument/2006/relationships/hyperlink" Target="https://podminky.urs.cz/item/CS_URS_2023_02/071203000" TargetMode="External" /><Relationship Id="rId18" Type="http://schemas.openxmlformats.org/officeDocument/2006/relationships/hyperlink" Target="https://podminky.urs.cz/item/CS_URS_2023_02/073002000" TargetMode="External" /><Relationship Id="rId19" Type="http://schemas.openxmlformats.org/officeDocument/2006/relationships/drawing" Target="../drawings/drawing26.xml" /></Relationships>
</file>

<file path=xl/worksheets/_rels/sheet27.xml.rels>&#65279;<?xml version="1.0" encoding="utf-8"?><Relationships xmlns="http://schemas.openxmlformats.org/package/2006/relationships"><Relationship Id="rId1" Type="http://schemas.openxmlformats.org/officeDocument/2006/relationships/drawing" Target="../drawings/drawing27.xml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drawing" Target="../drawings/drawing3.xml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drawing" Target="../drawings/drawing4.xml" /></Relationships>
</file>

<file path=xl/worksheets/_rels/sheet5.xml.rels>&#65279;<?xml version="1.0" encoding="utf-8"?><Relationships xmlns="http://schemas.openxmlformats.org/package/2006/relationships"><Relationship Id="rId1" Type="http://schemas.openxmlformats.org/officeDocument/2006/relationships/drawing" Target="../drawings/drawing5.xml" /></Relationships>
</file>

<file path=xl/worksheets/_rels/sheet6.xml.rels>&#65279;<?xml version="1.0" encoding="utf-8"?><Relationships xmlns="http://schemas.openxmlformats.org/package/2006/relationships"><Relationship Id="rId1" Type="http://schemas.openxmlformats.org/officeDocument/2006/relationships/drawing" Target="../drawings/drawing6.xml" /></Relationships>
</file>

<file path=xl/worksheets/_rels/sheet7.xml.rels>&#65279;<?xml version="1.0" encoding="utf-8"?><Relationships xmlns="http://schemas.openxmlformats.org/package/2006/relationships"><Relationship Id="rId1" Type="http://schemas.openxmlformats.org/officeDocument/2006/relationships/drawing" Target="../drawings/drawing7.xml" /></Relationships>
</file>

<file path=xl/worksheets/_rels/sheet8.xml.rels>&#65279;<?xml version="1.0" encoding="utf-8"?><Relationships xmlns="http://schemas.openxmlformats.org/package/2006/relationships"><Relationship Id="rId1" Type="http://schemas.openxmlformats.org/officeDocument/2006/relationships/drawing" Target="../drawings/drawing8.xml" /></Relationships>
</file>

<file path=xl/worksheets/_rels/sheet9.xml.rels>&#65279;<?xml version="1.0" encoding="utf-8"?><Relationships xmlns="http://schemas.openxmlformats.org/package/2006/relationships"><Relationship Id="rId1" Type="http://schemas.openxmlformats.org/officeDocument/2006/relationships/drawing" Target="../drawings/drawing9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hidden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17" t="s">
        <v>0</v>
      </c>
      <c r="AZ1" s="17" t="s">
        <v>1</v>
      </c>
      <c r="BA1" s="17" t="s">
        <v>2</v>
      </c>
      <c r="BB1" s="17" t="s">
        <v>3</v>
      </c>
      <c r="BT1" s="17" t="s">
        <v>4</v>
      </c>
      <c r="BU1" s="17" t="s">
        <v>4</v>
      </c>
      <c r="BV1" s="17" t="s">
        <v>5</v>
      </c>
    </row>
    <row r="2" s="1" customFormat="1" ht="36.96" customHeight="1"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18" t="s">
        <v>6</v>
      </c>
      <c r="BT2" s="18" t="s">
        <v>7</v>
      </c>
    </row>
    <row r="3" s="1" customFormat="1" ht="6.96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1"/>
      <c r="BS3" s="18" t="s">
        <v>6</v>
      </c>
      <c r="BT3" s="18" t="s">
        <v>8</v>
      </c>
    </row>
    <row r="4" s="1" customFormat="1" ht="24.96" customHeight="1">
      <c r="B4" s="22"/>
      <c r="C4" s="23"/>
      <c r="D4" s="24" t="s">
        <v>9</v>
      </c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1"/>
      <c r="AS4" s="25" t="s">
        <v>10</v>
      </c>
      <c r="BE4" s="26" t="s">
        <v>11</v>
      </c>
      <c r="BS4" s="18" t="s">
        <v>12</v>
      </c>
    </row>
    <row r="5" s="1" customFormat="1" ht="12" customHeight="1">
      <c r="B5" s="22"/>
      <c r="C5" s="23"/>
      <c r="D5" s="27" t="s">
        <v>13</v>
      </c>
      <c r="E5" s="23"/>
      <c r="F5" s="23"/>
      <c r="G5" s="23"/>
      <c r="H5" s="23"/>
      <c r="I5" s="23"/>
      <c r="J5" s="23"/>
      <c r="K5" s="28" t="s">
        <v>14</v>
      </c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1"/>
      <c r="BE5" s="29" t="s">
        <v>15</v>
      </c>
      <c r="BS5" s="18" t="s">
        <v>6</v>
      </c>
    </row>
    <row r="6" s="1" customFormat="1" ht="36.96" customHeight="1">
      <c r="B6" s="22"/>
      <c r="C6" s="23"/>
      <c r="D6" s="30" t="s">
        <v>16</v>
      </c>
      <c r="E6" s="23"/>
      <c r="F6" s="23"/>
      <c r="G6" s="23"/>
      <c r="H6" s="23"/>
      <c r="I6" s="23"/>
      <c r="J6" s="23"/>
      <c r="K6" s="31" t="s">
        <v>17</v>
      </c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1"/>
      <c r="BE6" s="32"/>
      <c r="BS6" s="18" t="s">
        <v>6</v>
      </c>
    </row>
    <row r="7" s="1" customFormat="1" ht="12" customHeight="1">
      <c r="B7" s="22"/>
      <c r="C7" s="23"/>
      <c r="D7" s="33" t="s">
        <v>18</v>
      </c>
      <c r="E7" s="23"/>
      <c r="F7" s="23"/>
      <c r="G7" s="23"/>
      <c r="H7" s="23"/>
      <c r="I7" s="23"/>
      <c r="J7" s="23"/>
      <c r="K7" s="28" t="s">
        <v>1</v>
      </c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33" t="s">
        <v>19</v>
      </c>
      <c r="AL7" s="23"/>
      <c r="AM7" s="23"/>
      <c r="AN7" s="28" t="s">
        <v>1</v>
      </c>
      <c r="AO7" s="23"/>
      <c r="AP7" s="23"/>
      <c r="AQ7" s="23"/>
      <c r="AR7" s="21"/>
      <c r="BE7" s="32"/>
      <c r="BS7" s="18" t="s">
        <v>6</v>
      </c>
    </row>
    <row r="8" s="1" customFormat="1" ht="12" customHeight="1">
      <c r="B8" s="22"/>
      <c r="C8" s="23"/>
      <c r="D8" s="33" t="s">
        <v>20</v>
      </c>
      <c r="E8" s="23"/>
      <c r="F8" s="23"/>
      <c r="G8" s="23"/>
      <c r="H8" s="23"/>
      <c r="I8" s="23"/>
      <c r="J8" s="23"/>
      <c r="K8" s="28" t="s">
        <v>21</v>
      </c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33" t="s">
        <v>22</v>
      </c>
      <c r="AL8" s="23"/>
      <c r="AM8" s="23"/>
      <c r="AN8" s="34" t="s">
        <v>23</v>
      </c>
      <c r="AO8" s="23"/>
      <c r="AP8" s="23"/>
      <c r="AQ8" s="23"/>
      <c r="AR8" s="21"/>
      <c r="BE8" s="32"/>
      <c r="BS8" s="18" t="s">
        <v>6</v>
      </c>
    </row>
    <row r="9" s="1" customFormat="1" ht="14.4" customHeight="1">
      <c r="B9" s="22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23"/>
      <c r="AP9" s="23"/>
      <c r="AQ9" s="23"/>
      <c r="AR9" s="21"/>
      <c r="BE9" s="32"/>
      <c r="BS9" s="18" t="s">
        <v>6</v>
      </c>
    </row>
    <row r="10" s="1" customFormat="1" ht="12" customHeight="1">
      <c r="B10" s="22"/>
      <c r="C10" s="23"/>
      <c r="D10" s="33" t="s">
        <v>24</v>
      </c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33" t="s">
        <v>25</v>
      </c>
      <c r="AL10" s="23"/>
      <c r="AM10" s="23"/>
      <c r="AN10" s="28" t="s">
        <v>1</v>
      </c>
      <c r="AO10" s="23"/>
      <c r="AP10" s="23"/>
      <c r="AQ10" s="23"/>
      <c r="AR10" s="21"/>
      <c r="BE10" s="32"/>
      <c r="BS10" s="18" t="s">
        <v>6</v>
      </c>
    </row>
    <row r="11" s="1" customFormat="1" ht="18.48" customHeight="1">
      <c r="B11" s="22"/>
      <c r="C11" s="23"/>
      <c r="D11" s="23"/>
      <c r="E11" s="28" t="s">
        <v>26</v>
      </c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33" t="s">
        <v>27</v>
      </c>
      <c r="AL11" s="23"/>
      <c r="AM11" s="23"/>
      <c r="AN11" s="28" t="s">
        <v>1</v>
      </c>
      <c r="AO11" s="23"/>
      <c r="AP11" s="23"/>
      <c r="AQ11" s="23"/>
      <c r="AR11" s="21"/>
      <c r="BE11" s="32"/>
      <c r="BS11" s="18" t="s">
        <v>6</v>
      </c>
    </row>
    <row r="12" s="1" customFormat="1" ht="6.96" customHeight="1">
      <c r="B12" s="22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1"/>
      <c r="BE12" s="32"/>
      <c r="BS12" s="18" t="s">
        <v>6</v>
      </c>
    </row>
    <row r="13" s="1" customFormat="1" ht="12" customHeight="1">
      <c r="B13" s="22"/>
      <c r="C13" s="23"/>
      <c r="D13" s="33" t="s">
        <v>28</v>
      </c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33" t="s">
        <v>25</v>
      </c>
      <c r="AL13" s="23"/>
      <c r="AM13" s="23"/>
      <c r="AN13" s="35" t="s">
        <v>29</v>
      </c>
      <c r="AO13" s="23"/>
      <c r="AP13" s="23"/>
      <c r="AQ13" s="23"/>
      <c r="AR13" s="21"/>
      <c r="BE13" s="32"/>
      <c r="BS13" s="18" t="s">
        <v>6</v>
      </c>
    </row>
    <row r="14">
      <c r="B14" s="22"/>
      <c r="C14" s="23"/>
      <c r="D14" s="23"/>
      <c r="E14" s="35" t="s">
        <v>29</v>
      </c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3" t="s">
        <v>27</v>
      </c>
      <c r="AL14" s="23"/>
      <c r="AM14" s="23"/>
      <c r="AN14" s="35" t="s">
        <v>29</v>
      </c>
      <c r="AO14" s="23"/>
      <c r="AP14" s="23"/>
      <c r="AQ14" s="23"/>
      <c r="AR14" s="21"/>
      <c r="BE14" s="32"/>
      <c r="BS14" s="18" t="s">
        <v>6</v>
      </c>
    </row>
    <row r="15" s="1" customFormat="1" ht="6.96" customHeight="1">
      <c r="B15" s="22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1"/>
      <c r="BE15" s="32"/>
      <c r="BS15" s="18" t="s">
        <v>4</v>
      </c>
    </row>
    <row r="16" s="1" customFormat="1" ht="12" customHeight="1">
      <c r="B16" s="22"/>
      <c r="C16" s="23"/>
      <c r="D16" s="33" t="s">
        <v>30</v>
      </c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33" t="s">
        <v>25</v>
      </c>
      <c r="AL16" s="23"/>
      <c r="AM16" s="23"/>
      <c r="AN16" s="28" t="s">
        <v>1</v>
      </c>
      <c r="AO16" s="23"/>
      <c r="AP16" s="23"/>
      <c r="AQ16" s="23"/>
      <c r="AR16" s="21"/>
      <c r="BE16" s="32"/>
      <c r="BS16" s="18" t="s">
        <v>4</v>
      </c>
    </row>
    <row r="17" s="1" customFormat="1" ht="18.48" customHeight="1">
      <c r="B17" s="22"/>
      <c r="C17" s="23"/>
      <c r="D17" s="23"/>
      <c r="E17" s="28" t="s">
        <v>31</v>
      </c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33" t="s">
        <v>27</v>
      </c>
      <c r="AL17" s="23"/>
      <c r="AM17" s="23"/>
      <c r="AN17" s="28" t="s">
        <v>1</v>
      </c>
      <c r="AO17" s="23"/>
      <c r="AP17" s="23"/>
      <c r="AQ17" s="23"/>
      <c r="AR17" s="21"/>
      <c r="BE17" s="32"/>
      <c r="BS17" s="18" t="s">
        <v>32</v>
      </c>
    </row>
    <row r="18" s="1" customFormat="1" ht="6.96" customHeight="1">
      <c r="B18" s="22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  <c r="AQ18" s="23"/>
      <c r="AR18" s="21"/>
      <c r="BE18" s="32"/>
      <c r="BS18" s="18" t="s">
        <v>6</v>
      </c>
    </row>
    <row r="19" s="1" customFormat="1" ht="12" customHeight="1">
      <c r="B19" s="22"/>
      <c r="C19" s="23"/>
      <c r="D19" s="33" t="s">
        <v>33</v>
      </c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33" t="s">
        <v>25</v>
      </c>
      <c r="AL19" s="23"/>
      <c r="AM19" s="23"/>
      <c r="AN19" s="28" t="s">
        <v>1</v>
      </c>
      <c r="AO19" s="23"/>
      <c r="AP19" s="23"/>
      <c r="AQ19" s="23"/>
      <c r="AR19" s="21"/>
      <c r="BE19" s="32"/>
      <c r="BS19" s="18" t="s">
        <v>6</v>
      </c>
    </row>
    <row r="20" s="1" customFormat="1" ht="18.48" customHeight="1">
      <c r="B20" s="22"/>
      <c r="C20" s="23"/>
      <c r="D20" s="23"/>
      <c r="E20" s="28" t="s">
        <v>34</v>
      </c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33" t="s">
        <v>27</v>
      </c>
      <c r="AL20" s="23"/>
      <c r="AM20" s="23"/>
      <c r="AN20" s="28" t="s">
        <v>1</v>
      </c>
      <c r="AO20" s="23"/>
      <c r="AP20" s="23"/>
      <c r="AQ20" s="23"/>
      <c r="AR20" s="21"/>
      <c r="BE20" s="32"/>
      <c r="BS20" s="18" t="s">
        <v>32</v>
      </c>
    </row>
    <row r="21" s="1" customFormat="1" ht="6.96" customHeight="1">
      <c r="B21" s="22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3"/>
      <c r="AP21" s="23"/>
      <c r="AQ21" s="23"/>
      <c r="AR21" s="21"/>
      <c r="BE21" s="32"/>
    </row>
    <row r="22" s="1" customFormat="1" ht="12" customHeight="1">
      <c r="B22" s="22"/>
      <c r="C22" s="23"/>
      <c r="D22" s="33" t="s">
        <v>35</v>
      </c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23"/>
      <c r="AI22" s="23"/>
      <c r="AJ22" s="23"/>
      <c r="AK22" s="23"/>
      <c r="AL22" s="23"/>
      <c r="AM22" s="23"/>
      <c r="AN22" s="23"/>
      <c r="AO22" s="23"/>
      <c r="AP22" s="23"/>
      <c r="AQ22" s="23"/>
      <c r="AR22" s="21"/>
      <c r="BE22" s="32"/>
    </row>
    <row r="23" s="1" customFormat="1" ht="16.5" customHeight="1">
      <c r="B23" s="22"/>
      <c r="C23" s="23"/>
      <c r="D23" s="23"/>
      <c r="E23" s="37" t="s">
        <v>1</v>
      </c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23"/>
      <c r="AP23" s="23"/>
      <c r="AQ23" s="23"/>
      <c r="AR23" s="21"/>
      <c r="BE23" s="32"/>
    </row>
    <row r="24" s="1" customFormat="1" ht="6.96" customHeight="1">
      <c r="B24" s="22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23"/>
      <c r="AI24" s="23"/>
      <c r="AJ24" s="23"/>
      <c r="AK24" s="23"/>
      <c r="AL24" s="23"/>
      <c r="AM24" s="23"/>
      <c r="AN24" s="23"/>
      <c r="AO24" s="23"/>
      <c r="AP24" s="23"/>
      <c r="AQ24" s="23"/>
      <c r="AR24" s="21"/>
      <c r="BE24" s="32"/>
    </row>
    <row r="25" s="1" customFormat="1" ht="6.96" customHeight="1">
      <c r="B25" s="22"/>
      <c r="C25" s="23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  <c r="AK25" s="38"/>
      <c r="AL25" s="38"/>
      <c r="AM25" s="38"/>
      <c r="AN25" s="38"/>
      <c r="AO25" s="38"/>
      <c r="AP25" s="23"/>
      <c r="AQ25" s="23"/>
      <c r="AR25" s="21"/>
      <c r="BE25" s="32"/>
    </row>
    <row r="26" s="2" customFormat="1" ht="25.92" customHeight="1">
      <c r="A26" s="39"/>
      <c r="B26" s="40"/>
      <c r="C26" s="41"/>
      <c r="D26" s="42" t="s">
        <v>36</v>
      </c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  <c r="AJ26" s="43"/>
      <c r="AK26" s="44">
        <f>ROUND(AG94,2)</f>
        <v>0</v>
      </c>
      <c r="AL26" s="43"/>
      <c r="AM26" s="43"/>
      <c r="AN26" s="43"/>
      <c r="AO26" s="43"/>
      <c r="AP26" s="41"/>
      <c r="AQ26" s="41"/>
      <c r="AR26" s="45"/>
      <c r="BE26" s="32"/>
    </row>
    <row r="27" s="2" customFormat="1" ht="6.96" customHeight="1">
      <c r="A27" s="39"/>
      <c r="B27" s="40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5"/>
      <c r="BE27" s="32"/>
    </row>
    <row r="28" s="2" customFormat="1">
      <c r="A28" s="39"/>
      <c r="B28" s="40"/>
      <c r="C28" s="41"/>
      <c r="D28" s="41"/>
      <c r="E28" s="41"/>
      <c r="F28" s="41"/>
      <c r="G28" s="41"/>
      <c r="H28" s="41"/>
      <c r="I28" s="41"/>
      <c r="J28" s="41"/>
      <c r="K28" s="41"/>
      <c r="L28" s="46" t="s">
        <v>37</v>
      </c>
      <c r="M28" s="46"/>
      <c r="N28" s="46"/>
      <c r="O28" s="46"/>
      <c r="P28" s="46"/>
      <c r="Q28" s="41"/>
      <c r="R28" s="41"/>
      <c r="S28" s="41"/>
      <c r="T28" s="41"/>
      <c r="U28" s="41"/>
      <c r="V28" s="41"/>
      <c r="W28" s="46" t="s">
        <v>38</v>
      </c>
      <c r="X28" s="46"/>
      <c r="Y28" s="46"/>
      <c r="Z28" s="46"/>
      <c r="AA28" s="46"/>
      <c r="AB28" s="46"/>
      <c r="AC28" s="46"/>
      <c r="AD28" s="46"/>
      <c r="AE28" s="46"/>
      <c r="AF28" s="41"/>
      <c r="AG28" s="41"/>
      <c r="AH28" s="41"/>
      <c r="AI28" s="41"/>
      <c r="AJ28" s="41"/>
      <c r="AK28" s="46" t="s">
        <v>39</v>
      </c>
      <c r="AL28" s="46"/>
      <c r="AM28" s="46"/>
      <c r="AN28" s="46"/>
      <c r="AO28" s="46"/>
      <c r="AP28" s="41"/>
      <c r="AQ28" s="41"/>
      <c r="AR28" s="45"/>
      <c r="BE28" s="32"/>
    </row>
    <row r="29" s="3" customFormat="1" ht="14.4" customHeight="1">
      <c r="A29" s="3"/>
      <c r="B29" s="47"/>
      <c r="C29" s="48"/>
      <c r="D29" s="33" t="s">
        <v>40</v>
      </c>
      <c r="E29" s="48"/>
      <c r="F29" s="33" t="s">
        <v>41</v>
      </c>
      <c r="G29" s="48"/>
      <c r="H29" s="48"/>
      <c r="I29" s="48"/>
      <c r="J29" s="48"/>
      <c r="K29" s="48"/>
      <c r="L29" s="49">
        <v>0.20999999999999999</v>
      </c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50">
        <f>ROUND(AZ94, 2)</f>
        <v>0</v>
      </c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50">
        <f>ROUND(AV94, 2)</f>
        <v>0</v>
      </c>
      <c r="AL29" s="48"/>
      <c r="AM29" s="48"/>
      <c r="AN29" s="48"/>
      <c r="AO29" s="48"/>
      <c r="AP29" s="48"/>
      <c r="AQ29" s="48"/>
      <c r="AR29" s="51"/>
      <c r="BE29" s="52"/>
    </row>
    <row r="30" s="3" customFormat="1" ht="14.4" customHeight="1">
      <c r="A30" s="3"/>
      <c r="B30" s="47"/>
      <c r="C30" s="48"/>
      <c r="D30" s="48"/>
      <c r="E30" s="48"/>
      <c r="F30" s="33" t="s">
        <v>42</v>
      </c>
      <c r="G30" s="48"/>
      <c r="H30" s="48"/>
      <c r="I30" s="48"/>
      <c r="J30" s="48"/>
      <c r="K30" s="48"/>
      <c r="L30" s="49">
        <v>0.12</v>
      </c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50">
        <f>ROUND(BA94, 2)</f>
        <v>0</v>
      </c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50">
        <f>ROUND(AW94, 2)</f>
        <v>0</v>
      </c>
      <c r="AL30" s="48"/>
      <c r="AM30" s="48"/>
      <c r="AN30" s="48"/>
      <c r="AO30" s="48"/>
      <c r="AP30" s="48"/>
      <c r="AQ30" s="48"/>
      <c r="AR30" s="51"/>
      <c r="BE30" s="52"/>
    </row>
    <row r="31" hidden="1" s="3" customFormat="1" ht="14.4" customHeight="1">
      <c r="A31" s="3"/>
      <c r="B31" s="47"/>
      <c r="C31" s="48"/>
      <c r="D31" s="48"/>
      <c r="E31" s="48"/>
      <c r="F31" s="33" t="s">
        <v>43</v>
      </c>
      <c r="G31" s="48"/>
      <c r="H31" s="48"/>
      <c r="I31" s="48"/>
      <c r="J31" s="48"/>
      <c r="K31" s="48"/>
      <c r="L31" s="49">
        <v>0.20999999999999999</v>
      </c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50">
        <f>ROUND(BB94, 2)</f>
        <v>0</v>
      </c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50">
        <v>0</v>
      </c>
      <c r="AL31" s="48"/>
      <c r="AM31" s="48"/>
      <c r="AN31" s="48"/>
      <c r="AO31" s="48"/>
      <c r="AP31" s="48"/>
      <c r="AQ31" s="48"/>
      <c r="AR31" s="51"/>
      <c r="BE31" s="52"/>
    </row>
    <row r="32" hidden="1" s="3" customFormat="1" ht="14.4" customHeight="1">
      <c r="A32" s="3"/>
      <c r="B32" s="47"/>
      <c r="C32" s="48"/>
      <c r="D32" s="48"/>
      <c r="E32" s="48"/>
      <c r="F32" s="33" t="s">
        <v>44</v>
      </c>
      <c r="G32" s="48"/>
      <c r="H32" s="48"/>
      <c r="I32" s="48"/>
      <c r="J32" s="48"/>
      <c r="K32" s="48"/>
      <c r="L32" s="49">
        <v>0.12</v>
      </c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50">
        <f>ROUND(BC94, 2)</f>
        <v>0</v>
      </c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50">
        <v>0</v>
      </c>
      <c r="AL32" s="48"/>
      <c r="AM32" s="48"/>
      <c r="AN32" s="48"/>
      <c r="AO32" s="48"/>
      <c r="AP32" s="48"/>
      <c r="AQ32" s="48"/>
      <c r="AR32" s="51"/>
      <c r="BE32" s="52"/>
    </row>
    <row r="33" hidden="1" s="3" customFormat="1" ht="14.4" customHeight="1">
      <c r="A33" s="3"/>
      <c r="B33" s="47"/>
      <c r="C33" s="48"/>
      <c r="D33" s="48"/>
      <c r="E33" s="48"/>
      <c r="F33" s="33" t="s">
        <v>45</v>
      </c>
      <c r="G33" s="48"/>
      <c r="H33" s="48"/>
      <c r="I33" s="48"/>
      <c r="J33" s="48"/>
      <c r="K33" s="48"/>
      <c r="L33" s="49">
        <v>0</v>
      </c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50">
        <f>ROUND(BD94, 2)</f>
        <v>0</v>
      </c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50">
        <v>0</v>
      </c>
      <c r="AL33" s="48"/>
      <c r="AM33" s="48"/>
      <c r="AN33" s="48"/>
      <c r="AO33" s="48"/>
      <c r="AP33" s="48"/>
      <c r="AQ33" s="48"/>
      <c r="AR33" s="51"/>
      <c r="BE33" s="52"/>
    </row>
    <row r="34" s="2" customFormat="1" ht="6.96" customHeight="1">
      <c r="A34" s="39"/>
      <c r="B34" s="40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5"/>
      <c r="BE34" s="32"/>
    </row>
    <row r="35" s="2" customFormat="1" ht="25.92" customHeight="1">
      <c r="A35" s="39"/>
      <c r="B35" s="40"/>
      <c r="C35" s="53"/>
      <c r="D35" s="54" t="s">
        <v>46</v>
      </c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6" t="s">
        <v>47</v>
      </c>
      <c r="U35" s="55"/>
      <c r="V35" s="55"/>
      <c r="W35" s="55"/>
      <c r="X35" s="57" t="s">
        <v>48</v>
      </c>
      <c r="Y35" s="55"/>
      <c r="Z35" s="55"/>
      <c r="AA35" s="55"/>
      <c r="AB35" s="55"/>
      <c r="AC35" s="55"/>
      <c r="AD35" s="55"/>
      <c r="AE35" s="55"/>
      <c r="AF35" s="55"/>
      <c r="AG35" s="55"/>
      <c r="AH35" s="55"/>
      <c r="AI35" s="55"/>
      <c r="AJ35" s="55"/>
      <c r="AK35" s="58">
        <f>SUM(AK26:AK33)</f>
        <v>0</v>
      </c>
      <c r="AL35" s="55"/>
      <c r="AM35" s="55"/>
      <c r="AN35" s="55"/>
      <c r="AO35" s="59"/>
      <c r="AP35" s="53"/>
      <c r="AQ35" s="53"/>
      <c r="AR35" s="45"/>
      <c r="BE35" s="39"/>
    </row>
    <row r="36" s="2" customFormat="1" ht="6.96" customHeight="1">
      <c r="A36" s="39"/>
      <c r="B36" s="40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5"/>
      <c r="BE36" s="39"/>
    </row>
    <row r="37" s="2" customFormat="1" ht="14.4" customHeight="1">
      <c r="A37" s="39"/>
      <c r="B37" s="40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5"/>
      <c r="BE37" s="39"/>
    </row>
    <row r="38" s="1" customFormat="1" ht="14.4" customHeight="1">
      <c r="B38" s="22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23"/>
      <c r="AL38" s="23"/>
      <c r="AM38" s="23"/>
      <c r="AN38" s="23"/>
      <c r="AO38" s="23"/>
      <c r="AP38" s="23"/>
      <c r="AQ38" s="23"/>
      <c r="AR38" s="21"/>
    </row>
    <row r="39" s="1" customFormat="1" ht="14.4" customHeight="1">
      <c r="B39" s="22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23"/>
      <c r="AL39" s="23"/>
      <c r="AM39" s="23"/>
      <c r="AN39" s="23"/>
      <c r="AO39" s="23"/>
      <c r="AP39" s="23"/>
      <c r="AQ39" s="23"/>
      <c r="AR39" s="21"/>
    </row>
    <row r="40" s="1" customFormat="1" ht="14.4" customHeight="1">
      <c r="B40" s="22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23"/>
      <c r="AQ40" s="23"/>
      <c r="AR40" s="21"/>
    </row>
    <row r="41" s="1" customFormat="1" ht="14.4" customHeight="1">
      <c r="B41" s="22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"/>
      <c r="AF41" s="23"/>
      <c r="AG41" s="23"/>
      <c r="AH41" s="23"/>
      <c r="AI41" s="23"/>
      <c r="AJ41" s="23"/>
      <c r="AK41" s="23"/>
      <c r="AL41" s="23"/>
      <c r="AM41" s="23"/>
      <c r="AN41" s="23"/>
      <c r="AO41" s="23"/>
      <c r="AP41" s="23"/>
      <c r="AQ41" s="23"/>
      <c r="AR41" s="21"/>
    </row>
    <row r="42" s="1" customFormat="1" ht="14.4" customHeight="1">
      <c r="B42" s="22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  <c r="AK42" s="23"/>
      <c r="AL42" s="23"/>
      <c r="AM42" s="23"/>
      <c r="AN42" s="23"/>
      <c r="AO42" s="23"/>
      <c r="AP42" s="23"/>
      <c r="AQ42" s="23"/>
      <c r="AR42" s="21"/>
    </row>
    <row r="43" s="1" customFormat="1" ht="14.4" customHeight="1">
      <c r="B43" s="22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23"/>
      <c r="AL43" s="23"/>
      <c r="AM43" s="23"/>
      <c r="AN43" s="23"/>
      <c r="AO43" s="23"/>
      <c r="AP43" s="23"/>
      <c r="AQ43" s="23"/>
      <c r="AR43" s="21"/>
    </row>
    <row r="44" s="1" customFormat="1" ht="14.4" customHeight="1">
      <c r="B44" s="22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  <c r="AJ44" s="23"/>
      <c r="AK44" s="23"/>
      <c r="AL44" s="23"/>
      <c r="AM44" s="23"/>
      <c r="AN44" s="23"/>
      <c r="AO44" s="23"/>
      <c r="AP44" s="23"/>
      <c r="AQ44" s="23"/>
      <c r="AR44" s="21"/>
    </row>
    <row r="45" s="1" customFormat="1" ht="14.4" customHeight="1">
      <c r="B45" s="22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3"/>
      <c r="AQ45" s="23"/>
      <c r="AR45" s="21"/>
    </row>
    <row r="46" s="1" customFormat="1" ht="14.4" customHeight="1">
      <c r="B46" s="22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23"/>
      <c r="AI46" s="23"/>
      <c r="AJ46" s="23"/>
      <c r="AK46" s="23"/>
      <c r="AL46" s="23"/>
      <c r="AM46" s="23"/>
      <c r="AN46" s="23"/>
      <c r="AO46" s="23"/>
      <c r="AP46" s="23"/>
      <c r="AQ46" s="23"/>
      <c r="AR46" s="21"/>
    </row>
    <row r="47" s="1" customFormat="1" ht="14.4" customHeight="1">
      <c r="B47" s="22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1"/>
    </row>
    <row r="48" s="1" customFormat="1" ht="14.4" customHeight="1">
      <c r="B48" s="22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1"/>
    </row>
    <row r="49" s="2" customFormat="1" ht="14.4" customHeight="1">
      <c r="B49" s="60"/>
      <c r="C49" s="61"/>
      <c r="D49" s="62" t="s">
        <v>49</v>
      </c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  <c r="AA49" s="63"/>
      <c r="AB49" s="63"/>
      <c r="AC49" s="63"/>
      <c r="AD49" s="63"/>
      <c r="AE49" s="63"/>
      <c r="AF49" s="63"/>
      <c r="AG49" s="63"/>
      <c r="AH49" s="62" t="s">
        <v>50</v>
      </c>
      <c r="AI49" s="63"/>
      <c r="AJ49" s="63"/>
      <c r="AK49" s="63"/>
      <c r="AL49" s="63"/>
      <c r="AM49" s="63"/>
      <c r="AN49" s="63"/>
      <c r="AO49" s="63"/>
      <c r="AP49" s="61"/>
      <c r="AQ49" s="61"/>
      <c r="AR49" s="64"/>
    </row>
    <row r="50">
      <c r="B50" s="22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1"/>
    </row>
    <row r="51">
      <c r="B51" s="22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23"/>
      <c r="AG51" s="23"/>
      <c r="AH51" s="23"/>
      <c r="AI51" s="23"/>
      <c r="AJ51" s="23"/>
      <c r="AK51" s="23"/>
      <c r="AL51" s="23"/>
      <c r="AM51" s="23"/>
      <c r="AN51" s="23"/>
      <c r="AO51" s="23"/>
      <c r="AP51" s="23"/>
      <c r="AQ51" s="23"/>
      <c r="AR51" s="21"/>
    </row>
    <row r="52">
      <c r="B52" s="22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  <c r="AK52" s="23"/>
      <c r="AL52" s="23"/>
      <c r="AM52" s="23"/>
      <c r="AN52" s="23"/>
      <c r="AO52" s="23"/>
      <c r="AP52" s="23"/>
      <c r="AQ52" s="23"/>
      <c r="AR52" s="21"/>
    </row>
    <row r="53">
      <c r="B53" s="22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23"/>
      <c r="AN53" s="23"/>
      <c r="AO53" s="23"/>
      <c r="AP53" s="23"/>
      <c r="AQ53" s="23"/>
      <c r="AR53" s="21"/>
    </row>
    <row r="54">
      <c r="B54" s="22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1"/>
    </row>
    <row r="55">
      <c r="B55" s="22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1"/>
    </row>
    <row r="56">
      <c r="B56" s="22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23"/>
      <c r="AI56" s="23"/>
      <c r="AJ56" s="23"/>
      <c r="AK56" s="23"/>
      <c r="AL56" s="23"/>
      <c r="AM56" s="23"/>
      <c r="AN56" s="23"/>
      <c r="AO56" s="23"/>
      <c r="AP56" s="23"/>
      <c r="AQ56" s="23"/>
      <c r="AR56" s="21"/>
    </row>
    <row r="57">
      <c r="B57" s="22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1"/>
    </row>
    <row r="58">
      <c r="B58" s="22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23"/>
      <c r="AI58" s="23"/>
      <c r="AJ58" s="23"/>
      <c r="AK58" s="23"/>
      <c r="AL58" s="23"/>
      <c r="AM58" s="23"/>
      <c r="AN58" s="23"/>
      <c r="AO58" s="23"/>
      <c r="AP58" s="23"/>
      <c r="AQ58" s="23"/>
      <c r="AR58" s="21"/>
    </row>
    <row r="59">
      <c r="B59" s="22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  <c r="AF59" s="23"/>
      <c r="AG59" s="23"/>
      <c r="AH59" s="23"/>
      <c r="AI59" s="23"/>
      <c r="AJ59" s="23"/>
      <c r="AK59" s="23"/>
      <c r="AL59" s="23"/>
      <c r="AM59" s="23"/>
      <c r="AN59" s="23"/>
      <c r="AO59" s="23"/>
      <c r="AP59" s="23"/>
      <c r="AQ59" s="23"/>
      <c r="AR59" s="21"/>
    </row>
    <row r="60" s="2" customFormat="1">
      <c r="A60" s="39"/>
      <c r="B60" s="40"/>
      <c r="C60" s="41"/>
      <c r="D60" s="65" t="s">
        <v>51</v>
      </c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65" t="s">
        <v>52</v>
      </c>
      <c r="W60" s="43"/>
      <c r="X60" s="43"/>
      <c r="Y60" s="43"/>
      <c r="Z60" s="43"/>
      <c r="AA60" s="43"/>
      <c r="AB60" s="43"/>
      <c r="AC60" s="43"/>
      <c r="AD60" s="43"/>
      <c r="AE60" s="43"/>
      <c r="AF60" s="43"/>
      <c r="AG60" s="43"/>
      <c r="AH60" s="65" t="s">
        <v>51</v>
      </c>
      <c r="AI60" s="43"/>
      <c r="AJ60" s="43"/>
      <c r="AK60" s="43"/>
      <c r="AL60" s="43"/>
      <c r="AM60" s="65" t="s">
        <v>52</v>
      </c>
      <c r="AN60" s="43"/>
      <c r="AO60" s="43"/>
      <c r="AP60" s="41"/>
      <c r="AQ60" s="41"/>
      <c r="AR60" s="45"/>
      <c r="BE60" s="39"/>
    </row>
    <row r="61">
      <c r="B61" s="22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  <c r="AF61" s="23"/>
      <c r="AG61" s="23"/>
      <c r="AH61" s="23"/>
      <c r="AI61" s="23"/>
      <c r="AJ61" s="23"/>
      <c r="AK61" s="23"/>
      <c r="AL61" s="23"/>
      <c r="AM61" s="23"/>
      <c r="AN61" s="23"/>
      <c r="AO61" s="23"/>
      <c r="AP61" s="23"/>
      <c r="AQ61" s="23"/>
      <c r="AR61" s="21"/>
    </row>
    <row r="62">
      <c r="B62" s="22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23"/>
      <c r="AI62" s="23"/>
      <c r="AJ62" s="23"/>
      <c r="AK62" s="23"/>
      <c r="AL62" s="23"/>
      <c r="AM62" s="23"/>
      <c r="AN62" s="23"/>
      <c r="AO62" s="23"/>
      <c r="AP62" s="23"/>
      <c r="AQ62" s="23"/>
      <c r="AR62" s="21"/>
    </row>
    <row r="63">
      <c r="B63" s="22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  <c r="AF63" s="23"/>
      <c r="AG63" s="23"/>
      <c r="AH63" s="23"/>
      <c r="AI63" s="23"/>
      <c r="AJ63" s="23"/>
      <c r="AK63" s="23"/>
      <c r="AL63" s="23"/>
      <c r="AM63" s="23"/>
      <c r="AN63" s="23"/>
      <c r="AO63" s="23"/>
      <c r="AP63" s="23"/>
      <c r="AQ63" s="23"/>
      <c r="AR63" s="21"/>
    </row>
    <row r="64" s="2" customFormat="1">
      <c r="A64" s="39"/>
      <c r="B64" s="40"/>
      <c r="C64" s="41"/>
      <c r="D64" s="62" t="s">
        <v>53</v>
      </c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6"/>
      <c r="Z64" s="66"/>
      <c r="AA64" s="66"/>
      <c r="AB64" s="66"/>
      <c r="AC64" s="66"/>
      <c r="AD64" s="66"/>
      <c r="AE64" s="66"/>
      <c r="AF64" s="66"/>
      <c r="AG64" s="66"/>
      <c r="AH64" s="62" t="s">
        <v>54</v>
      </c>
      <c r="AI64" s="66"/>
      <c r="AJ64" s="66"/>
      <c r="AK64" s="66"/>
      <c r="AL64" s="66"/>
      <c r="AM64" s="66"/>
      <c r="AN64" s="66"/>
      <c r="AO64" s="66"/>
      <c r="AP64" s="41"/>
      <c r="AQ64" s="41"/>
      <c r="AR64" s="45"/>
      <c r="BE64" s="39"/>
    </row>
    <row r="65">
      <c r="B65" s="22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  <c r="AD65" s="23"/>
      <c r="AE65" s="23"/>
      <c r="AF65" s="23"/>
      <c r="AG65" s="23"/>
      <c r="AH65" s="23"/>
      <c r="AI65" s="23"/>
      <c r="AJ65" s="23"/>
      <c r="AK65" s="23"/>
      <c r="AL65" s="23"/>
      <c r="AM65" s="23"/>
      <c r="AN65" s="23"/>
      <c r="AO65" s="23"/>
      <c r="AP65" s="23"/>
      <c r="AQ65" s="23"/>
      <c r="AR65" s="21"/>
    </row>
    <row r="66">
      <c r="B66" s="22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23"/>
      <c r="AI66" s="23"/>
      <c r="AJ66" s="23"/>
      <c r="AK66" s="23"/>
      <c r="AL66" s="23"/>
      <c r="AM66" s="23"/>
      <c r="AN66" s="23"/>
      <c r="AO66" s="23"/>
      <c r="AP66" s="23"/>
      <c r="AQ66" s="23"/>
      <c r="AR66" s="21"/>
    </row>
    <row r="67">
      <c r="B67" s="22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23"/>
      <c r="AL67" s="23"/>
      <c r="AM67" s="23"/>
      <c r="AN67" s="23"/>
      <c r="AO67" s="23"/>
      <c r="AP67" s="23"/>
      <c r="AQ67" s="23"/>
      <c r="AR67" s="21"/>
    </row>
    <row r="68">
      <c r="B68" s="22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1"/>
    </row>
    <row r="69">
      <c r="B69" s="22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F69" s="23"/>
      <c r="AG69" s="23"/>
      <c r="AH69" s="23"/>
      <c r="AI69" s="23"/>
      <c r="AJ69" s="23"/>
      <c r="AK69" s="23"/>
      <c r="AL69" s="23"/>
      <c r="AM69" s="23"/>
      <c r="AN69" s="23"/>
      <c r="AO69" s="23"/>
      <c r="AP69" s="23"/>
      <c r="AQ69" s="23"/>
      <c r="AR69" s="21"/>
    </row>
    <row r="70">
      <c r="B70" s="22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23"/>
      <c r="AI70" s="23"/>
      <c r="AJ70" s="23"/>
      <c r="AK70" s="23"/>
      <c r="AL70" s="23"/>
      <c r="AM70" s="23"/>
      <c r="AN70" s="23"/>
      <c r="AO70" s="23"/>
      <c r="AP70" s="23"/>
      <c r="AQ70" s="23"/>
      <c r="AR70" s="21"/>
    </row>
    <row r="71">
      <c r="B71" s="22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  <c r="AF71" s="23"/>
      <c r="AG71" s="23"/>
      <c r="AH71" s="23"/>
      <c r="AI71" s="23"/>
      <c r="AJ71" s="23"/>
      <c r="AK71" s="23"/>
      <c r="AL71" s="23"/>
      <c r="AM71" s="23"/>
      <c r="AN71" s="23"/>
      <c r="AO71" s="23"/>
      <c r="AP71" s="23"/>
      <c r="AQ71" s="23"/>
      <c r="AR71" s="21"/>
    </row>
    <row r="72">
      <c r="B72" s="22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23"/>
      <c r="AI72" s="23"/>
      <c r="AJ72" s="23"/>
      <c r="AK72" s="23"/>
      <c r="AL72" s="23"/>
      <c r="AM72" s="23"/>
      <c r="AN72" s="23"/>
      <c r="AO72" s="23"/>
      <c r="AP72" s="23"/>
      <c r="AQ72" s="23"/>
      <c r="AR72" s="21"/>
    </row>
    <row r="73">
      <c r="B73" s="22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1"/>
    </row>
    <row r="74">
      <c r="B74" s="22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23"/>
      <c r="AO74" s="23"/>
      <c r="AP74" s="23"/>
      <c r="AQ74" s="23"/>
      <c r="AR74" s="21"/>
    </row>
    <row r="75" s="2" customFormat="1">
      <c r="A75" s="39"/>
      <c r="B75" s="40"/>
      <c r="C75" s="41"/>
      <c r="D75" s="65" t="s">
        <v>51</v>
      </c>
      <c r="E75" s="43"/>
      <c r="F75" s="43"/>
      <c r="G75" s="43"/>
      <c r="H75" s="43"/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43"/>
      <c r="T75" s="43"/>
      <c r="U75" s="43"/>
      <c r="V75" s="65" t="s">
        <v>52</v>
      </c>
      <c r="W75" s="43"/>
      <c r="X75" s="43"/>
      <c r="Y75" s="43"/>
      <c r="Z75" s="43"/>
      <c r="AA75" s="43"/>
      <c r="AB75" s="43"/>
      <c r="AC75" s="43"/>
      <c r="AD75" s="43"/>
      <c r="AE75" s="43"/>
      <c r="AF75" s="43"/>
      <c r="AG75" s="43"/>
      <c r="AH75" s="65" t="s">
        <v>51</v>
      </c>
      <c r="AI75" s="43"/>
      <c r="AJ75" s="43"/>
      <c r="AK75" s="43"/>
      <c r="AL75" s="43"/>
      <c r="AM75" s="65" t="s">
        <v>52</v>
      </c>
      <c r="AN75" s="43"/>
      <c r="AO75" s="43"/>
      <c r="AP75" s="41"/>
      <c r="AQ75" s="41"/>
      <c r="AR75" s="45"/>
      <c r="BE75" s="39"/>
    </row>
    <row r="76" s="2" customFormat="1">
      <c r="A76" s="39"/>
      <c r="B76" s="40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5"/>
      <c r="BE76" s="39"/>
    </row>
    <row r="77" s="2" customFormat="1" ht="6.96" customHeight="1">
      <c r="A77" s="39"/>
      <c r="B77" s="67"/>
      <c r="C77" s="68"/>
      <c r="D77" s="68"/>
      <c r="E77" s="68"/>
      <c r="F77" s="68"/>
      <c r="G77" s="68"/>
      <c r="H77" s="68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68"/>
      <c r="Y77" s="68"/>
      <c r="Z77" s="68"/>
      <c r="AA77" s="68"/>
      <c r="AB77" s="68"/>
      <c r="AC77" s="68"/>
      <c r="AD77" s="68"/>
      <c r="AE77" s="68"/>
      <c r="AF77" s="68"/>
      <c r="AG77" s="68"/>
      <c r="AH77" s="68"/>
      <c r="AI77" s="68"/>
      <c r="AJ77" s="68"/>
      <c r="AK77" s="68"/>
      <c r="AL77" s="68"/>
      <c r="AM77" s="68"/>
      <c r="AN77" s="68"/>
      <c r="AO77" s="68"/>
      <c r="AP77" s="68"/>
      <c r="AQ77" s="68"/>
      <c r="AR77" s="45"/>
      <c r="BE77" s="39"/>
    </row>
    <row r="81" s="2" customFormat="1" ht="6.96" customHeight="1">
      <c r="A81" s="39"/>
      <c r="B81" s="69"/>
      <c r="C81" s="70"/>
      <c r="D81" s="70"/>
      <c r="E81" s="70"/>
      <c r="F81" s="70"/>
      <c r="G81" s="70"/>
      <c r="H81" s="70"/>
      <c r="I81" s="70"/>
      <c r="J81" s="70"/>
      <c r="K81" s="70"/>
      <c r="L81" s="70"/>
      <c r="M81" s="70"/>
      <c r="N81" s="70"/>
      <c r="O81" s="70"/>
      <c r="P81" s="70"/>
      <c r="Q81" s="70"/>
      <c r="R81" s="70"/>
      <c r="S81" s="70"/>
      <c r="T81" s="70"/>
      <c r="U81" s="70"/>
      <c r="V81" s="70"/>
      <c r="W81" s="70"/>
      <c r="X81" s="70"/>
      <c r="Y81" s="70"/>
      <c r="Z81" s="70"/>
      <c r="AA81" s="70"/>
      <c r="AB81" s="70"/>
      <c r="AC81" s="70"/>
      <c r="AD81" s="70"/>
      <c r="AE81" s="70"/>
      <c r="AF81" s="70"/>
      <c r="AG81" s="70"/>
      <c r="AH81" s="70"/>
      <c r="AI81" s="70"/>
      <c r="AJ81" s="70"/>
      <c r="AK81" s="70"/>
      <c r="AL81" s="70"/>
      <c r="AM81" s="70"/>
      <c r="AN81" s="70"/>
      <c r="AO81" s="70"/>
      <c r="AP81" s="70"/>
      <c r="AQ81" s="70"/>
      <c r="AR81" s="45"/>
      <c r="BE81" s="39"/>
    </row>
    <row r="82" s="2" customFormat="1" ht="24.96" customHeight="1">
      <c r="A82" s="39"/>
      <c r="B82" s="40"/>
      <c r="C82" s="24" t="s">
        <v>55</v>
      </c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5"/>
      <c r="B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5"/>
      <c r="BE83" s="39"/>
    </row>
    <row r="84" s="4" customFormat="1" ht="12" customHeight="1">
      <c r="A84" s="4"/>
      <c r="B84" s="71"/>
      <c r="C84" s="33" t="s">
        <v>13</v>
      </c>
      <c r="D84" s="72"/>
      <c r="E84" s="72"/>
      <c r="F84" s="72"/>
      <c r="G84" s="72"/>
      <c r="H84" s="72"/>
      <c r="I84" s="72"/>
      <c r="J84" s="72"/>
      <c r="K84" s="72"/>
      <c r="L84" s="72" t="str">
        <f>K5</f>
        <v>2025_05_30-III</v>
      </c>
      <c r="M84" s="72"/>
      <c r="N84" s="72"/>
      <c r="O84" s="72"/>
      <c r="P84" s="72"/>
      <c r="Q84" s="72"/>
      <c r="R84" s="72"/>
      <c r="S84" s="72"/>
      <c r="T84" s="72"/>
      <c r="U84" s="72"/>
      <c r="V84" s="72"/>
      <c r="W84" s="72"/>
      <c r="X84" s="72"/>
      <c r="Y84" s="72"/>
      <c r="Z84" s="72"/>
      <c r="AA84" s="72"/>
      <c r="AB84" s="72"/>
      <c r="AC84" s="72"/>
      <c r="AD84" s="72"/>
      <c r="AE84" s="72"/>
      <c r="AF84" s="72"/>
      <c r="AG84" s="72"/>
      <c r="AH84" s="72"/>
      <c r="AI84" s="72"/>
      <c r="AJ84" s="72"/>
      <c r="AK84" s="72"/>
      <c r="AL84" s="72"/>
      <c r="AM84" s="72"/>
      <c r="AN84" s="72"/>
      <c r="AO84" s="72"/>
      <c r="AP84" s="72"/>
      <c r="AQ84" s="72"/>
      <c r="AR84" s="73"/>
      <c r="BE84" s="4"/>
    </row>
    <row r="85" s="5" customFormat="1" ht="36.96" customHeight="1">
      <c r="A85" s="5"/>
      <c r="B85" s="74"/>
      <c r="C85" s="75" t="s">
        <v>16</v>
      </c>
      <c r="D85" s="76"/>
      <c r="E85" s="76"/>
      <c r="F85" s="76"/>
      <c r="G85" s="76"/>
      <c r="H85" s="76"/>
      <c r="I85" s="76"/>
      <c r="J85" s="76"/>
      <c r="K85" s="76"/>
      <c r="L85" s="77" t="str">
        <f>K6</f>
        <v>REKONSTRUKCE HOTELU KVĚTNICE - 3. etapa</v>
      </c>
      <c r="M85" s="76"/>
      <c r="N85" s="76"/>
      <c r="O85" s="76"/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8"/>
      <c r="BE85" s="5"/>
    </row>
    <row r="86" s="2" customFormat="1" ht="6.96" customHeight="1">
      <c r="A86" s="39"/>
      <c r="B86" s="40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5"/>
      <c r="BE86" s="39"/>
    </row>
    <row r="87" s="2" customFormat="1" ht="12" customHeight="1">
      <c r="A87" s="39"/>
      <c r="B87" s="40"/>
      <c r="C87" s="33" t="s">
        <v>20</v>
      </c>
      <c r="D87" s="41"/>
      <c r="E87" s="41"/>
      <c r="F87" s="41"/>
      <c r="G87" s="41"/>
      <c r="H87" s="41"/>
      <c r="I87" s="41"/>
      <c r="J87" s="41"/>
      <c r="K87" s="41"/>
      <c r="L87" s="79" t="str">
        <f>IF(K8="","",K8)</f>
        <v>Tišnov</v>
      </c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F87" s="41"/>
      <c r="AG87" s="41"/>
      <c r="AH87" s="41"/>
      <c r="AI87" s="33" t="s">
        <v>22</v>
      </c>
      <c r="AJ87" s="41"/>
      <c r="AK87" s="41"/>
      <c r="AL87" s="41"/>
      <c r="AM87" s="80" t="str">
        <f>IF(AN8= "","",AN8)</f>
        <v>15. 5. 2025</v>
      </c>
      <c r="AN87" s="80"/>
      <c r="AO87" s="41"/>
      <c r="AP87" s="41"/>
      <c r="AQ87" s="41"/>
      <c r="AR87" s="45"/>
      <c r="BE87" s="39"/>
    </row>
    <row r="88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5"/>
      <c r="BE88" s="39"/>
    </row>
    <row r="89" s="2" customFormat="1" ht="25.65" customHeight="1">
      <c r="A89" s="39"/>
      <c r="B89" s="40"/>
      <c r="C89" s="33" t="s">
        <v>24</v>
      </c>
      <c r="D89" s="41"/>
      <c r="E89" s="41"/>
      <c r="F89" s="41"/>
      <c r="G89" s="41"/>
      <c r="H89" s="41"/>
      <c r="I89" s="41"/>
      <c r="J89" s="41"/>
      <c r="K89" s="41"/>
      <c r="L89" s="72" t="str">
        <f>IF(E11= "","",E11)</f>
        <v>Město Tišnov</v>
      </c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33" t="s">
        <v>30</v>
      </c>
      <c r="AJ89" s="41"/>
      <c r="AK89" s="41"/>
      <c r="AL89" s="41"/>
      <c r="AM89" s="81" t="str">
        <f>IF(E17="","",E17)</f>
        <v>BURIAN-KŘIVINKA ARCHITECTS</v>
      </c>
      <c r="AN89" s="72"/>
      <c r="AO89" s="72"/>
      <c r="AP89" s="72"/>
      <c r="AQ89" s="41"/>
      <c r="AR89" s="45"/>
      <c r="AS89" s="82" t="s">
        <v>56</v>
      </c>
      <c r="AT89" s="83"/>
      <c r="AU89" s="84"/>
      <c r="AV89" s="84"/>
      <c r="AW89" s="84"/>
      <c r="AX89" s="84"/>
      <c r="AY89" s="84"/>
      <c r="AZ89" s="84"/>
      <c r="BA89" s="84"/>
      <c r="BB89" s="84"/>
      <c r="BC89" s="84"/>
      <c r="BD89" s="85"/>
      <c r="BE89" s="39"/>
    </row>
    <row r="90" s="2" customFormat="1" ht="15.15" customHeight="1">
      <c r="A90" s="39"/>
      <c r="B90" s="40"/>
      <c r="C90" s="33" t="s">
        <v>28</v>
      </c>
      <c r="D90" s="41"/>
      <c r="E90" s="41"/>
      <c r="F90" s="41"/>
      <c r="G90" s="41"/>
      <c r="H90" s="41"/>
      <c r="I90" s="41"/>
      <c r="J90" s="41"/>
      <c r="K90" s="41"/>
      <c r="L90" s="72" t="str">
        <f>IF(E14= "Vyplň údaj","",E14)</f>
        <v/>
      </c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1"/>
      <c r="AG90" s="41"/>
      <c r="AH90" s="41"/>
      <c r="AI90" s="33" t="s">
        <v>33</v>
      </c>
      <c r="AJ90" s="41"/>
      <c r="AK90" s="41"/>
      <c r="AL90" s="41"/>
      <c r="AM90" s="81" t="str">
        <f>IF(E20="","",E20)</f>
        <v xml:space="preserve"> </v>
      </c>
      <c r="AN90" s="72"/>
      <c r="AO90" s="72"/>
      <c r="AP90" s="72"/>
      <c r="AQ90" s="41"/>
      <c r="AR90" s="45"/>
      <c r="AS90" s="86"/>
      <c r="AT90" s="87"/>
      <c r="AU90" s="88"/>
      <c r="AV90" s="88"/>
      <c r="AW90" s="88"/>
      <c r="AX90" s="88"/>
      <c r="AY90" s="88"/>
      <c r="AZ90" s="88"/>
      <c r="BA90" s="88"/>
      <c r="BB90" s="88"/>
      <c r="BC90" s="88"/>
      <c r="BD90" s="89"/>
      <c r="BE90" s="39"/>
    </row>
    <row r="91" s="2" customFormat="1" ht="10.8" customHeight="1">
      <c r="A91" s="39"/>
      <c r="B91" s="40"/>
      <c r="C91" s="41"/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F91" s="41"/>
      <c r="AG91" s="41"/>
      <c r="AH91" s="41"/>
      <c r="AI91" s="41"/>
      <c r="AJ91" s="41"/>
      <c r="AK91" s="41"/>
      <c r="AL91" s="41"/>
      <c r="AM91" s="41"/>
      <c r="AN91" s="41"/>
      <c r="AO91" s="41"/>
      <c r="AP91" s="41"/>
      <c r="AQ91" s="41"/>
      <c r="AR91" s="45"/>
      <c r="AS91" s="90"/>
      <c r="AT91" s="91"/>
      <c r="AU91" s="92"/>
      <c r="AV91" s="92"/>
      <c r="AW91" s="92"/>
      <c r="AX91" s="92"/>
      <c r="AY91" s="92"/>
      <c r="AZ91" s="92"/>
      <c r="BA91" s="92"/>
      <c r="BB91" s="92"/>
      <c r="BC91" s="92"/>
      <c r="BD91" s="93"/>
      <c r="BE91" s="39"/>
    </row>
    <row r="92" s="2" customFormat="1" ht="29.28" customHeight="1">
      <c r="A92" s="39"/>
      <c r="B92" s="40"/>
      <c r="C92" s="94" t="s">
        <v>57</v>
      </c>
      <c r="D92" s="95"/>
      <c r="E92" s="95"/>
      <c r="F92" s="95"/>
      <c r="G92" s="95"/>
      <c r="H92" s="96"/>
      <c r="I92" s="97" t="s">
        <v>58</v>
      </c>
      <c r="J92" s="95"/>
      <c r="K92" s="95"/>
      <c r="L92" s="95"/>
      <c r="M92" s="95"/>
      <c r="N92" s="95"/>
      <c r="O92" s="95"/>
      <c r="P92" s="95"/>
      <c r="Q92" s="95"/>
      <c r="R92" s="95"/>
      <c r="S92" s="95"/>
      <c r="T92" s="95"/>
      <c r="U92" s="95"/>
      <c r="V92" s="95"/>
      <c r="W92" s="95"/>
      <c r="X92" s="95"/>
      <c r="Y92" s="95"/>
      <c r="Z92" s="95"/>
      <c r="AA92" s="95"/>
      <c r="AB92" s="95"/>
      <c r="AC92" s="95"/>
      <c r="AD92" s="95"/>
      <c r="AE92" s="95"/>
      <c r="AF92" s="95"/>
      <c r="AG92" s="98" t="s">
        <v>59</v>
      </c>
      <c r="AH92" s="95"/>
      <c r="AI92" s="95"/>
      <c r="AJ92" s="95"/>
      <c r="AK92" s="95"/>
      <c r="AL92" s="95"/>
      <c r="AM92" s="95"/>
      <c r="AN92" s="97" t="s">
        <v>60</v>
      </c>
      <c r="AO92" s="95"/>
      <c r="AP92" s="99"/>
      <c r="AQ92" s="100" t="s">
        <v>61</v>
      </c>
      <c r="AR92" s="45"/>
      <c r="AS92" s="101" t="s">
        <v>62</v>
      </c>
      <c r="AT92" s="102" t="s">
        <v>63</v>
      </c>
      <c r="AU92" s="102" t="s">
        <v>64</v>
      </c>
      <c r="AV92" s="102" t="s">
        <v>65</v>
      </c>
      <c r="AW92" s="102" t="s">
        <v>66</v>
      </c>
      <c r="AX92" s="102" t="s">
        <v>67</v>
      </c>
      <c r="AY92" s="102" t="s">
        <v>68</v>
      </c>
      <c r="AZ92" s="102" t="s">
        <v>69</v>
      </c>
      <c r="BA92" s="102" t="s">
        <v>70</v>
      </c>
      <c r="BB92" s="102" t="s">
        <v>71</v>
      </c>
      <c r="BC92" s="102" t="s">
        <v>72</v>
      </c>
      <c r="BD92" s="103" t="s">
        <v>73</v>
      </c>
      <c r="BE92" s="39"/>
    </row>
    <row r="93" s="2" customFormat="1" ht="10.8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F93" s="41"/>
      <c r="AG93" s="41"/>
      <c r="AH93" s="41"/>
      <c r="AI93" s="41"/>
      <c r="AJ93" s="41"/>
      <c r="AK93" s="41"/>
      <c r="AL93" s="41"/>
      <c r="AM93" s="41"/>
      <c r="AN93" s="41"/>
      <c r="AO93" s="41"/>
      <c r="AP93" s="41"/>
      <c r="AQ93" s="41"/>
      <c r="AR93" s="45"/>
      <c r="AS93" s="104"/>
      <c r="AT93" s="105"/>
      <c r="AU93" s="105"/>
      <c r="AV93" s="105"/>
      <c r="AW93" s="105"/>
      <c r="AX93" s="105"/>
      <c r="AY93" s="105"/>
      <c r="AZ93" s="105"/>
      <c r="BA93" s="105"/>
      <c r="BB93" s="105"/>
      <c r="BC93" s="105"/>
      <c r="BD93" s="106"/>
      <c r="BE93" s="39"/>
    </row>
    <row r="94" s="6" customFormat="1" ht="32.4" customHeight="1">
      <c r="A94" s="6"/>
      <c r="B94" s="107"/>
      <c r="C94" s="108" t="s">
        <v>74</v>
      </c>
      <c r="D94" s="109"/>
      <c r="E94" s="109"/>
      <c r="F94" s="109"/>
      <c r="G94" s="109"/>
      <c r="H94" s="109"/>
      <c r="I94" s="109"/>
      <c r="J94" s="109"/>
      <c r="K94" s="109"/>
      <c r="L94" s="109"/>
      <c r="M94" s="109"/>
      <c r="N94" s="109"/>
      <c r="O94" s="109"/>
      <c r="P94" s="109"/>
      <c r="Q94" s="109"/>
      <c r="R94" s="109"/>
      <c r="S94" s="109"/>
      <c r="T94" s="109"/>
      <c r="U94" s="109"/>
      <c r="V94" s="109"/>
      <c r="W94" s="109"/>
      <c r="X94" s="109"/>
      <c r="Y94" s="109"/>
      <c r="Z94" s="109"/>
      <c r="AA94" s="109"/>
      <c r="AB94" s="109"/>
      <c r="AC94" s="109"/>
      <c r="AD94" s="109"/>
      <c r="AE94" s="109"/>
      <c r="AF94" s="109"/>
      <c r="AG94" s="110">
        <f>ROUND(AG95+AG111,2)</f>
        <v>0</v>
      </c>
      <c r="AH94" s="110"/>
      <c r="AI94" s="110"/>
      <c r="AJ94" s="110"/>
      <c r="AK94" s="110"/>
      <c r="AL94" s="110"/>
      <c r="AM94" s="110"/>
      <c r="AN94" s="111">
        <f>SUM(AG94,AT94)</f>
        <v>0</v>
      </c>
      <c r="AO94" s="111"/>
      <c r="AP94" s="111"/>
      <c r="AQ94" s="112" t="s">
        <v>1</v>
      </c>
      <c r="AR94" s="113"/>
      <c r="AS94" s="114">
        <f>ROUND(AS95+AS111,2)</f>
        <v>0</v>
      </c>
      <c r="AT94" s="115">
        <f>ROUND(SUM(AV94:AW94),2)</f>
        <v>0</v>
      </c>
      <c r="AU94" s="116">
        <f>ROUND(AU95+AU111,5)</f>
        <v>0</v>
      </c>
      <c r="AV94" s="115">
        <f>ROUND(AZ94*L29,2)</f>
        <v>0</v>
      </c>
      <c r="AW94" s="115">
        <f>ROUND(BA94*L30,2)</f>
        <v>0</v>
      </c>
      <c r="AX94" s="115">
        <f>ROUND(BB94*L29,2)</f>
        <v>0</v>
      </c>
      <c r="AY94" s="115">
        <f>ROUND(BC94*L30,2)</f>
        <v>0</v>
      </c>
      <c r="AZ94" s="115">
        <f>ROUND(AZ95+AZ111,2)</f>
        <v>0</v>
      </c>
      <c r="BA94" s="115">
        <f>ROUND(BA95+BA111,2)</f>
        <v>0</v>
      </c>
      <c r="BB94" s="115">
        <f>ROUND(BB95+BB111,2)</f>
        <v>0</v>
      </c>
      <c r="BC94" s="115">
        <f>ROUND(BC95+BC111,2)</f>
        <v>0</v>
      </c>
      <c r="BD94" s="117">
        <f>ROUND(BD95+BD111,2)</f>
        <v>0</v>
      </c>
      <c r="BE94" s="6"/>
      <c r="BS94" s="118" t="s">
        <v>75</v>
      </c>
      <c r="BT94" s="118" t="s">
        <v>76</v>
      </c>
      <c r="BU94" s="119" t="s">
        <v>77</v>
      </c>
      <c r="BV94" s="118" t="s">
        <v>78</v>
      </c>
      <c r="BW94" s="118" t="s">
        <v>5</v>
      </c>
      <c r="BX94" s="118" t="s">
        <v>79</v>
      </c>
      <c r="CL94" s="118" t="s">
        <v>1</v>
      </c>
    </row>
    <row r="95" s="7" customFormat="1" ht="16.5" customHeight="1">
      <c r="A95" s="7"/>
      <c r="B95" s="120"/>
      <c r="C95" s="121"/>
      <c r="D95" s="122" t="s">
        <v>80</v>
      </c>
      <c r="E95" s="122"/>
      <c r="F95" s="122"/>
      <c r="G95" s="122"/>
      <c r="H95" s="122"/>
      <c r="I95" s="123"/>
      <c r="J95" s="122" t="s">
        <v>81</v>
      </c>
      <c r="K95" s="122"/>
      <c r="L95" s="122"/>
      <c r="M95" s="122"/>
      <c r="N95" s="122"/>
      <c r="O95" s="122"/>
      <c r="P95" s="122"/>
      <c r="Q95" s="122"/>
      <c r="R95" s="122"/>
      <c r="S95" s="122"/>
      <c r="T95" s="122"/>
      <c r="U95" s="122"/>
      <c r="V95" s="122"/>
      <c r="W95" s="122"/>
      <c r="X95" s="122"/>
      <c r="Y95" s="122"/>
      <c r="Z95" s="122"/>
      <c r="AA95" s="122"/>
      <c r="AB95" s="122"/>
      <c r="AC95" s="122"/>
      <c r="AD95" s="122"/>
      <c r="AE95" s="122"/>
      <c r="AF95" s="122"/>
      <c r="AG95" s="124">
        <f>ROUND(AG96+SUM(AG97:AG99)+AG105+AG109+AG110,2)</f>
        <v>0</v>
      </c>
      <c r="AH95" s="123"/>
      <c r="AI95" s="123"/>
      <c r="AJ95" s="123"/>
      <c r="AK95" s="123"/>
      <c r="AL95" s="123"/>
      <c r="AM95" s="123"/>
      <c r="AN95" s="125">
        <f>SUM(AG95,AT95)</f>
        <v>0</v>
      </c>
      <c r="AO95" s="123"/>
      <c r="AP95" s="123"/>
      <c r="AQ95" s="126" t="s">
        <v>82</v>
      </c>
      <c r="AR95" s="127"/>
      <c r="AS95" s="128">
        <f>ROUND(AS96+SUM(AS97:AS99)+AS105+AS109+AS110,2)</f>
        <v>0</v>
      </c>
      <c r="AT95" s="129">
        <f>ROUND(SUM(AV95:AW95),2)</f>
        <v>0</v>
      </c>
      <c r="AU95" s="130">
        <f>ROUND(AU96+SUM(AU97:AU99)+AU105+AU109+AU110,5)</f>
        <v>0</v>
      </c>
      <c r="AV95" s="129">
        <f>ROUND(AZ95*L29,2)</f>
        <v>0</v>
      </c>
      <c r="AW95" s="129">
        <f>ROUND(BA95*L30,2)</f>
        <v>0</v>
      </c>
      <c r="AX95" s="129">
        <f>ROUND(BB95*L29,2)</f>
        <v>0</v>
      </c>
      <c r="AY95" s="129">
        <f>ROUND(BC95*L30,2)</f>
        <v>0</v>
      </c>
      <c r="AZ95" s="129">
        <f>ROUND(AZ96+SUM(AZ97:AZ99)+AZ105+AZ109+AZ110,2)</f>
        <v>0</v>
      </c>
      <c r="BA95" s="129">
        <f>ROUND(BA96+SUM(BA97:BA99)+BA105+BA109+BA110,2)</f>
        <v>0</v>
      </c>
      <c r="BB95" s="129">
        <f>ROUND(BB96+SUM(BB97:BB99)+BB105+BB109+BB110,2)</f>
        <v>0</v>
      </c>
      <c r="BC95" s="129">
        <f>ROUND(BC96+SUM(BC97:BC99)+BC105+BC109+BC110,2)</f>
        <v>0</v>
      </c>
      <c r="BD95" s="131">
        <f>ROUND(BD96+SUM(BD97:BD99)+BD105+BD109+BD110,2)</f>
        <v>0</v>
      </c>
      <c r="BE95" s="7"/>
      <c r="BS95" s="132" t="s">
        <v>75</v>
      </c>
      <c r="BT95" s="132" t="s">
        <v>83</v>
      </c>
      <c r="BU95" s="132" t="s">
        <v>77</v>
      </c>
      <c r="BV95" s="132" t="s">
        <v>78</v>
      </c>
      <c r="BW95" s="132" t="s">
        <v>84</v>
      </c>
      <c r="BX95" s="132" t="s">
        <v>5</v>
      </c>
      <c r="CL95" s="132" t="s">
        <v>1</v>
      </c>
      <c r="CM95" s="132" t="s">
        <v>85</v>
      </c>
    </row>
    <row r="96" s="4" customFormat="1" ht="23.25" customHeight="1">
      <c r="A96" s="133" t="s">
        <v>86</v>
      </c>
      <c r="B96" s="71"/>
      <c r="C96" s="134"/>
      <c r="D96" s="134"/>
      <c r="E96" s="135" t="s">
        <v>87</v>
      </c>
      <c r="F96" s="135"/>
      <c r="G96" s="135"/>
      <c r="H96" s="135"/>
      <c r="I96" s="135"/>
      <c r="J96" s="134"/>
      <c r="K96" s="135" t="s">
        <v>88</v>
      </c>
      <c r="L96" s="135"/>
      <c r="M96" s="135"/>
      <c r="N96" s="135"/>
      <c r="O96" s="135"/>
      <c r="P96" s="135"/>
      <c r="Q96" s="135"/>
      <c r="R96" s="135"/>
      <c r="S96" s="135"/>
      <c r="T96" s="135"/>
      <c r="U96" s="135"/>
      <c r="V96" s="135"/>
      <c r="W96" s="135"/>
      <c r="X96" s="135"/>
      <c r="Y96" s="135"/>
      <c r="Z96" s="135"/>
      <c r="AA96" s="135"/>
      <c r="AB96" s="135"/>
      <c r="AC96" s="135"/>
      <c r="AD96" s="135"/>
      <c r="AE96" s="135"/>
      <c r="AF96" s="135"/>
      <c r="AG96" s="136">
        <f>'A.1.1. - SP - Archotekton...'!J32</f>
        <v>0</v>
      </c>
      <c r="AH96" s="134"/>
      <c r="AI96" s="134"/>
      <c r="AJ96" s="134"/>
      <c r="AK96" s="134"/>
      <c r="AL96" s="134"/>
      <c r="AM96" s="134"/>
      <c r="AN96" s="136">
        <f>SUM(AG96,AT96)</f>
        <v>0</v>
      </c>
      <c r="AO96" s="134"/>
      <c r="AP96" s="134"/>
      <c r="AQ96" s="137" t="s">
        <v>89</v>
      </c>
      <c r="AR96" s="73"/>
      <c r="AS96" s="138">
        <v>0</v>
      </c>
      <c r="AT96" s="139">
        <f>ROUND(SUM(AV96:AW96),2)</f>
        <v>0</v>
      </c>
      <c r="AU96" s="140">
        <f>'A.1.1. - SP - Archotekton...'!P136</f>
        <v>0</v>
      </c>
      <c r="AV96" s="139">
        <f>'A.1.1. - SP - Archotekton...'!J35</f>
        <v>0</v>
      </c>
      <c r="AW96" s="139">
        <f>'A.1.1. - SP - Archotekton...'!J36</f>
        <v>0</v>
      </c>
      <c r="AX96" s="139">
        <f>'A.1.1. - SP - Archotekton...'!J37</f>
        <v>0</v>
      </c>
      <c r="AY96" s="139">
        <f>'A.1.1. - SP - Archotekton...'!J38</f>
        <v>0</v>
      </c>
      <c r="AZ96" s="139">
        <f>'A.1.1. - SP - Archotekton...'!F35</f>
        <v>0</v>
      </c>
      <c r="BA96" s="139">
        <f>'A.1.1. - SP - Archotekton...'!F36</f>
        <v>0</v>
      </c>
      <c r="BB96" s="139">
        <f>'A.1.1. - SP - Archotekton...'!F37</f>
        <v>0</v>
      </c>
      <c r="BC96" s="139">
        <f>'A.1.1. - SP - Archotekton...'!F38</f>
        <v>0</v>
      </c>
      <c r="BD96" s="141">
        <f>'A.1.1. - SP - Archotekton...'!F39</f>
        <v>0</v>
      </c>
      <c r="BE96" s="4"/>
      <c r="BT96" s="142" t="s">
        <v>85</v>
      </c>
      <c r="BV96" s="142" t="s">
        <v>78</v>
      </c>
      <c r="BW96" s="142" t="s">
        <v>90</v>
      </c>
      <c r="BX96" s="142" t="s">
        <v>84</v>
      </c>
      <c r="CL96" s="142" t="s">
        <v>1</v>
      </c>
    </row>
    <row r="97" s="4" customFormat="1" ht="23.25" customHeight="1">
      <c r="A97" s="133" t="s">
        <v>86</v>
      </c>
      <c r="B97" s="71"/>
      <c r="C97" s="134"/>
      <c r="D97" s="134"/>
      <c r="E97" s="135" t="s">
        <v>91</v>
      </c>
      <c r="F97" s="135"/>
      <c r="G97" s="135"/>
      <c r="H97" s="135"/>
      <c r="I97" s="135"/>
      <c r="J97" s="134"/>
      <c r="K97" s="135" t="s">
        <v>92</v>
      </c>
      <c r="L97" s="135"/>
      <c r="M97" s="135"/>
      <c r="N97" s="135"/>
      <c r="O97" s="135"/>
      <c r="P97" s="135"/>
      <c r="Q97" s="135"/>
      <c r="R97" s="135"/>
      <c r="S97" s="135"/>
      <c r="T97" s="135"/>
      <c r="U97" s="135"/>
      <c r="V97" s="135"/>
      <c r="W97" s="135"/>
      <c r="X97" s="135"/>
      <c r="Y97" s="135"/>
      <c r="Z97" s="135"/>
      <c r="AA97" s="135"/>
      <c r="AB97" s="135"/>
      <c r="AC97" s="135"/>
      <c r="AD97" s="135"/>
      <c r="AE97" s="135"/>
      <c r="AF97" s="135"/>
      <c r="AG97" s="136">
        <f>'D.1.4.1 - SP - Vytápění s...'!J32</f>
        <v>0</v>
      </c>
      <c r="AH97" s="134"/>
      <c r="AI97" s="134"/>
      <c r="AJ97" s="134"/>
      <c r="AK97" s="134"/>
      <c r="AL97" s="134"/>
      <c r="AM97" s="134"/>
      <c r="AN97" s="136">
        <f>SUM(AG97,AT97)</f>
        <v>0</v>
      </c>
      <c r="AO97" s="134"/>
      <c r="AP97" s="134"/>
      <c r="AQ97" s="137" t="s">
        <v>89</v>
      </c>
      <c r="AR97" s="73"/>
      <c r="AS97" s="138">
        <v>0</v>
      </c>
      <c r="AT97" s="139">
        <f>ROUND(SUM(AV97:AW97),2)</f>
        <v>0</v>
      </c>
      <c r="AU97" s="140">
        <f>'D.1.4.1 - SP - Vytápění s...'!P124</f>
        <v>0</v>
      </c>
      <c r="AV97" s="139">
        <f>'D.1.4.1 - SP - Vytápění s...'!J35</f>
        <v>0</v>
      </c>
      <c r="AW97" s="139">
        <f>'D.1.4.1 - SP - Vytápění s...'!J36</f>
        <v>0</v>
      </c>
      <c r="AX97" s="139">
        <f>'D.1.4.1 - SP - Vytápění s...'!J37</f>
        <v>0</v>
      </c>
      <c r="AY97" s="139">
        <f>'D.1.4.1 - SP - Vytápění s...'!J38</f>
        <v>0</v>
      </c>
      <c r="AZ97" s="139">
        <f>'D.1.4.1 - SP - Vytápění s...'!F35</f>
        <v>0</v>
      </c>
      <c r="BA97" s="139">
        <f>'D.1.4.1 - SP - Vytápění s...'!F36</f>
        <v>0</v>
      </c>
      <c r="BB97" s="139">
        <f>'D.1.4.1 - SP - Vytápění s...'!F37</f>
        <v>0</v>
      </c>
      <c r="BC97" s="139">
        <f>'D.1.4.1 - SP - Vytápění s...'!F38</f>
        <v>0</v>
      </c>
      <c r="BD97" s="141">
        <f>'D.1.4.1 - SP - Vytápění s...'!F39</f>
        <v>0</v>
      </c>
      <c r="BE97" s="4"/>
      <c r="BT97" s="142" t="s">
        <v>85</v>
      </c>
      <c r="BV97" s="142" t="s">
        <v>78</v>
      </c>
      <c r="BW97" s="142" t="s">
        <v>93</v>
      </c>
      <c r="BX97" s="142" t="s">
        <v>84</v>
      </c>
      <c r="CL97" s="142" t="s">
        <v>1</v>
      </c>
    </row>
    <row r="98" s="4" customFormat="1" ht="23.25" customHeight="1">
      <c r="A98" s="133" t="s">
        <v>86</v>
      </c>
      <c r="B98" s="71"/>
      <c r="C98" s="134"/>
      <c r="D98" s="134"/>
      <c r="E98" s="135" t="s">
        <v>94</v>
      </c>
      <c r="F98" s="135"/>
      <c r="G98" s="135"/>
      <c r="H98" s="135"/>
      <c r="I98" s="135"/>
      <c r="J98" s="134"/>
      <c r="K98" s="135" t="s">
        <v>95</v>
      </c>
      <c r="L98" s="135"/>
      <c r="M98" s="135"/>
      <c r="N98" s="135"/>
      <c r="O98" s="135"/>
      <c r="P98" s="135"/>
      <c r="Q98" s="135"/>
      <c r="R98" s="135"/>
      <c r="S98" s="135"/>
      <c r="T98" s="135"/>
      <c r="U98" s="135"/>
      <c r="V98" s="135"/>
      <c r="W98" s="135"/>
      <c r="X98" s="135"/>
      <c r="Y98" s="135"/>
      <c r="Z98" s="135"/>
      <c r="AA98" s="135"/>
      <c r="AB98" s="135"/>
      <c r="AC98" s="135"/>
      <c r="AD98" s="135"/>
      <c r="AE98" s="135"/>
      <c r="AF98" s="135"/>
      <c r="AG98" s="136">
        <f>'D.1.4.2 - SP - Vzduchotec...'!J32</f>
        <v>0</v>
      </c>
      <c r="AH98" s="134"/>
      <c r="AI98" s="134"/>
      <c r="AJ98" s="134"/>
      <c r="AK98" s="134"/>
      <c r="AL98" s="134"/>
      <c r="AM98" s="134"/>
      <c r="AN98" s="136">
        <f>SUM(AG98,AT98)</f>
        <v>0</v>
      </c>
      <c r="AO98" s="134"/>
      <c r="AP98" s="134"/>
      <c r="AQ98" s="137" t="s">
        <v>89</v>
      </c>
      <c r="AR98" s="73"/>
      <c r="AS98" s="138">
        <v>0</v>
      </c>
      <c r="AT98" s="139">
        <f>ROUND(SUM(AV98:AW98),2)</f>
        <v>0</v>
      </c>
      <c r="AU98" s="140">
        <f>'D.1.4.2 - SP - Vzduchotec...'!P122</f>
        <v>0</v>
      </c>
      <c r="AV98" s="139">
        <f>'D.1.4.2 - SP - Vzduchotec...'!J35</f>
        <v>0</v>
      </c>
      <c r="AW98" s="139">
        <f>'D.1.4.2 - SP - Vzduchotec...'!J36</f>
        <v>0</v>
      </c>
      <c r="AX98" s="139">
        <f>'D.1.4.2 - SP - Vzduchotec...'!J37</f>
        <v>0</v>
      </c>
      <c r="AY98" s="139">
        <f>'D.1.4.2 - SP - Vzduchotec...'!J38</f>
        <v>0</v>
      </c>
      <c r="AZ98" s="139">
        <f>'D.1.4.2 - SP - Vzduchotec...'!F35</f>
        <v>0</v>
      </c>
      <c r="BA98" s="139">
        <f>'D.1.4.2 - SP - Vzduchotec...'!F36</f>
        <v>0</v>
      </c>
      <c r="BB98" s="139">
        <f>'D.1.4.2 - SP - Vzduchotec...'!F37</f>
        <v>0</v>
      </c>
      <c r="BC98" s="139">
        <f>'D.1.4.2 - SP - Vzduchotec...'!F38</f>
        <v>0</v>
      </c>
      <c r="BD98" s="141">
        <f>'D.1.4.2 - SP - Vzduchotec...'!F39</f>
        <v>0</v>
      </c>
      <c r="BE98" s="4"/>
      <c r="BT98" s="142" t="s">
        <v>85</v>
      </c>
      <c r="BV98" s="142" t="s">
        <v>78</v>
      </c>
      <c r="BW98" s="142" t="s">
        <v>96</v>
      </c>
      <c r="BX98" s="142" t="s">
        <v>84</v>
      </c>
      <c r="CL98" s="142" t="s">
        <v>1</v>
      </c>
    </row>
    <row r="99" s="4" customFormat="1" ht="23.25" customHeight="1">
      <c r="A99" s="4"/>
      <c r="B99" s="71"/>
      <c r="C99" s="134"/>
      <c r="D99" s="134"/>
      <c r="E99" s="135" t="s">
        <v>97</v>
      </c>
      <c r="F99" s="135"/>
      <c r="G99" s="135"/>
      <c r="H99" s="135"/>
      <c r="I99" s="135"/>
      <c r="J99" s="134"/>
      <c r="K99" s="135" t="s">
        <v>98</v>
      </c>
      <c r="L99" s="135"/>
      <c r="M99" s="135"/>
      <c r="N99" s="135"/>
      <c r="O99" s="135"/>
      <c r="P99" s="135"/>
      <c r="Q99" s="135"/>
      <c r="R99" s="135"/>
      <c r="S99" s="135"/>
      <c r="T99" s="135"/>
      <c r="U99" s="135"/>
      <c r="V99" s="135"/>
      <c r="W99" s="135"/>
      <c r="X99" s="135"/>
      <c r="Y99" s="135"/>
      <c r="Z99" s="135"/>
      <c r="AA99" s="135"/>
      <c r="AB99" s="135"/>
      <c r="AC99" s="135"/>
      <c r="AD99" s="135"/>
      <c r="AE99" s="135"/>
      <c r="AF99" s="135"/>
      <c r="AG99" s="143">
        <f>ROUND(SUM(AG100:AG104),2)</f>
        <v>0</v>
      </c>
      <c r="AH99" s="134"/>
      <c r="AI99" s="134"/>
      <c r="AJ99" s="134"/>
      <c r="AK99" s="134"/>
      <c r="AL99" s="134"/>
      <c r="AM99" s="134"/>
      <c r="AN99" s="136">
        <f>SUM(AG99,AT99)</f>
        <v>0</v>
      </c>
      <c r="AO99" s="134"/>
      <c r="AP99" s="134"/>
      <c r="AQ99" s="137" t="s">
        <v>89</v>
      </c>
      <c r="AR99" s="73"/>
      <c r="AS99" s="138">
        <f>ROUND(SUM(AS100:AS104),2)</f>
        <v>0</v>
      </c>
      <c r="AT99" s="139">
        <f>ROUND(SUM(AV99:AW99),2)</f>
        <v>0</v>
      </c>
      <c r="AU99" s="140">
        <f>ROUND(SUM(AU100:AU104),5)</f>
        <v>0</v>
      </c>
      <c r="AV99" s="139">
        <f>ROUND(AZ99*L29,2)</f>
        <v>0</v>
      </c>
      <c r="AW99" s="139">
        <f>ROUND(BA99*L30,2)</f>
        <v>0</v>
      </c>
      <c r="AX99" s="139">
        <f>ROUND(BB99*L29,2)</f>
        <v>0</v>
      </c>
      <c r="AY99" s="139">
        <f>ROUND(BC99*L30,2)</f>
        <v>0</v>
      </c>
      <c r="AZ99" s="139">
        <f>ROUND(SUM(AZ100:AZ104),2)</f>
        <v>0</v>
      </c>
      <c r="BA99" s="139">
        <f>ROUND(SUM(BA100:BA104),2)</f>
        <v>0</v>
      </c>
      <c r="BB99" s="139">
        <f>ROUND(SUM(BB100:BB104),2)</f>
        <v>0</v>
      </c>
      <c r="BC99" s="139">
        <f>ROUND(SUM(BC100:BC104),2)</f>
        <v>0</v>
      </c>
      <c r="BD99" s="141">
        <f>ROUND(SUM(BD100:BD104),2)</f>
        <v>0</v>
      </c>
      <c r="BE99" s="4"/>
      <c r="BS99" s="142" t="s">
        <v>75</v>
      </c>
      <c r="BT99" s="142" t="s">
        <v>85</v>
      </c>
      <c r="BU99" s="142" t="s">
        <v>77</v>
      </c>
      <c r="BV99" s="142" t="s">
        <v>78</v>
      </c>
      <c r="BW99" s="142" t="s">
        <v>99</v>
      </c>
      <c r="BX99" s="142" t="s">
        <v>84</v>
      </c>
      <c r="CL99" s="142" t="s">
        <v>1</v>
      </c>
    </row>
    <row r="100" s="4" customFormat="1" ht="23.25" customHeight="1">
      <c r="A100" s="133" t="s">
        <v>86</v>
      </c>
      <c r="B100" s="71"/>
      <c r="C100" s="134"/>
      <c r="D100" s="134"/>
      <c r="E100" s="134"/>
      <c r="F100" s="135" t="s">
        <v>100</v>
      </c>
      <c r="G100" s="135"/>
      <c r="H100" s="135"/>
      <c r="I100" s="135"/>
      <c r="J100" s="135"/>
      <c r="K100" s="134"/>
      <c r="L100" s="135" t="s">
        <v>101</v>
      </c>
      <c r="M100" s="135"/>
      <c r="N100" s="135"/>
      <c r="O100" s="135"/>
      <c r="P100" s="135"/>
      <c r="Q100" s="135"/>
      <c r="R100" s="135"/>
      <c r="S100" s="135"/>
      <c r="T100" s="135"/>
      <c r="U100" s="135"/>
      <c r="V100" s="135"/>
      <c r="W100" s="135"/>
      <c r="X100" s="135"/>
      <c r="Y100" s="135"/>
      <c r="Z100" s="135"/>
      <c r="AA100" s="135"/>
      <c r="AB100" s="135"/>
      <c r="AC100" s="135"/>
      <c r="AD100" s="135"/>
      <c r="AE100" s="135"/>
      <c r="AF100" s="135"/>
      <c r="AG100" s="136">
        <f>'D.1.4.4.1 - SP - Struktur...'!J34</f>
        <v>0</v>
      </c>
      <c r="AH100" s="134"/>
      <c r="AI100" s="134"/>
      <c r="AJ100" s="134"/>
      <c r="AK100" s="134"/>
      <c r="AL100" s="134"/>
      <c r="AM100" s="134"/>
      <c r="AN100" s="136">
        <f>SUM(AG100,AT100)</f>
        <v>0</v>
      </c>
      <c r="AO100" s="134"/>
      <c r="AP100" s="134"/>
      <c r="AQ100" s="137" t="s">
        <v>89</v>
      </c>
      <c r="AR100" s="73"/>
      <c r="AS100" s="138">
        <v>0</v>
      </c>
      <c r="AT100" s="139">
        <f>ROUND(SUM(AV100:AW100),2)</f>
        <v>0</v>
      </c>
      <c r="AU100" s="140">
        <f>'D.1.4.4.1 - SP - Struktur...'!P124</f>
        <v>0</v>
      </c>
      <c r="AV100" s="139">
        <f>'D.1.4.4.1 - SP - Struktur...'!J37</f>
        <v>0</v>
      </c>
      <c r="AW100" s="139">
        <f>'D.1.4.4.1 - SP - Struktur...'!J38</f>
        <v>0</v>
      </c>
      <c r="AX100" s="139">
        <f>'D.1.4.4.1 - SP - Struktur...'!J39</f>
        <v>0</v>
      </c>
      <c r="AY100" s="139">
        <f>'D.1.4.4.1 - SP - Struktur...'!J40</f>
        <v>0</v>
      </c>
      <c r="AZ100" s="139">
        <f>'D.1.4.4.1 - SP - Struktur...'!F37</f>
        <v>0</v>
      </c>
      <c r="BA100" s="139">
        <f>'D.1.4.4.1 - SP - Struktur...'!F38</f>
        <v>0</v>
      </c>
      <c r="BB100" s="139">
        <f>'D.1.4.4.1 - SP - Struktur...'!F39</f>
        <v>0</v>
      </c>
      <c r="BC100" s="139">
        <f>'D.1.4.4.1 - SP - Struktur...'!F40</f>
        <v>0</v>
      </c>
      <c r="BD100" s="141">
        <f>'D.1.4.4.1 - SP - Struktur...'!F41</f>
        <v>0</v>
      </c>
      <c r="BE100" s="4"/>
      <c r="BT100" s="142" t="s">
        <v>102</v>
      </c>
      <c r="BV100" s="142" t="s">
        <v>78</v>
      </c>
      <c r="BW100" s="142" t="s">
        <v>103</v>
      </c>
      <c r="BX100" s="142" t="s">
        <v>99</v>
      </c>
      <c r="CL100" s="142" t="s">
        <v>1</v>
      </c>
    </row>
    <row r="101" s="4" customFormat="1" ht="23.25" customHeight="1">
      <c r="A101" s="133" t="s">
        <v>86</v>
      </c>
      <c r="B101" s="71"/>
      <c r="C101" s="134"/>
      <c r="D101" s="134"/>
      <c r="E101" s="134"/>
      <c r="F101" s="135" t="s">
        <v>104</v>
      </c>
      <c r="G101" s="135"/>
      <c r="H101" s="135"/>
      <c r="I101" s="135"/>
      <c r="J101" s="135"/>
      <c r="K101" s="134"/>
      <c r="L101" s="135" t="s">
        <v>105</v>
      </c>
      <c r="M101" s="135"/>
      <c r="N101" s="135"/>
      <c r="O101" s="135"/>
      <c r="P101" s="135"/>
      <c r="Q101" s="135"/>
      <c r="R101" s="135"/>
      <c r="S101" s="135"/>
      <c r="T101" s="135"/>
      <c r="U101" s="135"/>
      <c r="V101" s="135"/>
      <c r="W101" s="135"/>
      <c r="X101" s="135"/>
      <c r="Y101" s="135"/>
      <c r="Z101" s="135"/>
      <c r="AA101" s="135"/>
      <c r="AB101" s="135"/>
      <c r="AC101" s="135"/>
      <c r="AD101" s="135"/>
      <c r="AE101" s="135"/>
      <c r="AF101" s="135"/>
      <c r="AG101" s="136">
        <f>'D.1.4.4.2 - SP - Kamerový...'!J34</f>
        <v>0</v>
      </c>
      <c r="AH101" s="134"/>
      <c r="AI101" s="134"/>
      <c r="AJ101" s="134"/>
      <c r="AK101" s="134"/>
      <c r="AL101" s="134"/>
      <c r="AM101" s="134"/>
      <c r="AN101" s="136">
        <f>SUM(AG101,AT101)</f>
        <v>0</v>
      </c>
      <c r="AO101" s="134"/>
      <c r="AP101" s="134"/>
      <c r="AQ101" s="137" t="s">
        <v>89</v>
      </c>
      <c r="AR101" s="73"/>
      <c r="AS101" s="138">
        <v>0</v>
      </c>
      <c r="AT101" s="139">
        <f>ROUND(SUM(AV101:AW101),2)</f>
        <v>0</v>
      </c>
      <c r="AU101" s="140">
        <f>'D.1.4.4.2 - SP - Kamerový...'!P124</f>
        <v>0</v>
      </c>
      <c r="AV101" s="139">
        <f>'D.1.4.4.2 - SP - Kamerový...'!J37</f>
        <v>0</v>
      </c>
      <c r="AW101" s="139">
        <f>'D.1.4.4.2 - SP - Kamerový...'!J38</f>
        <v>0</v>
      </c>
      <c r="AX101" s="139">
        <f>'D.1.4.4.2 - SP - Kamerový...'!J39</f>
        <v>0</v>
      </c>
      <c r="AY101" s="139">
        <f>'D.1.4.4.2 - SP - Kamerový...'!J40</f>
        <v>0</v>
      </c>
      <c r="AZ101" s="139">
        <f>'D.1.4.4.2 - SP - Kamerový...'!F37</f>
        <v>0</v>
      </c>
      <c r="BA101" s="139">
        <f>'D.1.4.4.2 - SP - Kamerový...'!F38</f>
        <v>0</v>
      </c>
      <c r="BB101" s="139">
        <f>'D.1.4.4.2 - SP - Kamerový...'!F39</f>
        <v>0</v>
      </c>
      <c r="BC101" s="139">
        <f>'D.1.4.4.2 - SP - Kamerový...'!F40</f>
        <v>0</v>
      </c>
      <c r="BD101" s="141">
        <f>'D.1.4.4.2 - SP - Kamerový...'!F41</f>
        <v>0</v>
      </c>
      <c r="BE101" s="4"/>
      <c r="BT101" s="142" t="s">
        <v>102</v>
      </c>
      <c r="BV101" s="142" t="s">
        <v>78</v>
      </c>
      <c r="BW101" s="142" t="s">
        <v>106</v>
      </c>
      <c r="BX101" s="142" t="s">
        <v>99</v>
      </c>
      <c r="CL101" s="142" t="s">
        <v>1</v>
      </c>
    </row>
    <row r="102" s="4" customFormat="1" ht="23.25" customHeight="1">
      <c r="A102" s="133" t="s">
        <v>86</v>
      </c>
      <c r="B102" s="71"/>
      <c r="C102" s="134"/>
      <c r="D102" s="134"/>
      <c r="E102" s="134"/>
      <c r="F102" s="135" t="s">
        <v>107</v>
      </c>
      <c r="G102" s="135"/>
      <c r="H102" s="135"/>
      <c r="I102" s="135"/>
      <c r="J102" s="135"/>
      <c r="K102" s="134"/>
      <c r="L102" s="135" t="s">
        <v>108</v>
      </c>
      <c r="M102" s="135"/>
      <c r="N102" s="135"/>
      <c r="O102" s="135"/>
      <c r="P102" s="135"/>
      <c r="Q102" s="135"/>
      <c r="R102" s="135"/>
      <c r="S102" s="135"/>
      <c r="T102" s="135"/>
      <c r="U102" s="135"/>
      <c r="V102" s="135"/>
      <c r="W102" s="135"/>
      <c r="X102" s="135"/>
      <c r="Y102" s="135"/>
      <c r="Z102" s="135"/>
      <c r="AA102" s="135"/>
      <c r="AB102" s="135"/>
      <c r="AC102" s="135"/>
      <c r="AD102" s="135"/>
      <c r="AE102" s="135"/>
      <c r="AF102" s="135"/>
      <c r="AG102" s="136">
        <f>'D.1.4.4.3 - SP - Poplacho...'!J34</f>
        <v>0</v>
      </c>
      <c r="AH102" s="134"/>
      <c r="AI102" s="134"/>
      <c r="AJ102" s="134"/>
      <c r="AK102" s="134"/>
      <c r="AL102" s="134"/>
      <c r="AM102" s="134"/>
      <c r="AN102" s="136">
        <f>SUM(AG102,AT102)</f>
        <v>0</v>
      </c>
      <c r="AO102" s="134"/>
      <c r="AP102" s="134"/>
      <c r="AQ102" s="137" t="s">
        <v>89</v>
      </c>
      <c r="AR102" s="73"/>
      <c r="AS102" s="138">
        <v>0</v>
      </c>
      <c r="AT102" s="139">
        <f>ROUND(SUM(AV102:AW102),2)</f>
        <v>0</v>
      </c>
      <c r="AU102" s="140">
        <f>'D.1.4.4.3 - SP - Poplacho...'!P124</f>
        <v>0</v>
      </c>
      <c r="AV102" s="139">
        <f>'D.1.4.4.3 - SP - Poplacho...'!J37</f>
        <v>0</v>
      </c>
      <c r="AW102" s="139">
        <f>'D.1.4.4.3 - SP - Poplacho...'!J38</f>
        <v>0</v>
      </c>
      <c r="AX102" s="139">
        <f>'D.1.4.4.3 - SP - Poplacho...'!J39</f>
        <v>0</v>
      </c>
      <c r="AY102" s="139">
        <f>'D.1.4.4.3 - SP - Poplacho...'!J40</f>
        <v>0</v>
      </c>
      <c r="AZ102" s="139">
        <f>'D.1.4.4.3 - SP - Poplacho...'!F37</f>
        <v>0</v>
      </c>
      <c r="BA102" s="139">
        <f>'D.1.4.4.3 - SP - Poplacho...'!F38</f>
        <v>0</v>
      </c>
      <c r="BB102" s="139">
        <f>'D.1.4.4.3 - SP - Poplacho...'!F39</f>
        <v>0</v>
      </c>
      <c r="BC102" s="139">
        <f>'D.1.4.4.3 - SP - Poplacho...'!F40</f>
        <v>0</v>
      </c>
      <c r="BD102" s="141">
        <f>'D.1.4.4.3 - SP - Poplacho...'!F41</f>
        <v>0</v>
      </c>
      <c r="BE102" s="4"/>
      <c r="BT102" s="142" t="s">
        <v>102</v>
      </c>
      <c r="BV102" s="142" t="s">
        <v>78</v>
      </c>
      <c r="BW102" s="142" t="s">
        <v>109</v>
      </c>
      <c r="BX102" s="142" t="s">
        <v>99</v>
      </c>
      <c r="CL102" s="142" t="s">
        <v>1</v>
      </c>
    </row>
    <row r="103" s="4" customFormat="1" ht="23.25" customHeight="1">
      <c r="A103" s="133" t="s">
        <v>86</v>
      </c>
      <c r="B103" s="71"/>
      <c r="C103" s="134"/>
      <c r="D103" s="134"/>
      <c r="E103" s="134"/>
      <c r="F103" s="135" t="s">
        <v>110</v>
      </c>
      <c r="G103" s="135"/>
      <c r="H103" s="135"/>
      <c r="I103" s="135"/>
      <c r="J103" s="135"/>
      <c r="K103" s="134"/>
      <c r="L103" s="135" t="s">
        <v>111</v>
      </c>
      <c r="M103" s="135"/>
      <c r="N103" s="135"/>
      <c r="O103" s="135"/>
      <c r="P103" s="135"/>
      <c r="Q103" s="135"/>
      <c r="R103" s="135"/>
      <c r="S103" s="135"/>
      <c r="T103" s="135"/>
      <c r="U103" s="135"/>
      <c r="V103" s="135"/>
      <c r="W103" s="135"/>
      <c r="X103" s="135"/>
      <c r="Y103" s="135"/>
      <c r="Z103" s="135"/>
      <c r="AA103" s="135"/>
      <c r="AB103" s="135"/>
      <c r="AC103" s="135"/>
      <c r="AD103" s="135"/>
      <c r="AE103" s="135"/>
      <c r="AF103" s="135"/>
      <c r="AG103" s="136">
        <f>'D.1.4.4.4 - SP - Hotelový...'!J34</f>
        <v>0</v>
      </c>
      <c r="AH103" s="134"/>
      <c r="AI103" s="134"/>
      <c r="AJ103" s="134"/>
      <c r="AK103" s="134"/>
      <c r="AL103" s="134"/>
      <c r="AM103" s="134"/>
      <c r="AN103" s="136">
        <f>SUM(AG103,AT103)</f>
        <v>0</v>
      </c>
      <c r="AO103" s="134"/>
      <c r="AP103" s="134"/>
      <c r="AQ103" s="137" t="s">
        <v>89</v>
      </c>
      <c r="AR103" s="73"/>
      <c r="AS103" s="138">
        <v>0</v>
      </c>
      <c r="AT103" s="139">
        <f>ROUND(SUM(AV103:AW103),2)</f>
        <v>0</v>
      </c>
      <c r="AU103" s="140">
        <f>'D.1.4.4.4 - SP - Hotelový...'!P124</f>
        <v>0</v>
      </c>
      <c r="AV103" s="139">
        <f>'D.1.4.4.4 - SP - Hotelový...'!J37</f>
        <v>0</v>
      </c>
      <c r="AW103" s="139">
        <f>'D.1.4.4.4 - SP - Hotelový...'!J38</f>
        <v>0</v>
      </c>
      <c r="AX103" s="139">
        <f>'D.1.4.4.4 - SP - Hotelový...'!J39</f>
        <v>0</v>
      </c>
      <c r="AY103" s="139">
        <f>'D.1.4.4.4 - SP - Hotelový...'!J40</f>
        <v>0</v>
      </c>
      <c r="AZ103" s="139">
        <f>'D.1.4.4.4 - SP - Hotelový...'!F37</f>
        <v>0</v>
      </c>
      <c r="BA103" s="139">
        <f>'D.1.4.4.4 - SP - Hotelový...'!F38</f>
        <v>0</v>
      </c>
      <c r="BB103" s="139">
        <f>'D.1.4.4.4 - SP - Hotelový...'!F39</f>
        <v>0</v>
      </c>
      <c r="BC103" s="139">
        <f>'D.1.4.4.4 - SP - Hotelový...'!F40</f>
        <v>0</v>
      </c>
      <c r="BD103" s="141">
        <f>'D.1.4.4.4 - SP - Hotelový...'!F41</f>
        <v>0</v>
      </c>
      <c r="BE103" s="4"/>
      <c r="BT103" s="142" t="s">
        <v>102</v>
      </c>
      <c r="BV103" s="142" t="s">
        <v>78</v>
      </c>
      <c r="BW103" s="142" t="s">
        <v>112</v>
      </c>
      <c r="BX103" s="142" t="s">
        <v>99</v>
      </c>
      <c r="CL103" s="142" t="s">
        <v>1</v>
      </c>
    </row>
    <row r="104" s="4" customFormat="1" ht="23.25" customHeight="1">
      <c r="A104" s="133" t="s">
        <v>86</v>
      </c>
      <c r="B104" s="71"/>
      <c r="C104" s="134"/>
      <c r="D104" s="134"/>
      <c r="E104" s="134"/>
      <c r="F104" s="135" t="s">
        <v>113</v>
      </c>
      <c r="G104" s="135"/>
      <c r="H104" s="135"/>
      <c r="I104" s="135"/>
      <c r="J104" s="135"/>
      <c r="K104" s="134"/>
      <c r="L104" s="135" t="s">
        <v>114</v>
      </c>
      <c r="M104" s="135"/>
      <c r="N104" s="135"/>
      <c r="O104" s="135"/>
      <c r="P104" s="135"/>
      <c r="Q104" s="135"/>
      <c r="R104" s="135"/>
      <c r="S104" s="135"/>
      <c r="T104" s="135"/>
      <c r="U104" s="135"/>
      <c r="V104" s="135"/>
      <c r="W104" s="135"/>
      <c r="X104" s="135"/>
      <c r="Y104" s="135"/>
      <c r="Z104" s="135"/>
      <c r="AA104" s="135"/>
      <c r="AB104" s="135"/>
      <c r="AC104" s="135"/>
      <c r="AD104" s="135"/>
      <c r="AE104" s="135"/>
      <c r="AF104" s="135"/>
      <c r="AG104" s="136">
        <f>'D.1.4.4.5 - SP - Audio sy...'!J34</f>
        <v>0</v>
      </c>
      <c r="AH104" s="134"/>
      <c r="AI104" s="134"/>
      <c r="AJ104" s="134"/>
      <c r="AK104" s="134"/>
      <c r="AL104" s="134"/>
      <c r="AM104" s="134"/>
      <c r="AN104" s="136">
        <f>SUM(AG104,AT104)</f>
        <v>0</v>
      </c>
      <c r="AO104" s="134"/>
      <c r="AP104" s="134"/>
      <c r="AQ104" s="137" t="s">
        <v>89</v>
      </c>
      <c r="AR104" s="73"/>
      <c r="AS104" s="138">
        <v>0</v>
      </c>
      <c r="AT104" s="139">
        <f>ROUND(SUM(AV104:AW104),2)</f>
        <v>0</v>
      </c>
      <c r="AU104" s="140">
        <f>'D.1.4.4.5 - SP - Audio sy...'!P124</f>
        <v>0</v>
      </c>
      <c r="AV104" s="139">
        <f>'D.1.4.4.5 - SP - Audio sy...'!J37</f>
        <v>0</v>
      </c>
      <c r="AW104" s="139">
        <f>'D.1.4.4.5 - SP - Audio sy...'!J38</f>
        <v>0</v>
      </c>
      <c r="AX104" s="139">
        <f>'D.1.4.4.5 - SP - Audio sy...'!J39</f>
        <v>0</v>
      </c>
      <c r="AY104" s="139">
        <f>'D.1.4.4.5 - SP - Audio sy...'!J40</f>
        <v>0</v>
      </c>
      <c r="AZ104" s="139">
        <f>'D.1.4.4.5 - SP - Audio sy...'!F37</f>
        <v>0</v>
      </c>
      <c r="BA104" s="139">
        <f>'D.1.4.4.5 - SP - Audio sy...'!F38</f>
        <v>0</v>
      </c>
      <c r="BB104" s="139">
        <f>'D.1.4.4.5 - SP - Audio sy...'!F39</f>
        <v>0</v>
      </c>
      <c r="BC104" s="139">
        <f>'D.1.4.4.5 - SP - Audio sy...'!F40</f>
        <v>0</v>
      </c>
      <c r="BD104" s="141">
        <f>'D.1.4.4.5 - SP - Audio sy...'!F41</f>
        <v>0</v>
      </c>
      <c r="BE104" s="4"/>
      <c r="BT104" s="142" t="s">
        <v>102</v>
      </c>
      <c r="BV104" s="142" t="s">
        <v>78</v>
      </c>
      <c r="BW104" s="142" t="s">
        <v>115</v>
      </c>
      <c r="BX104" s="142" t="s">
        <v>99</v>
      </c>
      <c r="CL104" s="142" t="s">
        <v>1</v>
      </c>
    </row>
    <row r="105" s="4" customFormat="1" ht="23.25" customHeight="1">
      <c r="A105" s="4"/>
      <c r="B105" s="71"/>
      <c r="C105" s="134"/>
      <c r="D105" s="134"/>
      <c r="E105" s="135" t="s">
        <v>116</v>
      </c>
      <c r="F105" s="135"/>
      <c r="G105" s="135"/>
      <c r="H105" s="135"/>
      <c r="I105" s="135"/>
      <c r="J105" s="134"/>
      <c r="K105" s="135" t="s">
        <v>117</v>
      </c>
      <c r="L105" s="135"/>
      <c r="M105" s="135"/>
      <c r="N105" s="135"/>
      <c r="O105" s="135"/>
      <c r="P105" s="135"/>
      <c r="Q105" s="135"/>
      <c r="R105" s="135"/>
      <c r="S105" s="135"/>
      <c r="T105" s="135"/>
      <c r="U105" s="135"/>
      <c r="V105" s="135"/>
      <c r="W105" s="135"/>
      <c r="X105" s="135"/>
      <c r="Y105" s="135"/>
      <c r="Z105" s="135"/>
      <c r="AA105" s="135"/>
      <c r="AB105" s="135"/>
      <c r="AC105" s="135"/>
      <c r="AD105" s="135"/>
      <c r="AE105" s="135"/>
      <c r="AF105" s="135"/>
      <c r="AG105" s="143">
        <f>ROUND(SUM(AG106:AG108),2)</f>
        <v>0</v>
      </c>
      <c r="AH105" s="134"/>
      <c r="AI105" s="134"/>
      <c r="AJ105" s="134"/>
      <c r="AK105" s="134"/>
      <c r="AL105" s="134"/>
      <c r="AM105" s="134"/>
      <c r="AN105" s="136">
        <f>SUM(AG105,AT105)</f>
        <v>0</v>
      </c>
      <c r="AO105" s="134"/>
      <c r="AP105" s="134"/>
      <c r="AQ105" s="137" t="s">
        <v>89</v>
      </c>
      <c r="AR105" s="73"/>
      <c r="AS105" s="138">
        <f>ROUND(SUM(AS106:AS108),2)</f>
        <v>0</v>
      </c>
      <c r="AT105" s="139">
        <f>ROUND(SUM(AV105:AW105),2)</f>
        <v>0</v>
      </c>
      <c r="AU105" s="140">
        <f>ROUND(SUM(AU106:AU108),5)</f>
        <v>0</v>
      </c>
      <c r="AV105" s="139">
        <f>ROUND(AZ105*L29,2)</f>
        <v>0</v>
      </c>
      <c r="AW105" s="139">
        <f>ROUND(BA105*L30,2)</f>
        <v>0</v>
      </c>
      <c r="AX105" s="139">
        <f>ROUND(BB105*L29,2)</f>
        <v>0</v>
      </c>
      <c r="AY105" s="139">
        <f>ROUND(BC105*L30,2)</f>
        <v>0</v>
      </c>
      <c r="AZ105" s="139">
        <f>ROUND(SUM(AZ106:AZ108),2)</f>
        <v>0</v>
      </c>
      <c r="BA105" s="139">
        <f>ROUND(SUM(BA106:BA108),2)</f>
        <v>0</v>
      </c>
      <c r="BB105" s="139">
        <f>ROUND(SUM(BB106:BB108),2)</f>
        <v>0</v>
      </c>
      <c r="BC105" s="139">
        <f>ROUND(SUM(BC106:BC108),2)</f>
        <v>0</v>
      </c>
      <c r="BD105" s="141">
        <f>ROUND(SUM(BD106:BD108),2)</f>
        <v>0</v>
      </c>
      <c r="BE105" s="4"/>
      <c r="BS105" s="142" t="s">
        <v>75</v>
      </c>
      <c r="BT105" s="142" t="s">
        <v>85</v>
      </c>
      <c r="BU105" s="142" t="s">
        <v>77</v>
      </c>
      <c r="BV105" s="142" t="s">
        <v>78</v>
      </c>
      <c r="BW105" s="142" t="s">
        <v>118</v>
      </c>
      <c r="BX105" s="142" t="s">
        <v>84</v>
      </c>
      <c r="CL105" s="142" t="s">
        <v>1</v>
      </c>
    </row>
    <row r="106" s="4" customFormat="1" ht="23.25" customHeight="1">
      <c r="A106" s="133" t="s">
        <v>86</v>
      </c>
      <c r="B106" s="71"/>
      <c r="C106" s="134"/>
      <c r="D106" s="134"/>
      <c r="E106" s="134"/>
      <c r="F106" s="135" t="s">
        <v>119</v>
      </c>
      <c r="G106" s="135"/>
      <c r="H106" s="135"/>
      <c r="I106" s="135"/>
      <c r="J106" s="135"/>
      <c r="K106" s="134"/>
      <c r="L106" s="135" t="s">
        <v>120</v>
      </c>
      <c r="M106" s="135"/>
      <c r="N106" s="135"/>
      <c r="O106" s="135"/>
      <c r="P106" s="135"/>
      <c r="Q106" s="135"/>
      <c r="R106" s="135"/>
      <c r="S106" s="135"/>
      <c r="T106" s="135"/>
      <c r="U106" s="135"/>
      <c r="V106" s="135"/>
      <c r="W106" s="135"/>
      <c r="X106" s="135"/>
      <c r="Y106" s="135"/>
      <c r="Z106" s="135"/>
      <c r="AA106" s="135"/>
      <c r="AB106" s="135"/>
      <c r="AC106" s="135"/>
      <c r="AD106" s="135"/>
      <c r="AE106" s="135"/>
      <c r="AF106" s="135"/>
      <c r="AG106" s="136">
        <f>'D.1.4.5.1 - SP - Silnopro...'!J34</f>
        <v>0</v>
      </c>
      <c r="AH106" s="134"/>
      <c r="AI106" s="134"/>
      <c r="AJ106" s="134"/>
      <c r="AK106" s="134"/>
      <c r="AL106" s="134"/>
      <c r="AM106" s="134"/>
      <c r="AN106" s="136">
        <f>SUM(AG106,AT106)</f>
        <v>0</v>
      </c>
      <c r="AO106" s="134"/>
      <c r="AP106" s="134"/>
      <c r="AQ106" s="137" t="s">
        <v>89</v>
      </c>
      <c r="AR106" s="73"/>
      <c r="AS106" s="138">
        <v>0</v>
      </c>
      <c r="AT106" s="139">
        <f>ROUND(SUM(AV106:AW106),2)</f>
        <v>0</v>
      </c>
      <c r="AU106" s="140">
        <f>'D.1.4.5.1 - SP - Silnopro...'!P126</f>
        <v>0</v>
      </c>
      <c r="AV106" s="139">
        <f>'D.1.4.5.1 - SP - Silnopro...'!J37</f>
        <v>0</v>
      </c>
      <c r="AW106" s="139">
        <f>'D.1.4.5.1 - SP - Silnopro...'!J38</f>
        <v>0</v>
      </c>
      <c r="AX106" s="139">
        <f>'D.1.4.5.1 - SP - Silnopro...'!J39</f>
        <v>0</v>
      </c>
      <c r="AY106" s="139">
        <f>'D.1.4.5.1 - SP - Silnopro...'!J40</f>
        <v>0</v>
      </c>
      <c r="AZ106" s="139">
        <f>'D.1.4.5.1 - SP - Silnopro...'!F37</f>
        <v>0</v>
      </c>
      <c r="BA106" s="139">
        <f>'D.1.4.5.1 - SP - Silnopro...'!F38</f>
        <v>0</v>
      </c>
      <c r="BB106" s="139">
        <f>'D.1.4.5.1 - SP - Silnopro...'!F39</f>
        <v>0</v>
      </c>
      <c r="BC106" s="139">
        <f>'D.1.4.5.1 - SP - Silnopro...'!F40</f>
        <v>0</v>
      </c>
      <c r="BD106" s="141">
        <f>'D.1.4.5.1 - SP - Silnopro...'!F41</f>
        <v>0</v>
      </c>
      <c r="BE106" s="4"/>
      <c r="BT106" s="142" t="s">
        <v>102</v>
      </c>
      <c r="BV106" s="142" t="s">
        <v>78</v>
      </c>
      <c r="BW106" s="142" t="s">
        <v>121</v>
      </c>
      <c r="BX106" s="142" t="s">
        <v>118</v>
      </c>
      <c r="CL106" s="142" t="s">
        <v>1</v>
      </c>
    </row>
    <row r="107" s="4" customFormat="1" ht="23.25" customHeight="1">
      <c r="A107" s="133" t="s">
        <v>86</v>
      </c>
      <c r="B107" s="71"/>
      <c r="C107" s="134"/>
      <c r="D107" s="134"/>
      <c r="E107" s="134"/>
      <c r="F107" s="135" t="s">
        <v>122</v>
      </c>
      <c r="G107" s="135"/>
      <c r="H107" s="135"/>
      <c r="I107" s="135"/>
      <c r="J107" s="135"/>
      <c r="K107" s="134"/>
      <c r="L107" s="135" t="s">
        <v>123</v>
      </c>
      <c r="M107" s="135"/>
      <c r="N107" s="135"/>
      <c r="O107" s="135"/>
      <c r="P107" s="135"/>
      <c r="Q107" s="135"/>
      <c r="R107" s="135"/>
      <c r="S107" s="135"/>
      <c r="T107" s="135"/>
      <c r="U107" s="135"/>
      <c r="V107" s="135"/>
      <c r="W107" s="135"/>
      <c r="X107" s="135"/>
      <c r="Y107" s="135"/>
      <c r="Z107" s="135"/>
      <c r="AA107" s="135"/>
      <c r="AB107" s="135"/>
      <c r="AC107" s="135"/>
      <c r="AD107" s="135"/>
      <c r="AE107" s="135"/>
      <c r="AF107" s="135"/>
      <c r="AG107" s="136">
        <f>'D.1.4.5.2 - SP - osvětlen...'!J34</f>
        <v>0</v>
      </c>
      <c r="AH107" s="134"/>
      <c r="AI107" s="134"/>
      <c r="AJ107" s="134"/>
      <c r="AK107" s="134"/>
      <c r="AL107" s="134"/>
      <c r="AM107" s="134"/>
      <c r="AN107" s="136">
        <f>SUM(AG107,AT107)</f>
        <v>0</v>
      </c>
      <c r="AO107" s="134"/>
      <c r="AP107" s="134"/>
      <c r="AQ107" s="137" t="s">
        <v>89</v>
      </c>
      <c r="AR107" s="73"/>
      <c r="AS107" s="138">
        <v>0</v>
      </c>
      <c r="AT107" s="139">
        <f>ROUND(SUM(AV107:AW107),2)</f>
        <v>0</v>
      </c>
      <c r="AU107" s="140">
        <f>'D.1.4.5.2 - SP - osvětlen...'!P124</f>
        <v>0</v>
      </c>
      <c r="AV107" s="139">
        <f>'D.1.4.5.2 - SP - osvětlen...'!J37</f>
        <v>0</v>
      </c>
      <c r="AW107" s="139">
        <f>'D.1.4.5.2 - SP - osvětlen...'!J38</f>
        <v>0</v>
      </c>
      <c r="AX107" s="139">
        <f>'D.1.4.5.2 - SP - osvětlen...'!J39</f>
        <v>0</v>
      </c>
      <c r="AY107" s="139">
        <f>'D.1.4.5.2 - SP - osvětlen...'!J40</f>
        <v>0</v>
      </c>
      <c r="AZ107" s="139">
        <f>'D.1.4.5.2 - SP - osvětlen...'!F37</f>
        <v>0</v>
      </c>
      <c r="BA107" s="139">
        <f>'D.1.4.5.2 - SP - osvětlen...'!F38</f>
        <v>0</v>
      </c>
      <c r="BB107" s="139">
        <f>'D.1.4.5.2 - SP - osvětlen...'!F39</f>
        <v>0</v>
      </c>
      <c r="BC107" s="139">
        <f>'D.1.4.5.2 - SP - osvětlen...'!F40</f>
        <v>0</v>
      </c>
      <c r="BD107" s="141">
        <f>'D.1.4.5.2 - SP - osvětlen...'!F41</f>
        <v>0</v>
      </c>
      <c r="BE107" s="4"/>
      <c r="BT107" s="142" t="s">
        <v>102</v>
      </c>
      <c r="BV107" s="142" t="s">
        <v>78</v>
      </c>
      <c r="BW107" s="142" t="s">
        <v>124</v>
      </c>
      <c r="BX107" s="142" t="s">
        <v>118</v>
      </c>
      <c r="CL107" s="142" t="s">
        <v>1</v>
      </c>
    </row>
    <row r="108" s="4" customFormat="1" ht="23.25" customHeight="1">
      <c r="A108" s="133" t="s">
        <v>86</v>
      </c>
      <c r="B108" s="71"/>
      <c r="C108" s="134"/>
      <c r="D108" s="134"/>
      <c r="E108" s="134"/>
      <c r="F108" s="135" t="s">
        <v>125</v>
      </c>
      <c r="G108" s="135"/>
      <c r="H108" s="135"/>
      <c r="I108" s="135"/>
      <c r="J108" s="135"/>
      <c r="K108" s="134"/>
      <c r="L108" s="135" t="s">
        <v>126</v>
      </c>
      <c r="M108" s="135"/>
      <c r="N108" s="135"/>
      <c r="O108" s="135"/>
      <c r="P108" s="135"/>
      <c r="Q108" s="135"/>
      <c r="R108" s="135"/>
      <c r="S108" s="135"/>
      <c r="T108" s="135"/>
      <c r="U108" s="135"/>
      <c r="V108" s="135"/>
      <c r="W108" s="135"/>
      <c r="X108" s="135"/>
      <c r="Y108" s="135"/>
      <c r="Z108" s="135"/>
      <c r="AA108" s="135"/>
      <c r="AB108" s="135"/>
      <c r="AC108" s="135"/>
      <c r="AD108" s="135"/>
      <c r="AE108" s="135"/>
      <c r="AF108" s="135"/>
      <c r="AG108" s="136">
        <f>'D.1.4.5.4 - SP - Elektroi...'!J34</f>
        <v>0</v>
      </c>
      <c r="AH108" s="134"/>
      <c r="AI108" s="134"/>
      <c r="AJ108" s="134"/>
      <c r="AK108" s="134"/>
      <c r="AL108" s="134"/>
      <c r="AM108" s="134"/>
      <c r="AN108" s="136">
        <f>SUM(AG108,AT108)</f>
        <v>0</v>
      </c>
      <c r="AO108" s="134"/>
      <c r="AP108" s="134"/>
      <c r="AQ108" s="137" t="s">
        <v>89</v>
      </c>
      <c r="AR108" s="73"/>
      <c r="AS108" s="138">
        <v>0</v>
      </c>
      <c r="AT108" s="139">
        <f>ROUND(SUM(AV108:AW108),2)</f>
        <v>0</v>
      </c>
      <c r="AU108" s="140">
        <f>'D.1.4.5.4 - SP - Elektroi...'!P125</f>
        <v>0</v>
      </c>
      <c r="AV108" s="139">
        <f>'D.1.4.5.4 - SP - Elektroi...'!J37</f>
        <v>0</v>
      </c>
      <c r="AW108" s="139">
        <f>'D.1.4.5.4 - SP - Elektroi...'!J38</f>
        <v>0</v>
      </c>
      <c r="AX108" s="139">
        <f>'D.1.4.5.4 - SP - Elektroi...'!J39</f>
        <v>0</v>
      </c>
      <c r="AY108" s="139">
        <f>'D.1.4.5.4 - SP - Elektroi...'!J40</f>
        <v>0</v>
      </c>
      <c r="AZ108" s="139">
        <f>'D.1.4.5.4 - SP - Elektroi...'!F37</f>
        <v>0</v>
      </c>
      <c r="BA108" s="139">
        <f>'D.1.4.5.4 - SP - Elektroi...'!F38</f>
        <v>0</v>
      </c>
      <c r="BB108" s="139">
        <f>'D.1.4.5.4 - SP - Elektroi...'!F39</f>
        <v>0</v>
      </c>
      <c r="BC108" s="139">
        <f>'D.1.4.5.4 - SP - Elektroi...'!F40</f>
        <v>0</v>
      </c>
      <c r="BD108" s="141">
        <f>'D.1.4.5.4 - SP - Elektroi...'!F41</f>
        <v>0</v>
      </c>
      <c r="BE108" s="4"/>
      <c r="BT108" s="142" t="s">
        <v>102</v>
      </c>
      <c r="BV108" s="142" t="s">
        <v>78</v>
      </c>
      <c r="BW108" s="142" t="s">
        <v>127</v>
      </c>
      <c r="BX108" s="142" t="s">
        <v>118</v>
      </c>
      <c r="CL108" s="142" t="s">
        <v>1</v>
      </c>
    </row>
    <row r="109" s="4" customFormat="1" ht="23.25" customHeight="1">
      <c r="A109" s="133" t="s">
        <v>86</v>
      </c>
      <c r="B109" s="71"/>
      <c r="C109" s="134"/>
      <c r="D109" s="134"/>
      <c r="E109" s="135" t="s">
        <v>128</v>
      </c>
      <c r="F109" s="135"/>
      <c r="G109" s="135"/>
      <c r="H109" s="135"/>
      <c r="I109" s="135"/>
      <c r="J109" s="134"/>
      <c r="K109" s="135" t="s">
        <v>129</v>
      </c>
      <c r="L109" s="135"/>
      <c r="M109" s="135"/>
      <c r="N109" s="135"/>
      <c r="O109" s="135"/>
      <c r="P109" s="135"/>
      <c r="Q109" s="135"/>
      <c r="R109" s="135"/>
      <c r="S109" s="135"/>
      <c r="T109" s="135"/>
      <c r="U109" s="135"/>
      <c r="V109" s="135"/>
      <c r="W109" s="135"/>
      <c r="X109" s="135"/>
      <c r="Y109" s="135"/>
      <c r="Z109" s="135"/>
      <c r="AA109" s="135"/>
      <c r="AB109" s="135"/>
      <c r="AC109" s="135"/>
      <c r="AD109" s="135"/>
      <c r="AE109" s="135"/>
      <c r="AF109" s="135"/>
      <c r="AG109" s="136">
        <f>'D.1.4.6 - SP - Měření a r...'!J32</f>
        <v>0</v>
      </c>
      <c r="AH109" s="134"/>
      <c r="AI109" s="134"/>
      <c r="AJ109" s="134"/>
      <c r="AK109" s="134"/>
      <c r="AL109" s="134"/>
      <c r="AM109" s="134"/>
      <c r="AN109" s="136">
        <f>SUM(AG109,AT109)</f>
        <v>0</v>
      </c>
      <c r="AO109" s="134"/>
      <c r="AP109" s="134"/>
      <c r="AQ109" s="137" t="s">
        <v>89</v>
      </c>
      <c r="AR109" s="73"/>
      <c r="AS109" s="138">
        <v>0</v>
      </c>
      <c r="AT109" s="139">
        <f>ROUND(SUM(AV109:AW109),2)</f>
        <v>0</v>
      </c>
      <c r="AU109" s="140">
        <f>'D.1.4.6 - SP - Měření a r...'!P126</f>
        <v>0</v>
      </c>
      <c r="AV109" s="139">
        <f>'D.1.4.6 - SP - Měření a r...'!J35</f>
        <v>0</v>
      </c>
      <c r="AW109" s="139">
        <f>'D.1.4.6 - SP - Měření a r...'!J36</f>
        <v>0</v>
      </c>
      <c r="AX109" s="139">
        <f>'D.1.4.6 - SP - Měření a r...'!J37</f>
        <v>0</v>
      </c>
      <c r="AY109" s="139">
        <f>'D.1.4.6 - SP - Měření a r...'!J38</f>
        <v>0</v>
      </c>
      <c r="AZ109" s="139">
        <f>'D.1.4.6 - SP - Měření a r...'!F35</f>
        <v>0</v>
      </c>
      <c r="BA109" s="139">
        <f>'D.1.4.6 - SP - Měření a r...'!F36</f>
        <v>0</v>
      </c>
      <c r="BB109" s="139">
        <f>'D.1.4.6 - SP - Měření a r...'!F37</f>
        <v>0</v>
      </c>
      <c r="BC109" s="139">
        <f>'D.1.4.6 - SP - Měření a r...'!F38</f>
        <v>0</v>
      </c>
      <c r="BD109" s="141">
        <f>'D.1.4.6 - SP - Měření a r...'!F39</f>
        <v>0</v>
      </c>
      <c r="BE109" s="4"/>
      <c r="BT109" s="142" t="s">
        <v>85</v>
      </c>
      <c r="BV109" s="142" t="s">
        <v>78</v>
      </c>
      <c r="BW109" s="142" t="s">
        <v>130</v>
      </c>
      <c r="BX109" s="142" t="s">
        <v>84</v>
      </c>
      <c r="CL109" s="142" t="s">
        <v>1</v>
      </c>
    </row>
    <row r="110" s="4" customFormat="1" ht="23.25" customHeight="1">
      <c r="A110" s="133" t="s">
        <v>86</v>
      </c>
      <c r="B110" s="71"/>
      <c r="C110" s="134"/>
      <c r="D110" s="134"/>
      <c r="E110" s="135" t="s">
        <v>131</v>
      </c>
      <c r="F110" s="135"/>
      <c r="G110" s="135"/>
      <c r="H110" s="135"/>
      <c r="I110" s="135"/>
      <c r="J110" s="134"/>
      <c r="K110" s="135" t="s">
        <v>132</v>
      </c>
      <c r="L110" s="135"/>
      <c r="M110" s="135"/>
      <c r="N110" s="135"/>
      <c r="O110" s="135"/>
      <c r="P110" s="135"/>
      <c r="Q110" s="135"/>
      <c r="R110" s="135"/>
      <c r="S110" s="135"/>
      <c r="T110" s="135"/>
      <c r="U110" s="135"/>
      <c r="V110" s="135"/>
      <c r="W110" s="135"/>
      <c r="X110" s="135"/>
      <c r="Y110" s="135"/>
      <c r="Z110" s="135"/>
      <c r="AA110" s="135"/>
      <c r="AB110" s="135"/>
      <c r="AC110" s="135"/>
      <c r="AD110" s="135"/>
      <c r="AE110" s="135"/>
      <c r="AF110" s="135"/>
      <c r="AG110" s="136">
        <f>'VRN - Vedlejší a ostatní ...'!J32</f>
        <v>0</v>
      </c>
      <c r="AH110" s="134"/>
      <c r="AI110" s="134"/>
      <c r="AJ110" s="134"/>
      <c r="AK110" s="134"/>
      <c r="AL110" s="134"/>
      <c r="AM110" s="134"/>
      <c r="AN110" s="136">
        <f>SUM(AG110,AT110)</f>
        <v>0</v>
      </c>
      <c r="AO110" s="134"/>
      <c r="AP110" s="134"/>
      <c r="AQ110" s="137" t="s">
        <v>89</v>
      </c>
      <c r="AR110" s="73"/>
      <c r="AS110" s="138">
        <v>0</v>
      </c>
      <c r="AT110" s="139">
        <f>ROUND(SUM(AV110:AW110),2)</f>
        <v>0</v>
      </c>
      <c r="AU110" s="140">
        <f>'VRN - Vedlejší a ostatní ...'!P121</f>
        <v>0</v>
      </c>
      <c r="AV110" s="139">
        <f>'VRN - Vedlejší a ostatní ...'!J35</f>
        <v>0</v>
      </c>
      <c r="AW110" s="139">
        <f>'VRN - Vedlejší a ostatní ...'!J36</f>
        <v>0</v>
      </c>
      <c r="AX110" s="139">
        <f>'VRN - Vedlejší a ostatní ...'!J37</f>
        <v>0</v>
      </c>
      <c r="AY110" s="139">
        <f>'VRN - Vedlejší a ostatní ...'!J38</f>
        <v>0</v>
      </c>
      <c r="AZ110" s="139">
        <f>'VRN - Vedlejší a ostatní ...'!F35</f>
        <v>0</v>
      </c>
      <c r="BA110" s="139">
        <f>'VRN - Vedlejší a ostatní ...'!F36</f>
        <v>0</v>
      </c>
      <c r="BB110" s="139">
        <f>'VRN - Vedlejší a ostatní ...'!F37</f>
        <v>0</v>
      </c>
      <c r="BC110" s="139">
        <f>'VRN - Vedlejší a ostatní ...'!F38</f>
        <v>0</v>
      </c>
      <c r="BD110" s="141">
        <f>'VRN - Vedlejší a ostatní ...'!F39</f>
        <v>0</v>
      </c>
      <c r="BE110" s="4"/>
      <c r="BT110" s="142" t="s">
        <v>85</v>
      </c>
      <c r="BV110" s="142" t="s">
        <v>78</v>
      </c>
      <c r="BW110" s="142" t="s">
        <v>133</v>
      </c>
      <c r="BX110" s="142" t="s">
        <v>84</v>
      </c>
      <c r="CL110" s="142" t="s">
        <v>1</v>
      </c>
    </row>
    <row r="111" s="7" customFormat="1" ht="16.5" customHeight="1">
      <c r="A111" s="7"/>
      <c r="B111" s="120"/>
      <c r="C111" s="121"/>
      <c r="D111" s="122" t="s">
        <v>134</v>
      </c>
      <c r="E111" s="122"/>
      <c r="F111" s="122"/>
      <c r="G111" s="122"/>
      <c r="H111" s="122"/>
      <c r="I111" s="123"/>
      <c r="J111" s="122" t="s">
        <v>135</v>
      </c>
      <c r="K111" s="122"/>
      <c r="L111" s="122"/>
      <c r="M111" s="122"/>
      <c r="N111" s="122"/>
      <c r="O111" s="122"/>
      <c r="P111" s="122"/>
      <c r="Q111" s="122"/>
      <c r="R111" s="122"/>
      <c r="S111" s="122"/>
      <c r="T111" s="122"/>
      <c r="U111" s="122"/>
      <c r="V111" s="122"/>
      <c r="W111" s="122"/>
      <c r="X111" s="122"/>
      <c r="Y111" s="122"/>
      <c r="Z111" s="122"/>
      <c r="AA111" s="122"/>
      <c r="AB111" s="122"/>
      <c r="AC111" s="122"/>
      <c r="AD111" s="122"/>
      <c r="AE111" s="122"/>
      <c r="AF111" s="122"/>
      <c r="AG111" s="124">
        <f>ROUND(AG112+SUM(AG113:AG115)+AG120+AG124+AG125,2)</f>
        <v>0</v>
      </c>
      <c r="AH111" s="123"/>
      <c r="AI111" s="123"/>
      <c r="AJ111" s="123"/>
      <c r="AK111" s="123"/>
      <c r="AL111" s="123"/>
      <c r="AM111" s="123"/>
      <c r="AN111" s="125">
        <f>SUM(AG111,AT111)</f>
        <v>0</v>
      </c>
      <c r="AO111" s="123"/>
      <c r="AP111" s="123"/>
      <c r="AQ111" s="126" t="s">
        <v>82</v>
      </c>
      <c r="AR111" s="127"/>
      <c r="AS111" s="128">
        <f>ROUND(AS112+SUM(AS113:AS115)+AS120+AS124+AS125,2)</f>
        <v>0</v>
      </c>
      <c r="AT111" s="129">
        <f>ROUND(SUM(AV111:AW111),2)</f>
        <v>0</v>
      </c>
      <c r="AU111" s="130">
        <f>ROUND(AU112+SUM(AU113:AU115)+AU120+AU124+AU125,5)</f>
        <v>0</v>
      </c>
      <c r="AV111" s="129">
        <f>ROUND(AZ111*L29,2)</f>
        <v>0</v>
      </c>
      <c r="AW111" s="129">
        <f>ROUND(BA111*L30,2)</f>
        <v>0</v>
      </c>
      <c r="AX111" s="129">
        <f>ROUND(BB111*L29,2)</f>
        <v>0</v>
      </c>
      <c r="AY111" s="129">
        <f>ROUND(BC111*L30,2)</f>
        <v>0</v>
      </c>
      <c r="AZ111" s="129">
        <f>ROUND(AZ112+SUM(AZ113:AZ115)+AZ120+AZ124+AZ125,2)</f>
        <v>0</v>
      </c>
      <c r="BA111" s="129">
        <f>ROUND(BA112+SUM(BA113:BA115)+BA120+BA124+BA125,2)</f>
        <v>0</v>
      </c>
      <c r="BB111" s="129">
        <f>ROUND(BB112+SUM(BB113:BB115)+BB120+BB124+BB125,2)</f>
        <v>0</v>
      </c>
      <c r="BC111" s="129">
        <f>ROUND(BC112+SUM(BC113:BC115)+BC120+BC124+BC125,2)</f>
        <v>0</v>
      </c>
      <c r="BD111" s="131">
        <f>ROUND(BD112+SUM(BD113:BD115)+BD120+BD124+BD125,2)</f>
        <v>0</v>
      </c>
      <c r="BE111" s="7"/>
      <c r="BS111" s="132" t="s">
        <v>75</v>
      </c>
      <c r="BT111" s="132" t="s">
        <v>83</v>
      </c>
      <c r="BU111" s="132" t="s">
        <v>77</v>
      </c>
      <c r="BV111" s="132" t="s">
        <v>78</v>
      </c>
      <c r="BW111" s="132" t="s">
        <v>136</v>
      </c>
      <c r="BX111" s="132" t="s">
        <v>5</v>
      </c>
      <c r="CL111" s="132" t="s">
        <v>1</v>
      </c>
      <c r="CM111" s="132" t="s">
        <v>85</v>
      </c>
    </row>
    <row r="112" s="4" customFormat="1" ht="16.5" customHeight="1">
      <c r="A112" s="133" t="s">
        <v>86</v>
      </c>
      <c r="B112" s="71"/>
      <c r="C112" s="134"/>
      <c r="D112" s="134"/>
      <c r="E112" s="135" t="s">
        <v>137</v>
      </c>
      <c r="F112" s="135"/>
      <c r="G112" s="135"/>
      <c r="H112" s="135"/>
      <c r="I112" s="135"/>
      <c r="J112" s="134"/>
      <c r="K112" s="135" t="s">
        <v>138</v>
      </c>
      <c r="L112" s="135"/>
      <c r="M112" s="135"/>
      <c r="N112" s="135"/>
      <c r="O112" s="135"/>
      <c r="P112" s="135"/>
      <c r="Q112" s="135"/>
      <c r="R112" s="135"/>
      <c r="S112" s="135"/>
      <c r="T112" s="135"/>
      <c r="U112" s="135"/>
      <c r="V112" s="135"/>
      <c r="W112" s="135"/>
      <c r="X112" s="135"/>
      <c r="Y112" s="135"/>
      <c r="Z112" s="135"/>
      <c r="AA112" s="135"/>
      <c r="AB112" s="135"/>
      <c r="AC112" s="135"/>
      <c r="AD112" s="135"/>
      <c r="AE112" s="135"/>
      <c r="AF112" s="135"/>
      <c r="AG112" s="136">
        <f>'D.1.1.-U - Architektonick...'!J32</f>
        <v>0</v>
      </c>
      <c r="AH112" s="134"/>
      <c r="AI112" s="134"/>
      <c r="AJ112" s="134"/>
      <c r="AK112" s="134"/>
      <c r="AL112" s="134"/>
      <c r="AM112" s="134"/>
      <c r="AN112" s="136">
        <f>SUM(AG112,AT112)</f>
        <v>0</v>
      </c>
      <c r="AO112" s="134"/>
      <c r="AP112" s="134"/>
      <c r="AQ112" s="137" t="s">
        <v>89</v>
      </c>
      <c r="AR112" s="73"/>
      <c r="AS112" s="138">
        <v>0</v>
      </c>
      <c r="AT112" s="139">
        <f>ROUND(SUM(AV112:AW112),2)</f>
        <v>0</v>
      </c>
      <c r="AU112" s="140">
        <f>'D.1.1.-U - Architektonick...'!P136</f>
        <v>0</v>
      </c>
      <c r="AV112" s="139">
        <f>'D.1.1.-U - Architektonick...'!J35</f>
        <v>0</v>
      </c>
      <c r="AW112" s="139">
        <f>'D.1.1.-U - Architektonick...'!J36</f>
        <v>0</v>
      </c>
      <c r="AX112" s="139">
        <f>'D.1.1.-U - Architektonick...'!J37</f>
        <v>0</v>
      </c>
      <c r="AY112" s="139">
        <f>'D.1.1.-U - Architektonick...'!J38</f>
        <v>0</v>
      </c>
      <c r="AZ112" s="139">
        <f>'D.1.1.-U - Architektonick...'!F35</f>
        <v>0</v>
      </c>
      <c r="BA112" s="139">
        <f>'D.1.1.-U - Architektonick...'!F36</f>
        <v>0</v>
      </c>
      <c r="BB112" s="139">
        <f>'D.1.1.-U - Architektonick...'!F37</f>
        <v>0</v>
      </c>
      <c r="BC112" s="139">
        <f>'D.1.1.-U - Architektonick...'!F38</f>
        <v>0</v>
      </c>
      <c r="BD112" s="141">
        <f>'D.1.1.-U - Architektonick...'!F39</f>
        <v>0</v>
      </c>
      <c r="BE112" s="4"/>
      <c r="BT112" s="142" t="s">
        <v>85</v>
      </c>
      <c r="BV112" s="142" t="s">
        <v>78</v>
      </c>
      <c r="BW112" s="142" t="s">
        <v>139</v>
      </c>
      <c r="BX112" s="142" t="s">
        <v>136</v>
      </c>
      <c r="CL112" s="142" t="s">
        <v>1</v>
      </c>
    </row>
    <row r="113" s="4" customFormat="1" ht="23.25" customHeight="1">
      <c r="A113" s="133" t="s">
        <v>86</v>
      </c>
      <c r="B113" s="71"/>
      <c r="C113" s="134"/>
      <c r="D113" s="134"/>
      <c r="E113" s="135" t="s">
        <v>140</v>
      </c>
      <c r="F113" s="135"/>
      <c r="G113" s="135"/>
      <c r="H113" s="135"/>
      <c r="I113" s="135"/>
      <c r="J113" s="134"/>
      <c r="K113" s="135" t="s">
        <v>141</v>
      </c>
      <c r="L113" s="135"/>
      <c r="M113" s="135"/>
      <c r="N113" s="135"/>
      <c r="O113" s="135"/>
      <c r="P113" s="135"/>
      <c r="Q113" s="135"/>
      <c r="R113" s="135"/>
      <c r="S113" s="135"/>
      <c r="T113" s="135"/>
      <c r="U113" s="135"/>
      <c r="V113" s="135"/>
      <c r="W113" s="135"/>
      <c r="X113" s="135"/>
      <c r="Y113" s="135"/>
      <c r="Z113" s="135"/>
      <c r="AA113" s="135"/>
      <c r="AB113" s="135"/>
      <c r="AC113" s="135"/>
      <c r="AD113" s="135"/>
      <c r="AE113" s="135"/>
      <c r="AF113" s="135"/>
      <c r="AG113" s="136">
        <f>'D.1.4.1 - U - Vytápění sp...'!J32</f>
        <v>0</v>
      </c>
      <c r="AH113" s="134"/>
      <c r="AI113" s="134"/>
      <c r="AJ113" s="134"/>
      <c r="AK113" s="134"/>
      <c r="AL113" s="134"/>
      <c r="AM113" s="134"/>
      <c r="AN113" s="136">
        <f>SUM(AG113,AT113)</f>
        <v>0</v>
      </c>
      <c r="AO113" s="134"/>
      <c r="AP113" s="134"/>
      <c r="AQ113" s="137" t="s">
        <v>89</v>
      </c>
      <c r="AR113" s="73"/>
      <c r="AS113" s="138">
        <v>0</v>
      </c>
      <c r="AT113" s="139">
        <f>ROUND(SUM(AV113:AW113),2)</f>
        <v>0</v>
      </c>
      <c r="AU113" s="140">
        <f>'D.1.4.1 - U - Vytápění sp...'!P122</f>
        <v>0</v>
      </c>
      <c r="AV113" s="139">
        <f>'D.1.4.1 - U - Vytápění sp...'!J35</f>
        <v>0</v>
      </c>
      <c r="AW113" s="139">
        <f>'D.1.4.1 - U - Vytápění sp...'!J36</f>
        <v>0</v>
      </c>
      <c r="AX113" s="139">
        <f>'D.1.4.1 - U - Vytápění sp...'!J37</f>
        <v>0</v>
      </c>
      <c r="AY113" s="139">
        <f>'D.1.4.1 - U - Vytápění sp...'!J38</f>
        <v>0</v>
      </c>
      <c r="AZ113" s="139">
        <f>'D.1.4.1 - U - Vytápění sp...'!F35</f>
        <v>0</v>
      </c>
      <c r="BA113" s="139">
        <f>'D.1.4.1 - U - Vytápění sp...'!F36</f>
        <v>0</v>
      </c>
      <c r="BB113" s="139">
        <f>'D.1.4.1 - U - Vytápění sp...'!F37</f>
        <v>0</v>
      </c>
      <c r="BC113" s="139">
        <f>'D.1.4.1 - U - Vytápění sp...'!F38</f>
        <v>0</v>
      </c>
      <c r="BD113" s="141">
        <f>'D.1.4.1 - U - Vytápění sp...'!F39</f>
        <v>0</v>
      </c>
      <c r="BE113" s="4"/>
      <c r="BT113" s="142" t="s">
        <v>85</v>
      </c>
      <c r="BV113" s="142" t="s">
        <v>78</v>
      </c>
      <c r="BW113" s="142" t="s">
        <v>142</v>
      </c>
      <c r="BX113" s="142" t="s">
        <v>136</v>
      </c>
      <c r="CL113" s="142" t="s">
        <v>1</v>
      </c>
    </row>
    <row r="114" s="4" customFormat="1" ht="23.25" customHeight="1">
      <c r="A114" s="133" t="s">
        <v>86</v>
      </c>
      <c r="B114" s="71"/>
      <c r="C114" s="134"/>
      <c r="D114" s="134"/>
      <c r="E114" s="135" t="s">
        <v>143</v>
      </c>
      <c r="F114" s="135"/>
      <c r="G114" s="135"/>
      <c r="H114" s="135"/>
      <c r="I114" s="135"/>
      <c r="J114" s="134"/>
      <c r="K114" s="135" t="s">
        <v>144</v>
      </c>
      <c r="L114" s="135"/>
      <c r="M114" s="135"/>
      <c r="N114" s="135"/>
      <c r="O114" s="135"/>
      <c r="P114" s="135"/>
      <c r="Q114" s="135"/>
      <c r="R114" s="135"/>
      <c r="S114" s="135"/>
      <c r="T114" s="135"/>
      <c r="U114" s="135"/>
      <c r="V114" s="135"/>
      <c r="W114" s="135"/>
      <c r="X114" s="135"/>
      <c r="Y114" s="135"/>
      <c r="Z114" s="135"/>
      <c r="AA114" s="135"/>
      <c r="AB114" s="135"/>
      <c r="AC114" s="135"/>
      <c r="AD114" s="135"/>
      <c r="AE114" s="135"/>
      <c r="AF114" s="135"/>
      <c r="AG114" s="136">
        <f>'D.1.4.3 - U - Zdravotechn...'!J32</f>
        <v>0</v>
      </c>
      <c r="AH114" s="134"/>
      <c r="AI114" s="134"/>
      <c r="AJ114" s="134"/>
      <c r="AK114" s="134"/>
      <c r="AL114" s="134"/>
      <c r="AM114" s="134"/>
      <c r="AN114" s="136">
        <f>SUM(AG114,AT114)</f>
        <v>0</v>
      </c>
      <c r="AO114" s="134"/>
      <c r="AP114" s="134"/>
      <c r="AQ114" s="137" t="s">
        <v>89</v>
      </c>
      <c r="AR114" s="73"/>
      <c r="AS114" s="138">
        <v>0</v>
      </c>
      <c r="AT114" s="139">
        <f>ROUND(SUM(AV114:AW114),2)</f>
        <v>0</v>
      </c>
      <c r="AU114" s="140">
        <f>'D.1.4.3 - U - Zdravotechn...'!P122</f>
        <v>0</v>
      </c>
      <c r="AV114" s="139">
        <f>'D.1.4.3 - U - Zdravotechn...'!J35</f>
        <v>0</v>
      </c>
      <c r="AW114" s="139">
        <f>'D.1.4.3 - U - Zdravotechn...'!J36</f>
        <v>0</v>
      </c>
      <c r="AX114" s="139">
        <f>'D.1.4.3 - U - Zdravotechn...'!J37</f>
        <v>0</v>
      </c>
      <c r="AY114" s="139">
        <f>'D.1.4.3 - U - Zdravotechn...'!J38</f>
        <v>0</v>
      </c>
      <c r="AZ114" s="139">
        <f>'D.1.4.3 - U - Zdravotechn...'!F35</f>
        <v>0</v>
      </c>
      <c r="BA114" s="139">
        <f>'D.1.4.3 - U - Zdravotechn...'!F36</f>
        <v>0</v>
      </c>
      <c r="BB114" s="139">
        <f>'D.1.4.3 - U - Zdravotechn...'!F37</f>
        <v>0</v>
      </c>
      <c r="BC114" s="139">
        <f>'D.1.4.3 - U - Zdravotechn...'!F38</f>
        <v>0</v>
      </c>
      <c r="BD114" s="141">
        <f>'D.1.4.3 - U - Zdravotechn...'!F39</f>
        <v>0</v>
      </c>
      <c r="BE114" s="4"/>
      <c r="BT114" s="142" t="s">
        <v>85</v>
      </c>
      <c r="BV114" s="142" t="s">
        <v>78</v>
      </c>
      <c r="BW114" s="142" t="s">
        <v>145</v>
      </c>
      <c r="BX114" s="142" t="s">
        <v>136</v>
      </c>
      <c r="CL114" s="142" t="s">
        <v>1</v>
      </c>
    </row>
    <row r="115" s="4" customFormat="1" ht="23.25" customHeight="1">
      <c r="A115" s="4"/>
      <c r="B115" s="71"/>
      <c r="C115" s="134"/>
      <c r="D115" s="134"/>
      <c r="E115" s="135" t="s">
        <v>146</v>
      </c>
      <c r="F115" s="135"/>
      <c r="G115" s="135"/>
      <c r="H115" s="135"/>
      <c r="I115" s="135"/>
      <c r="J115" s="134"/>
      <c r="K115" s="135" t="s">
        <v>147</v>
      </c>
      <c r="L115" s="135"/>
      <c r="M115" s="135"/>
      <c r="N115" s="135"/>
      <c r="O115" s="135"/>
      <c r="P115" s="135"/>
      <c r="Q115" s="135"/>
      <c r="R115" s="135"/>
      <c r="S115" s="135"/>
      <c r="T115" s="135"/>
      <c r="U115" s="135"/>
      <c r="V115" s="135"/>
      <c r="W115" s="135"/>
      <c r="X115" s="135"/>
      <c r="Y115" s="135"/>
      <c r="Z115" s="135"/>
      <c r="AA115" s="135"/>
      <c r="AB115" s="135"/>
      <c r="AC115" s="135"/>
      <c r="AD115" s="135"/>
      <c r="AE115" s="135"/>
      <c r="AF115" s="135"/>
      <c r="AG115" s="143">
        <f>ROUND(SUM(AG116:AG119),2)</f>
        <v>0</v>
      </c>
      <c r="AH115" s="134"/>
      <c r="AI115" s="134"/>
      <c r="AJ115" s="134"/>
      <c r="AK115" s="134"/>
      <c r="AL115" s="134"/>
      <c r="AM115" s="134"/>
      <c r="AN115" s="136">
        <f>SUM(AG115,AT115)</f>
        <v>0</v>
      </c>
      <c r="AO115" s="134"/>
      <c r="AP115" s="134"/>
      <c r="AQ115" s="137" t="s">
        <v>89</v>
      </c>
      <c r="AR115" s="73"/>
      <c r="AS115" s="138">
        <f>ROUND(SUM(AS116:AS119),2)</f>
        <v>0</v>
      </c>
      <c r="AT115" s="139">
        <f>ROUND(SUM(AV115:AW115),2)</f>
        <v>0</v>
      </c>
      <c r="AU115" s="140">
        <f>ROUND(SUM(AU116:AU119),5)</f>
        <v>0</v>
      </c>
      <c r="AV115" s="139">
        <f>ROUND(AZ115*L29,2)</f>
        <v>0</v>
      </c>
      <c r="AW115" s="139">
        <f>ROUND(BA115*L30,2)</f>
        <v>0</v>
      </c>
      <c r="AX115" s="139">
        <f>ROUND(BB115*L29,2)</f>
        <v>0</v>
      </c>
      <c r="AY115" s="139">
        <f>ROUND(BC115*L30,2)</f>
        <v>0</v>
      </c>
      <c r="AZ115" s="139">
        <f>ROUND(SUM(AZ116:AZ119),2)</f>
        <v>0</v>
      </c>
      <c r="BA115" s="139">
        <f>ROUND(SUM(BA116:BA119),2)</f>
        <v>0</v>
      </c>
      <c r="BB115" s="139">
        <f>ROUND(SUM(BB116:BB119),2)</f>
        <v>0</v>
      </c>
      <c r="BC115" s="139">
        <f>ROUND(SUM(BC116:BC119),2)</f>
        <v>0</v>
      </c>
      <c r="BD115" s="141">
        <f>ROUND(SUM(BD116:BD119),2)</f>
        <v>0</v>
      </c>
      <c r="BE115" s="4"/>
      <c r="BS115" s="142" t="s">
        <v>75</v>
      </c>
      <c r="BT115" s="142" t="s">
        <v>85</v>
      </c>
      <c r="BU115" s="142" t="s">
        <v>77</v>
      </c>
      <c r="BV115" s="142" t="s">
        <v>78</v>
      </c>
      <c r="BW115" s="142" t="s">
        <v>148</v>
      </c>
      <c r="BX115" s="142" t="s">
        <v>136</v>
      </c>
      <c r="CL115" s="142" t="s">
        <v>1</v>
      </c>
    </row>
    <row r="116" s="4" customFormat="1" ht="23.25" customHeight="1">
      <c r="A116" s="133" t="s">
        <v>86</v>
      </c>
      <c r="B116" s="71"/>
      <c r="C116" s="134"/>
      <c r="D116" s="134"/>
      <c r="E116" s="134"/>
      <c r="F116" s="135" t="s">
        <v>149</v>
      </c>
      <c r="G116" s="135"/>
      <c r="H116" s="135"/>
      <c r="I116" s="135"/>
      <c r="J116" s="135"/>
      <c r="K116" s="134"/>
      <c r="L116" s="135" t="s">
        <v>150</v>
      </c>
      <c r="M116" s="135"/>
      <c r="N116" s="135"/>
      <c r="O116" s="135"/>
      <c r="P116" s="135"/>
      <c r="Q116" s="135"/>
      <c r="R116" s="135"/>
      <c r="S116" s="135"/>
      <c r="T116" s="135"/>
      <c r="U116" s="135"/>
      <c r="V116" s="135"/>
      <c r="W116" s="135"/>
      <c r="X116" s="135"/>
      <c r="Y116" s="135"/>
      <c r="Z116" s="135"/>
      <c r="AA116" s="135"/>
      <c r="AB116" s="135"/>
      <c r="AC116" s="135"/>
      <c r="AD116" s="135"/>
      <c r="AE116" s="135"/>
      <c r="AF116" s="135"/>
      <c r="AG116" s="136">
        <f>'D.1.4.4.1 - U - Strukturo...'!J34</f>
        <v>0</v>
      </c>
      <c r="AH116" s="134"/>
      <c r="AI116" s="134"/>
      <c r="AJ116" s="134"/>
      <c r="AK116" s="134"/>
      <c r="AL116" s="134"/>
      <c r="AM116" s="134"/>
      <c r="AN116" s="136">
        <f>SUM(AG116,AT116)</f>
        <v>0</v>
      </c>
      <c r="AO116" s="134"/>
      <c r="AP116" s="134"/>
      <c r="AQ116" s="137" t="s">
        <v>89</v>
      </c>
      <c r="AR116" s="73"/>
      <c r="AS116" s="138">
        <v>0</v>
      </c>
      <c r="AT116" s="139">
        <f>ROUND(SUM(AV116:AW116),2)</f>
        <v>0</v>
      </c>
      <c r="AU116" s="140">
        <f>'D.1.4.4.1 - U - Strukturo...'!P124</f>
        <v>0</v>
      </c>
      <c r="AV116" s="139">
        <f>'D.1.4.4.1 - U - Strukturo...'!J37</f>
        <v>0</v>
      </c>
      <c r="AW116" s="139">
        <f>'D.1.4.4.1 - U - Strukturo...'!J38</f>
        <v>0</v>
      </c>
      <c r="AX116" s="139">
        <f>'D.1.4.4.1 - U - Strukturo...'!J39</f>
        <v>0</v>
      </c>
      <c r="AY116" s="139">
        <f>'D.1.4.4.1 - U - Strukturo...'!J40</f>
        <v>0</v>
      </c>
      <c r="AZ116" s="139">
        <f>'D.1.4.4.1 - U - Strukturo...'!F37</f>
        <v>0</v>
      </c>
      <c r="BA116" s="139">
        <f>'D.1.4.4.1 - U - Strukturo...'!F38</f>
        <v>0</v>
      </c>
      <c r="BB116" s="139">
        <f>'D.1.4.4.1 - U - Strukturo...'!F39</f>
        <v>0</v>
      </c>
      <c r="BC116" s="139">
        <f>'D.1.4.4.1 - U - Strukturo...'!F40</f>
        <v>0</v>
      </c>
      <c r="BD116" s="141">
        <f>'D.1.4.4.1 - U - Strukturo...'!F41</f>
        <v>0</v>
      </c>
      <c r="BE116" s="4"/>
      <c r="BT116" s="142" t="s">
        <v>102</v>
      </c>
      <c r="BV116" s="142" t="s">
        <v>78</v>
      </c>
      <c r="BW116" s="142" t="s">
        <v>151</v>
      </c>
      <c r="BX116" s="142" t="s">
        <v>148</v>
      </c>
      <c r="CL116" s="142" t="s">
        <v>1</v>
      </c>
    </row>
    <row r="117" s="4" customFormat="1" ht="23.25" customHeight="1">
      <c r="A117" s="133" t="s">
        <v>86</v>
      </c>
      <c r="B117" s="71"/>
      <c r="C117" s="134"/>
      <c r="D117" s="134"/>
      <c r="E117" s="134"/>
      <c r="F117" s="135" t="s">
        <v>152</v>
      </c>
      <c r="G117" s="135"/>
      <c r="H117" s="135"/>
      <c r="I117" s="135"/>
      <c r="J117" s="135"/>
      <c r="K117" s="134"/>
      <c r="L117" s="135" t="s">
        <v>153</v>
      </c>
      <c r="M117" s="135"/>
      <c r="N117" s="135"/>
      <c r="O117" s="135"/>
      <c r="P117" s="135"/>
      <c r="Q117" s="135"/>
      <c r="R117" s="135"/>
      <c r="S117" s="135"/>
      <c r="T117" s="135"/>
      <c r="U117" s="135"/>
      <c r="V117" s="135"/>
      <c r="W117" s="135"/>
      <c r="X117" s="135"/>
      <c r="Y117" s="135"/>
      <c r="Z117" s="135"/>
      <c r="AA117" s="135"/>
      <c r="AB117" s="135"/>
      <c r="AC117" s="135"/>
      <c r="AD117" s="135"/>
      <c r="AE117" s="135"/>
      <c r="AF117" s="135"/>
      <c r="AG117" s="136">
        <f>'D.1.4.4.2 - U - Kamerový ...'!J34</f>
        <v>0</v>
      </c>
      <c r="AH117" s="134"/>
      <c r="AI117" s="134"/>
      <c r="AJ117" s="134"/>
      <c r="AK117" s="134"/>
      <c r="AL117" s="134"/>
      <c r="AM117" s="134"/>
      <c r="AN117" s="136">
        <f>SUM(AG117,AT117)</f>
        <v>0</v>
      </c>
      <c r="AO117" s="134"/>
      <c r="AP117" s="134"/>
      <c r="AQ117" s="137" t="s">
        <v>89</v>
      </c>
      <c r="AR117" s="73"/>
      <c r="AS117" s="138">
        <v>0</v>
      </c>
      <c r="AT117" s="139">
        <f>ROUND(SUM(AV117:AW117),2)</f>
        <v>0</v>
      </c>
      <c r="AU117" s="140">
        <f>'D.1.4.4.2 - U - Kamerový ...'!P124</f>
        <v>0</v>
      </c>
      <c r="AV117" s="139">
        <f>'D.1.4.4.2 - U - Kamerový ...'!J37</f>
        <v>0</v>
      </c>
      <c r="AW117" s="139">
        <f>'D.1.4.4.2 - U - Kamerový ...'!J38</f>
        <v>0</v>
      </c>
      <c r="AX117" s="139">
        <f>'D.1.4.4.2 - U - Kamerový ...'!J39</f>
        <v>0</v>
      </c>
      <c r="AY117" s="139">
        <f>'D.1.4.4.2 - U - Kamerový ...'!J40</f>
        <v>0</v>
      </c>
      <c r="AZ117" s="139">
        <f>'D.1.4.4.2 - U - Kamerový ...'!F37</f>
        <v>0</v>
      </c>
      <c r="BA117" s="139">
        <f>'D.1.4.4.2 - U - Kamerový ...'!F38</f>
        <v>0</v>
      </c>
      <c r="BB117" s="139">
        <f>'D.1.4.4.2 - U - Kamerový ...'!F39</f>
        <v>0</v>
      </c>
      <c r="BC117" s="139">
        <f>'D.1.4.4.2 - U - Kamerový ...'!F40</f>
        <v>0</v>
      </c>
      <c r="BD117" s="141">
        <f>'D.1.4.4.2 - U - Kamerový ...'!F41</f>
        <v>0</v>
      </c>
      <c r="BE117" s="4"/>
      <c r="BT117" s="142" t="s">
        <v>102</v>
      </c>
      <c r="BV117" s="142" t="s">
        <v>78</v>
      </c>
      <c r="BW117" s="142" t="s">
        <v>154</v>
      </c>
      <c r="BX117" s="142" t="s">
        <v>148</v>
      </c>
      <c r="CL117" s="142" t="s">
        <v>1</v>
      </c>
    </row>
    <row r="118" s="4" customFormat="1" ht="23.25" customHeight="1">
      <c r="A118" s="133" t="s">
        <v>86</v>
      </c>
      <c r="B118" s="71"/>
      <c r="C118" s="134"/>
      <c r="D118" s="134"/>
      <c r="E118" s="134"/>
      <c r="F118" s="135" t="s">
        <v>155</v>
      </c>
      <c r="G118" s="135"/>
      <c r="H118" s="135"/>
      <c r="I118" s="135"/>
      <c r="J118" s="135"/>
      <c r="K118" s="134"/>
      <c r="L118" s="135" t="s">
        <v>156</v>
      </c>
      <c r="M118" s="135"/>
      <c r="N118" s="135"/>
      <c r="O118" s="135"/>
      <c r="P118" s="135"/>
      <c r="Q118" s="135"/>
      <c r="R118" s="135"/>
      <c r="S118" s="135"/>
      <c r="T118" s="135"/>
      <c r="U118" s="135"/>
      <c r="V118" s="135"/>
      <c r="W118" s="135"/>
      <c r="X118" s="135"/>
      <c r="Y118" s="135"/>
      <c r="Z118" s="135"/>
      <c r="AA118" s="135"/>
      <c r="AB118" s="135"/>
      <c r="AC118" s="135"/>
      <c r="AD118" s="135"/>
      <c r="AE118" s="135"/>
      <c r="AF118" s="135"/>
      <c r="AG118" s="136">
        <f>'D.1.4.4.3 - U - Poplachov...'!J34</f>
        <v>0</v>
      </c>
      <c r="AH118" s="134"/>
      <c r="AI118" s="134"/>
      <c r="AJ118" s="134"/>
      <c r="AK118" s="134"/>
      <c r="AL118" s="134"/>
      <c r="AM118" s="134"/>
      <c r="AN118" s="136">
        <f>SUM(AG118,AT118)</f>
        <v>0</v>
      </c>
      <c r="AO118" s="134"/>
      <c r="AP118" s="134"/>
      <c r="AQ118" s="137" t="s">
        <v>89</v>
      </c>
      <c r="AR118" s="73"/>
      <c r="AS118" s="138">
        <v>0</v>
      </c>
      <c r="AT118" s="139">
        <f>ROUND(SUM(AV118:AW118),2)</f>
        <v>0</v>
      </c>
      <c r="AU118" s="140">
        <f>'D.1.4.4.3 - U - Poplachov...'!P124</f>
        <v>0</v>
      </c>
      <c r="AV118" s="139">
        <f>'D.1.4.4.3 - U - Poplachov...'!J37</f>
        <v>0</v>
      </c>
      <c r="AW118" s="139">
        <f>'D.1.4.4.3 - U - Poplachov...'!J38</f>
        <v>0</v>
      </c>
      <c r="AX118" s="139">
        <f>'D.1.4.4.3 - U - Poplachov...'!J39</f>
        <v>0</v>
      </c>
      <c r="AY118" s="139">
        <f>'D.1.4.4.3 - U - Poplachov...'!J40</f>
        <v>0</v>
      </c>
      <c r="AZ118" s="139">
        <f>'D.1.4.4.3 - U - Poplachov...'!F37</f>
        <v>0</v>
      </c>
      <c r="BA118" s="139">
        <f>'D.1.4.4.3 - U - Poplachov...'!F38</f>
        <v>0</v>
      </c>
      <c r="BB118" s="139">
        <f>'D.1.4.4.3 - U - Poplachov...'!F39</f>
        <v>0</v>
      </c>
      <c r="BC118" s="139">
        <f>'D.1.4.4.3 - U - Poplachov...'!F40</f>
        <v>0</v>
      </c>
      <c r="BD118" s="141">
        <f>'D.1.4.4.3 - U - Poplachov...'!F41</f>
        <v>0</v>
      </c>
      <c r="BE118" s="4"/>
      <c r="BT118" s="142" t="s">
        <v>102</v>
      </c>
      <c r="BV118" s="142" t="s">
        <v>78</v>
      </c>
      <c r="BW118" s="142" t="s">
        <v>157</v>
      </c>
      <c r="BX118" s="142" t="s">
        <v>148</v>
      </c>
      <c r="CL118" s="142" t="s">
        <v>1</v>
      </c>
    </row>
    <row r="119" s="4" customFormat="1" ht="23.25" customHeight="1">
      <c r="A119" s="133" t="s">
        <v>86</v>
      </c>
      <c r="B119" s="71"/>
      <c r="C119" s="134"/>
      <c r="D119" s="134"/>
      <c r="E119" s="134"/>
      <c r="F119" s="135" t="s">
        <v>158</v>
      </c>
      <c r="G119" s="135"/>
      <c r="H119" s="135"/>
      <c r="I119" s="135"/>
      <c r="J119" s="135"/>
      <c r="K119" s="134"/>
      <c r="L119" s="135" t="s">
        <v>159</v>
      </c>
      <c r="M119" s="135"/>
      <c r="N119" s="135"/>
      <c r="O119" s="135"/>
      <c r="P119" s="135"/>
      <c r="Q119" s="135"/>
      <c r="R119" s="135"/>
      <c r="S119" s="135"/>
      <c r="T119" s="135"/>
      <c r="U119" s="135"/>
      <c r="V119" s="135"/>
      <c r="W119" s="135"/>
      <c r="X119" s="135"/>
      <c r="Y119" s="135"/>
      <c r="Z119" s="135"/>
      <c r="AA119" s="135"/>
      <c r="AB119" s="135"/>
      <c r="AC119" s="135"/>
      <c r="AD119" s="135"/>
      <c r="AE119" s="135"/>
      <c r="AF119" s="135"/>
      <c r="AG119" s="136">
        <f>'D.1.4.4.4 - U - Hotelový ...'!J34</f>
        <v>0</v>
      </c>
      <c r="AH119" s="134"/>
      <c r="AI119" s="134"/>
      <c r="AJ119" s="134"/>
      <c r="AK119" s="134"/>
      <c r="AL119" s="134"/>
      <c r="AM119" s="134"/>
      <c r="AN119" s="136">
        <f>SUM(AG119,AT119)</f>
        <v>0</v>
      </c>
      <c r="AO119" s="134"/>
      <c r="AP119" s="134"/>
      <c r="AQ119" s="137" t="s">
        <v>89</v>
      </c>
      <c r="AR119" s="73"/>
      <c r="AS119" s="138">
        <v>0</v>
      </c>
      <c r="AT119" s="139">
        <f>ROUND(SUM(AV119:AW119),2)</f>
        <v>0</v>
      </c>
      <c r="AU119" s="140">
        <f>'D.1.4.4.4 - U - Hotelový ...'!P124</f>
        <v>0</v>
      </c>
      <c r="AV119" s="139">
        <f>'D.1.4.4.4 - U - Hotelový ...'!J37</f>
        <v>0</v>
      </c>
      <c r="AW119" s="139">
        <f>'D.1.4.4.4 - U - Hotelový ...'!J38</f>
        <v>0</v>
      </c>
      <c r="AX119" s="139">
        <f>'D.1.4.4.4 - U - Hotelový ...'!J39</f>
        <v>0</v>
      </c>
      <c r="AY119" s="139">
        <f>'D.1.4.4.4 - U - Hotelový ...'!J40</f>
        <v>0</v>
      </c>
      <c r="AZ119" s="139">
        <f>'D.1.4.4.4 - U - Hotelový ...'!F37</f>
        <v>0</v>
      </c>
      <c r="BA119" s="139">
        <f>'D.1.4.4.4 - U - Hotelový ...'!F38</f>
        <v>0</v>
      </c>
      <c r="BB119" s="139">
        <f>'D.1.4.4.4 - U - Hotelový ...'!F39</f>
        <v>0</v>
      </c>
      <c r="BC119" s="139">
        <f>'D.1.4.4.4 - U - Hotelový ...'!F40</f>
        <v>0</v>
      </c>
      <c r="BD119" s="141">
        <f>'D.1.4.4.4 - U - Hotelový ...'!F41</f>
        <v>0</v>
      </c>
      <c r="BE119" s="4"/>
      <c r="BT119" s="142" t="s">
        <v>102</v>
      </c>
      <c r="BV119" s="142" t="s">
        <v>78</v>
      </c>
      <c r="BW119" s="142" t="s">
        <v>160</v>
      </c>
      <c r="BX119" s="142" t="s">
        <v>148</v>
      </c>
      <c r="CL119" s="142" t="s">
        <v>1</v>
      </c>
    </row>
    <row r="120" s="4" customFormat="1" ht="23.25" customHeight="1">
      <c r="A120" s="4"/>
      <c r="B120" s="71"/>
      <c r="C120" s="134"/>
      <c r="D120" s="134"/>
      <c r="E120" s="135" t="s">
        <v>161</v>
      </c>
      <c r="F120" s="135"/>
      <c r="G120" s="135"/>
      <c r="H120" s="135"/>
      <c r="I120" s="135"/>
      <c r="J120" s="134"/>
      <c r="K120" s="135" t="s">
        <v>117</v>
      </c>
      <c r="L120" s="135"/>
      <c r="M120" s="135"/>
      <c r="N120" s="135"/>
      <c r="O120" s="135"/>
      <c r="P120" s="135"/>
      <c r="Q120" s="135"/>
      <c r="R120" s="135"/>
      <c r="S120" s="135"/>
      <c r="T120" s="135"/>
      <c r="U120" s="135"/>
      <c r="V120" s="135"/>
      <c r="W120" s="135"/>
      <c r="X120" s="135"/>
      <c r="Y120" s="135"/>
      <c r="Z120" s="135"/>
      <c r="AA120" s="135"/>
      <c r="AB120" s="135"/>
      <c r="AC120" s="135"/>
      <c r="AD120" s="135"/>
      <c r="AE120" s="135"/>
      <c r="AF120" s="135"/>
      <c r="AG120" s="143">
        <f>ROUND(SUM(AG121:AG123),2)</f>
        <v>0</v>
      </c>
      <c r="AH120" s="134"/>
      <c r="AI120" s="134"/>
      <c r="AJ120" s="134"/>
      <c r="AK120" s="134"/>
      <c r="AL120" s="134"/>
      <c r="AM120" s="134"/>
      <c r="AN120" s="136">
        <f>SUM(AG120,AT120)</f>
        <v>0</v>
      </c>
      <c r="AO120" s="134"/>
      <c r="AP120" s="134"/>
      <c r="AQ120" s="137" t="s">
        <v>89</v>
      </c>
      <c r="AR120" s="73"/>
      <c r="AS120" s="138">
        <f>ROUND(SUM(AS121:AS123),2)</f>
        <v>0</v>
      </c>
      <c r="AT120" s="139">
        <f>ROUND(SUM(AV120:AW120),2)</f>
        <v>0</v>
      </c>
      <c r="AU120" s="140">
        <f>ROUND(SUM(AU121:AU123),5)</f>
        <v>0</v>
      </c>
      <c r="AV120" s="139">
        <f>ROUND(AZ120*L29,2)</f>
        <v>0</v>
      </c>
      <c r="AW120" s="139">
        <f>ROUND(BA120*L30,2)</f>
        <v>0</v>
      </c>
      <c r="AX120" s="139">
        <f>ROUND(BB120*L29,2)</f>
        <v>0</v>
      </c>
      <c r="AY120" s="139">
        <f>ROUND(BC120*L30,2)</f>
        <v>0</v>
      </c>
      <c r="AZ120" s="139">
        <f>ROUND(SUM(AZ121:AZ123),2)</f>
        <v>0</v>
      </c>
      <c r="BA120" s="139">
        <f>ROUND(SUM(BA121:BA123),2)</f>
        <v>0</v>
      </c>
      <c r="BB120" s="139">
        <f>ROUND(SUM(BB121:BB123),2)</f>
        <v>0</v>
      </c>
      <c r="BC120" s="139">
        <f>ROUND(SUM(BC121:BC123),2)</f>
        <v>0</v>
      </c>
      <c r="BD120" s="141">
        <f>ROUND(SUM(BD121:BD123),2)</f>
        <v>0</v>
      </c>
      <c r="BE120" s="4"/>
      <c r="BS120" s="142" t="s">
        <v>75</v>
      </c>
      <c r="BT120" s="142" t="s">
        <v>85</v>
      </c>
      <c r="BU120" s="142" t="s">
        <v>77</v>
      </c>
      <c r="BV120" s="142" t="s">
        <v>78</v>
      </c>
      <c r="BW120" s="142" t="s">
        <v>162</v>
      </c>
      <c r="BX120" s="142" t="s">
        <v>136</v>
      </c>
      <c r="CL120" s="142" t="s">
        <v>1</v>
      </c>
    </row>
    <row r="121" s="4" customFormat="1" ht="23.25" customHeight="1">
      <c r="A121" s="133" t="s">
        <v>86</v>
      </c>
      <c r="B121" s="71"/>
      <c r="C121" s="134"/>
      <c r="D121" s="134"/>
      <c r="E121" s="134"/>
      <c r="F121" s="135" t="s">
        <v>163</v>
      </c>
      <c r="G121" s="135"/>
      <c r="H121" s="135"/>
      <c r="I121" s="135"/>
      <c r="J121" s="135"/>
      <c r="K121" s="134"/>
      <c r="L121" s="135" t="s">
        <v>164</v>
      </c>
      <c r="M121" s="135"/>
      <c r="N121" s="135"/>
      <c r="O121" s="135"/>
      <c r="P121" s="135"/>
      <c r="Q121" s="135"/>
      <c r="R121" s="135"/>
      <c r="S121" s="135"/>
      <c r="T121" s="135"/>
      <c r="U121" s="135"/>
      <c r="V121" s="135"/>
      <c r="W121" s="135"/>
      <c r="X121" s="135"/>
      <c r="Y121" s="135"/>
      <c r="Z121" s="135"/>
      <c r="AA121" s="135"/>
      <c r="AB121" s="135"/>
      <c r="AC121" s="135"/>
      <c r="AD121" s="135"/>
      <c r="AE121" s="135"/>
      <c r="AF121" s="135"/>
      <c r="AG121" s="136">
        <f>'D.1.4.5.1 - U - Silnoprou...'!J34</f>
        <v>0</v>
      </c>
      <c r="AH121" s="134"/>
      <c r="AI121" s="134"/>
      <c r="AJ121" s="134"/>
      <c r="AK121" s="134"/>
      <c r="AL121" s="134"/>
      <c r="AM121" s="134"/>
      <c r="AN121" s="136">
        <f>SUM(AG121,AT121)</f>
        <v>0</v>
      </c>
      <c r="AO121" s="134"/>
      <c r="AP121" s="134"/>
      <c r="AQ121" s="137" t="s">
        <v>89</v>
      </c>
      <c r="AR121" s="73"/>
      <c r="AS121" s="138">
        <v>0</v>
      </c>
      <c r="AT121" s="139">
        <f>ROUND(SUM(AV121:AW121),2)</f>
        <v>0</v>
      </c>
      <c r="AU121" s="140">
        <f>'D.1.4.5.1 - U - Silnoprou...'!P126</f>
        <v>0</v>
      </c>
      <c r="AV121" s="139">
        <f>'D.1.4.5.1 - U - Silnoprou...'!J37</f>
        <v>0</v>
      </c>
      <c r="AW121" s="139">
        <f>'D.1.4.5.1 - U - Silnoprou...'!J38</f>
        <v>0</v>
      </c>
      <c r="AX121" s="139">
        <f>'D.1.4.5.1 - U - Silnoprou...'!J39</f>
        <v>0</v>
      </c>
      <c r="AY121" s="139">
        <f>'D.1.4.5.1 - U - Silnoprou...'!J40</f>
        <v>0</v>
      </c>
      <c r="AZ121" s="139">
        <f>'D.1.4.5.1 - U - Silnoprou...'!F37</f>
        <v>0</v>
      </c>
      <c r="BA121" s="139">
        <f>'D.1.4.5.1 - U - Silnoprou...'!F38</f>
        <v>0</v>
      </c>
      <c r="BB121" s="139">
        <f>'D.1.4.5.1 - U - Silnoprou...'!F39</f>
        <v>0</v>
      </c>
      <c r="BC121" s="139">
        <f>'D.1.4.5.1 - U - Silnoprou...'!F40</f>
        <v>0</v>
      </c>
      <c r="BD121" s="141">
        <f>'D.1.4.5.1 - U - Silnoprou...'!F41</f>
        <v>0</v>
      </c>
      <c r="BE121" s="4"/>
      <c r="BT121" s="142" t="s">
        <v>102</v>
      </c>
      <c r="BV121" s="142" t="s">
        <v>78</v>
      </c>
      <c r="BW121" s="142" t="s">
        <v>165</v>
      </c>
      <c r="BX121" s="142" t="s">
        <v>162</v>
      </c>
      <c r="CL121" s="142" t="s">
        <v>1</v>
      </c>
    </row>
    <row r="122" s="4" customFormat="1" ht="23.25" customHeight="1">
      <c r="A122" s="133" t="s">
        <v>86</v>
      </c>
      <c r="B122" s="71"/>
      <c r="C122" s="134"/>
      <c r="D122" s="134"/>
      <c r="E122" s="134"/>
      <c r="F122" s="135" t="s">
        <v>166</v>
      </c>
      <c r="G122" s="135"/>
      <c r="H122" s="135"/>
      <c r="I122" s="135"/>
      <c r="J122" s="135"/>
      <c r="K122" s="134"/>
      <c r="L122" s="135" t="s">
        <v>167</v>
      </c>
      <c r="M122" s="135"/>
      <c r="N122" s="135"/>
      <c r="O122" s="135"/>
      <c r="P122" s="135"/>
      <c r="Q122" s="135"/>
      <c r="R122" s="135"/>
      <c r="S122" s="135"/>
      <c r="T122" s="135"/>
      <c r="U122" s="135"/>
      <c r="V122" s="135"/>
      <c r="W122" s="135"/>
      <c r="X122" s="135"/>
      <c r="Y122" s="135"/>
      <c r="Z122" s="135"/>
      <c r="AA122" s="135"/>
      <c r="AB122" s="135"/>
      <c r="AC122" s="135"/>
      <c r="AD122" s="135"/>
      <c r="AE122" s="135"/>
      <c r="AF122" s="135"/>
      <c r="AG122" s="136">
        <f>'D.1.4.5.2 - U - osvětlení...'!J34</f>
        <v>0</v>
      </c>
      <c r="AH122" s="134"/>
      <c r="AI122" s="134"/>
      <c r="AJ122" s="134"/>
      <c r="AK122" s="134"/>
      <c r="AL122" s="134"/>
      <c r="AM122" s="134"/>
      <c r="AN122" s="136">
        <f>SUM(AG122,AT122)</f>
        <v>0</v>
      </c>
      <c r="AO122" s="134"/>
      <c r="AP122" s="134"/>
      <c r="AQ122" s="137" t="s">
        <v>89</v>
      </c>
      <c r="AR122" s="73"/>
      <c r="AS122" s="138">
        <v>0</v>
      </c>
      <c r="AT122" s="139">
        <f>ROUND(SUM(AV122:AW122),2)</f>
        <v>0</v>
      </c>
      <c r="AU122" s="140">
        <f>'D.1.4.5.2 - U - osvětlení...'!P124</f>
        <v>0</v>
      </c>
      <c r="AV122" s="139">
        <f>'D.1.4.5.2 - U - osvětlení...'!J37</f>
        <v>0</v>
      </c>
      <c r="AW122" s="139">
        <f>'D.1.4.5.2 - U - osvětlení...'!J38</f>
        <v>0</v>
      </c>
      <c r="AX122" s="139">
        <f>'D.1.4.5.2 - U - osvětlení...'!J39</f>
        <v>0</v>
      </c>
      <c r="AY122" s="139">
        <f>'D.1.4.5.2 - U - osvětlení...'!J40</f>
        <v>0</v>
      </c>
      <c r="AZ122" s="139">
        <f>'D.1.4.5.2 - U - osvětlení...'!F37</f>
        <v>0</v>
      </c>
      <c r="BA122" s="139">
        <f>'D.1.4.5.2 - U - osvětlení...'!F38</f>
        <v>0</v>
      </c>
      <c r="BB122" s="139">
        <f>'D.1.4.5.2 - U - osvětlení...'!F39</f>
        <v>0</v>
      </c>
      <c r="BC122" s="139">
        <f>'D.1.4.5.2 - U - osvětlení...'!F40</f>
        <v>0</v>
      </c>
      <c r="BD122" s="141">
        <f>'D.1.4.5.2 - U - osvětlení...'!F41</f>
        <v>0</v>
      </c>
      <c r="BE122" s="4"/>
      <c r="BT122" s="142" t="s">
        <v>102</v>
      </c>
      <c r="BV122" s="142" t="s">
        <v>78</v>
      </c>
      <c r="BW122" s="142" t="s">
        <v>168</v>
      </c>
      <c r="BX122" s="142" t="s">
        <v>162</v>
      </c>
      <c r="CL122" s="142" t="s">
        <v>1</v>
      </c>
    </row>
    <row r="123" s="4" customFormat="1" ht="23.25" customHeight="1">
      <c r="A123" s="133" t="s">
        <v>86</v>
      </c>
      <c r="B123" s="71"/>
      <c r="C123" s="134"/>
      <c r="D123" s="134"/>
      <c r="E123" s="134"/>
      <c r="F123" s="135" t="s">
        <v>169</v>
      </c>
      <c r="G123" s="135"/>
      <c r="H123" s="135"/>
      <c r="I123" s="135"/>
      <c r="J123" s="135"/>
      <c r="K123" s="134"/>
      <c r="L123" s="135" t="s">
        <v>170</v>
      </c>
      <c r="M123" s="135"/>
      <c r="N123" s="135"/>
      <c r="O123" s="135"/>
      <c r="P123" s="135"/>
      <c r="Q123" s="135"/>
      <c r="R123" s="135"/>
      <c r="S123" s="135"/>
      <c r="T123" s="135"/>
      <c r="U123" s="135"/>
      <c r="V123" s="135"/>
      <c r="W123" s="135"/>
      <c r="X123" s="135"/>
      <c r="Y123" s="135"/>
      <c r="Z123" s="135"/>
      <c r="AA123" s="135"/>
      <c r="AB123" s="135"/>
      <c r="AC123" s="135"/>
      <c r="AD123" s="135"/>
      <c r="AE123" s="135"/>
      <c r="AF123" s="135"/>
      <c r="AG123" s="136">
        <f>'D.1.4.5.4 - U - Elektroin...'!J34</f>
        <v>0</v>
      </c>
      <c r="AH123" s="134"/>
      <c r="AI123" s="134"/>
      <c r="AJ123" s="134"/>
      <c r="AK123" s="134"/>
      <c r="AL123" s="134"/>
      <c r="AM123" s="134"/>
      <c r="AN123" s="136">
        <f>SUM(AG123,AT123)</f>
        <v>0</v>
      </c>
      <c r="AO123" s="134"/>
      <c r="AP123" s="134"/>
      <c r="AQ123" s="137" t="s">
        <v>89</v>
      </c>
      <c r="AR123" s="73"/>
      <c r="AS123" s="138">
        <v>0</v>
      </c>
      <c r="AT123" s="139">
        <f>ROUND(SUM(AV123:AW123),2)</f>
        <v>0</v>
      </c>
      <c r="AU123" s="140">
        <f>'D.1.4.5.4 - U - Elektroin...'!P125</f>
        <v>0</v>
      </c>
      <c r="AV123" s="139">
        <f>'D.1.4.5.4 - U - Elektroin...'!J37</f>
        <v>0</v>
      </c>
      <c r="AW123" s="139">
        <f>'D.1.4.5.4 - U - Elektroin...'!J38</f>
        <v>0</v>
      </c>
      <c r="AX123" s="139">
        <f>'D.1.4.5.4 - U - Elektroin...'!J39</f>
        <v>0</v>
      </c>
      <c r="AY123" s="139">
        <f>'D.1.4.5.4 - U - Elektroin...'!J40</f>
        <v>0</v>
      </c>
      <c r="AZ123" s="139">
        <f>'D.1.4.5.4 - U - Elektroin...'!F37</f>
        <v>0</v>
      </c>
      <c r="BA123" s="139">
        <f>'D.1.4.5.4 - U - Elektroin...'!F38</f>
        <v>0</v>
      </c>
      <c r="BB123" s="139">
        <f>'D.1.4.5.4 - U - Elektroin...'!F39</f>
        <v>0</v>
      </c>
      <c r="BC123" s="139">
        <f>'D.1.4.5.4 - U - Elektroin...'!F40</f>
        <v>0</v>
      </c>
      <c r="BD123" s="141">
        <f>'D.1.4.5.4 - U - Elektroin...'!F41</f>
        <v>0</v>
      </c>
      <c r="BE123" s="4"/>
      <c r="BT123" s="142" t="s">
        <v>102</v>
      </c>
      <c r="BV123" s="142" t="s">
        <v>78</v>
      </c>
      <c r="BW123" s="142" t="s">
        <v>171</v>
      </c>
      <c r="BX123" s="142" t="s">
        <v>162</v>
      </c>
      <c r="CL123" s="142" t="s">
        <v>1</v>
      </c>
    </row>
    <row r="124" s="4" customFormat="1" ht="23.25" customHeight="1">
      <c r="A124" s="133" t="s">
        <v>86</v>
      </c>
      <c r="B124" s="71"/>
      <c r="C124" s="134"/>
      <c r="D124" s="134"/>
      <c r="E124" s="135" t="s">
        <v>172</v>
      </c>
      <c r="F124" s="135"/>
      <c r="G124" s="135"/>
      <c r="H124" s="135"/>
      <c r="I124" s="135"/>
      <c r="J124" s="134"/>
      <c r="K124" s="135" t="s">
        <v>173</v>
      </c>
      <c r="L124" s="135"/>
      <c r="M124" s="135"/>
      <c r="N124" s="135"/>
      <c r="O124" s="135"/>
      <c r="P124" s="135"/>
      <c r="Q124" s="135"/>
      <c r="R124" s="135"/>
      <c r="S124" s="135"/>
      <c r="T124" s="135"/>
      <c r="U124" s="135"/>
      <c r="V124" s="135"/>
      <c r="W124" s="135"/>
      <c r="X124" s="135"/>
      <c r="Y124" s="135"/>
      <c r="Z124" s="135"/>
      <c r="AA124" s="135"/>
      <c r="AB124" s="135"/>
      <c r="AC124" s="135"/>
      <c r="AD124" s="135"/>
      <c r="AE124" s="135"/>
      <c r="AF124" s="135"/>
      <c r="AG124" s="136">
        <f>'D.1.4.6 - U - Měření a re...'!J32</f>
        <v>0</v>
      </c>
      <c r="AH124" s="134"/>
      <c r="AI124" s="134"/>
      <c r="AJ124" s="134"/>
      <c r="AK124" s="134"/>
      <c r="AL124" s="134"/>
      <c r="AM124" s="134"/>
      <c r="AN124" s="136">
        <f>SUM(AG124,AT124)</f>
        <v>0</v>
      </c>
      <c r="AO124" s="134"/>
      <c r="AP124" s="134"/>
      <c r="AQ124" s="137" t="s">
        <v>89</v>
      </c>
      <c r="AR124" s="73"/>
      <c r="AS124" s="138">
        <v>0</v>
      </c>
      <c r="AT124" s="139">
        <f>ROUND(SUM(AV124:AW124),2)</f>
        <v>0</v>
      </c>
      <c r="AU124" s="140">
        <f>'D.1.4.6 - U - Měření a re...'!P126</f>
        <v>0</v>
      </c>
      <c r="AV124" s="139">
        <f>'D.1.4.6 - U - Měření a re...'!J35</f>
        <v>0</v>
      </c>
      <c r="AW124" s="139">
        <f>'D.1.4.6 - U - Měření a re...'!J36</f>
        <v>0</v>
      </c>
      <c r="AX124" s="139">
        <f>'D.1.4.6 - U - Měření a re...'!J37</f>
        <v>0</v>
      </c>
      <c r="AY124" s="139">
        <f>'D.1.4.6 - U - Měření a re...'!J38</f>
        <v>0</v>
      </c>
      <c r="AZ124" s="139">
        <f>'D.1.4.6 - U - Měření a re...'!F35</f>
        <v>0</v>
      </c>
      <c r="BA124" s="139">
        <f>'D.1.4.6 - U - Měření a re...'!F36</f>
        <v>0</v>
      </c>
      <c r="BB124" s="139">
        <f>'D.1.4.6 - U - Měření a re...'!F37</f>
        <v>0</v>
      </c>
      <c r="BC124" s="139">
        <f>'D.1.4.6 - U - Měření a re...'!F38</f>
        <v>0</v>
      </c>
      <c r="BD124" s="141">
        <f>'D.1.4.6 - U - Měření a re...'!F39</f>
        <v>0</v>
      </c>
      <c r="BE124" s="4"/>
      <c r="BT124" s="142" t="s">
        <v>85</v>
      </c>
      <c r="BV124" s="142" t="s">
        <v>78</v>
      </c>
      <c r="BW124" s="142" t="s">
        <v>174</v>
      </c>
      <c r="BX124" s="142" t="s">
        <v>136</v>
      </c>
      <c r="CL124" s="142" t="s">
        <v>1</v>
      </c>
    </row>
    <row r="125" s="4" customFormat="1" ht="23.25" customHeight="1">
      <c r="A125" s="133" t="s">
        <v>86</v>
      </c>
      <c r="B125" s="71"/>
      <c r="C125" s="134"/>
      <c r="D125" s="134"/>
      <c r="E125" s="135" t="s">
        <v>131</v>
      </c>
      <c r="F125" s="135"/>
      <c r="G125" s="135"/>
      <c r="H125" s="135"/>
      <c r="I125" s="135"/>
      <c r="J125" s="134"/>
      <c r="K125" s="135" t="s">
        <v>175</v>
      </c>
      <c r="L125" s="135"/>
      <c r="M125" s="135"/>
      <c r="N125" s="135"/>
      <c r="O125" s="135"/>
      <c r="P125" s="135"/>
      <c r="Q125" s="135"/>
      <c r="R125" s="135"/>
      <c r="S125" s="135"/>
      <c r="T125" s="135"/>
      <c r="U125" s="135"/>
      <c r="V125" s="135"/>
      <c r="W125" s="135"/>
      <c r="X125" s="135"/>
      <c r="Y125" s="135"/>
      <c r="Z125" s="135"/>
      <c r="AA125" s="135"/>
      <c r="AB125" s="135"/>
      <c r="AC125" s="135"/>
      <c r="AD125" s="135"/>
      <c r="AE125" s="135"/>
      <c r="AF125" s="135"/>
      <c r="AG125" s="136">
        <f>'VRN - Vedlejší a ostatní ..._01'!J32</f>
        <v>0</v>
      </c>
      <c r="AH125" s="134"/>
      <c r="AI125" s="134"/>
      <c r="AJ125" s="134"/>
      <c r="AK125" s="134"/>
      <c r="AL125" s="134"/>
      <c r="AM125" s="134"/>
      <c r="AN125" s="136">
        <f>SUM(AG125,AT125)</f>
        <v>0</v>
      </c>
      <c r="AO125" s="134"/>
      <c r="AP125" s="134"/>
      <c r="AQ125" s="137" t="s">
        <v>89</v>
      </c>
      <c r="AR125" s="73"/>
      <c r="AS125" s="144">
        <v>0</v>
      </c>
      <c r="AT125" s="145">
        <f>ROUND(SUM(AV125:AW125),2)</f>
        <v>0</v>
      </c>
      <c r="AU125" s="146">
        <f>'VRN - Vedlejší a ostatní ..._01'!P121</f>
        <v>0</v>
      </c>
      <c r="AV125" s="145">
        <f>'VRN - Vedlejší a ostatní ..._01'!J35</f>
        <v>0</v>
      </c>
      <c r="AW125" s="145">
        <f>'VRN - Vedlejší a ostatní ..._01'!J36</f>
        <v>0</v>
      </c>
      <c r="AX125" s="145">
        <f>'VRN - Vedlejší a ostatní ..._01'!J37</f>
        <v>0</v>
      </c>
      <c r="AY125" s="145">
        <f>'VRN - Vedlejší a ostatní ..._01'!J38</f>
        <v>0</v>
      </c>
      <c r="AZ125" s="145">
        <f>'VRN - Vedlejší a ostatní ..._01'!F35</f>
        <v>0</v>
      </c>
      <c r="BA125" s="145">
        <f>'VRN - Vedlejší a ostatní ..._01'!F36</f>
        <v>0</v>
      </c>
      <c r="BB125" s="145">
        <f>'VRN - Vedlejší a ostatní ..._01'!F37</f>
        <v>0</v>
      </c>
      <c r="BC125" s="145">
        <f>'VRN - Vedlejší a ostatní ..._01'!F38</f>
        <v>0</v>
      </c>
      <c r="BD125" s="147">
        <f>'VRN - Vedlejší a ostatní ..._01'!F39</f>
        <v>0</v>
      </c>
      <c r="BE125" s="4"/>
      <c r="BT125" s="142" t="s">
        <v>85</v>
      </c>
      <c r="BV125" s="142" t="s">
        <v>78</v>
      </c>
      <c r="BW125" s="142" t="s">
        <v>176</v>
      </c>
      <c r="BX125" s="142" t="s">
        <v>136</v>
      </c>
      <c r="CL125" s="142" t="s">
        <v>1</v>
      </c>
    </row>
    <row r="126" s="2" customFormat="1" ht="30" customHeight="1">
      <c r="A126" s="39"/>
      <c r="B126" s="40"/>
      <c r="C126" s="41"/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1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F126" s="41"/>
      <c r="AG126" s="41"/>
      <c r="AH126" s="41"/>
      <c r="AI126" s="41"/>
      <c r="AJ126" s="41"/>
      <c r="AK126" s="41"/>
      <c r="AL126" s="41"/>
      <c r="AM126" s="41"/>
      <c r="AN126" s="41"/>
      <c r="AO126" s="41"/>
      <c r="AP126" s="41"/>
      <c r="AQ126" s="41"/>
      <c r="AR126" s="45"/>
      <c r="AS126" s="39"/>
      <c r="AT126" s="39"/>
      <c r="AU126" s="39"/>
      <c r="AV126" s="39"/>
      <c r="AW126" s="39"/>
      <c r="AX126" s="39"/>
      <c r="AY126" s="39"/>
      <c r="AZ126" s="39"/>
      <c r="BA126" s="39"/>
      <c r="BB126" s="39"/>
      <c r="BC126" s="39"/>
      <c r="BD126" s="39"/>
      <c r="BE126" s="39"/>
    </row>
    <row r="127" s="2" customFormat="1" ht="6.96" customHeight="1">
      <c r="A127" s="39"/>
      <c r="B127" s="67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68"/>
      <c r="AA127" s="68"/>
      <c r="AB127" s="68"/>
      <c r="AC127" s="68"/>
      <c r="AD127" s="68"/>
      <c r="AE127" s="68"/>
      <c r="AF127" s="68"/>
      <c r="AG127" s="68"/>
      <c r="AH127" s="68"/>
      <c r="AI127" s="68"/>
      <c r="AJ127" s="68"/>
      <c r="AK127" s="68"/>
      <c r="AL127" s="68"/>
      <c r="AM127" s="68"/>
      <c r="AN127" s="68"/>
      <c r="AO127" s="68"/>
      <c r="AP127" s="68"/>
      <c r="AQ127" s="68"/>
      <c r="AR127" s="45"/>
      <c r="AS127" s="39"/>
      <c r="AT127" s="39"/>
      <c r="AU127" s="39"/>
      <c r="AV127" s="39"/>
      <c r="AW127" s="39"/>
      <c r="AX127" s="39"/>
      <c r="AY127" s="39"/>
      <c r="AZ127" s="39"/>
      <c r="BA127" s="39"/>
      <c r="BB127" s="39"/>
      <c r="BC127" s="39"/>
      <c r="BD127" s="39"/>
      <c r="BE127" s="39"/>
    </row>
  </sheetData>
  <sheetProtection sheet="1" formatColumns="0" formatRows="0" objects="1" scenarios="1" spinCount="100000" saltValue="GKXEODgr8Fd3P6GuXpYkG1zoJyZOx6JvvI+0x5gEPq365L4ppv04EjsyjF1AxicUo67AfpiGwgkWtwVCPHFO6g==" hashValue="rAuRm3OukhivUlX4AZ5gvpnVJXjjvzdNlcUt2LzxG/Ybyps0fXjeZnxkJFIr2fenXn/tnziBr66fEU/zooxd0A==" algorithmName="SHA-512" password="CC35"/>
  <mergeCells count="162">
    <mergeCell ref="L104:AF104"/>
    <mergeCell ref="F104:J104"/>
    <mergeCell ref="E105:I105"/>
    <mergeCell ref="K105:AF105"/>
    <mergeCell ref="L106:AF106"/>
    <mergeCell ref="F106:J106"/>
    <mergeCell ref="F107:J107"/>
    <mergeCell ref="L107:AF107"/>
    <mergeCell ref="L108:AF108"/>
    <mergeCell ref="F108:J108"/>
    <mergeCell ref="E109:I109"/>
    <mergeCell ref="K109:AF109"/>
    <mergeCell ref="K110:AF110"/>
    <mergeCell ref="E110:I110"/>
    <mergeCell ref="J111:AF111"/>
    <mergeCell ref="D111:H111"/>
    <mergeCell ref="K112:AF112"/>
    <mergeCell ref="E112:I112"/>
    <mergeCell ref="K113:AF113"/>
    <mergeCell ref="E113:I113"/>
    <mergeCell ref="K114:AF114"/>
    <mergeCell ref="E114:I114"/>
    <mergeCell ref="K115:AF115"/>
    <mergeCell ref="E115:I115"/>
    <mergeCell ref="F116:J116"/>
    <mergeCell ref="L116:AF116"/>
    <mergeCell ref="F117:J117"/>
    <mergeCell ref="L117:AF117"/>
    <mergeCell ref="F118:J118"/>
    <mergeCell ref="L118:AF118"/>
    <mergeCell ref="F119:J119"/>
    <mergeCell ref="L119:AF119"/>
    <mergeCell ref="E120:I120"/>
    <mergeCell ref="K120:AF120"/>
    <mergeCell ref="F121:J121"/>
    <mergeCell ref="L121:AF121"/>
    <mergeCell ref="F122:J122"/>
    <mergeCell ref="L122:AF122"/>
    <mergeCell ref="F123:J123"/>
    <mergeCell ref="L123:AF123"/>
    <mergeCell ref="E124:I124"/>
    <mergeCell ref="K124:AF124"/>
    <mergeCell ref="E125:I125"/>
    <mergeCell ref="K125:AF125"/>
    <mergeCell ref="AN101:AP101"/>
    <mergeCell ref="AG101:AM101"/>
    <mergeCell ref="AG102:AM102"/>
    <mergeCell ref="AN102:AP102"/>
    <mergeCell ref="AG103:AM103"/>
    <mergeCell ref="AN103:AP103"/>
    <mergeCell ref="AG104:AM104"/>
    <mergeCell ref="AN104:AP104"/>
    <mergeCell ref="AN105:AP105"/>
    <mergeCell ref="AG105:AM105"/>
    <mergeCell ref="AN106:AP106"/>
    <mergeCell ref="AG106:AM106"/>
    <mergeCell ref="AG107:AM107"/>
    <mergeCell ref="AN107:AP107"/>
    <mergeCell ref="AN108:AP108"/>
    <mergeCell ref="AG108:AM108"/>
    <mergeCell ref="AN109:AP109"/>
    <mergeCell ref="AG109:AM109"/>
    <mergeCell ref="AG110:AM110"/>
    <mergeCell ref="AN110:AP110"/>
    <mergeCell ref="AG111:AM111"/>
    <mergeCell ref="AN111:AP111"/>
    <mergeCell ref="AG112:AM112"/>
    <mergeCell ref="AN112:AP112"/>
    <mergeCell ref="AG113:AM113"/>
    <mergeCell ref="AN113:AP113"/>
    <mergeCell ref="AN114:AP114"/>
    <mergeCell ref="AG114:AM114"/>
    <mergeCell ref="AG115:AM115"/>
    <mergeCell ref="AN115:AP115"/>
    <mergeCell ref="AN116:AP116"/>
    <mergeCell ref="AG116:AM116"/>
    <mergeCell ref="AN117:AP117"/>
    <mergeCell ref="AG117:AM117"/>
    <mergeCell ref="AN118:AP118"/>
    <mergeCell ref="AG118:AM118"/>
    <mergeCell ref="AN119:AP119"/>
    <mergeCell ref="AG119:AM119"/>
    <mergeCell ref="AN120:AP120"/>
    <mergeCell ref="AG120:AM120"/>
    <mergeCell ref="AN121:AP121"/>
    <mergeCell ref="AG121:AM121"/>
    <mergeCell ref="AN122:AP122"/>
    <mergeCell ref="AG122:AM122"/>
    <mergeCell ref="AN123:AP123"/>
    <mergeCell ref="AG123:AM123"/>
    <mergeCell ref="AN124:AP124"/>
    <mergeCell ref="AG124:AM124"/>
    <mergeCell ref="AN125:AP125"/>
    <mergeCell ref="AG125:AM125"/>
    <mergeCell ref="L85:AJ85"/>
    <mergeCell ref="C92:G92"/>
    <mergeCell ref="I92:AF92"/>
    <mergeCell ref="J95:AF95"/>
    <mergeCell ref="D95:H95"/>
    <mergeCell ref="K96:AF96"/>
    <mergeCell ref="E96:I96"/>
    <mergeCell ref="K97:AF97"/>
    <mergeCell ref="E97:I97"/>
    <mergeCell ref="K98:AF98"/>
    <mergeCell ref="E98:I98"/>
    <mergeCell ref="K99:AF99"/>
    <mergeCell ref="E99:I99"/>
    <mergeCell ref="F100:J100"/>
    <mergeCell ref="L100:AF100"/>
    <mergeCell ref="L101:AF101"/>
    <mergeCell ref="F101:J101"/>
    <mergeCell ref="L102:AF102"/>
    <mergeCell ref="F102:J102"/>
    <mergeCell ref="L103:AF103"/>
    <mergeCell ref="F103:J103"/>
    <mergeCell ref="AM87:AN87"/>
    <mergeCell ref="AM89:AP89"/>
    <mergeCell ref="AS89:AT91"/>
    <mergeCell ref="AM90:AP90"/>
    <mergeCell ref="AN92:AP92"/>
    <mergeCell ref="AG92:AM92"/>
    <mergeCell ref="AN95:AP95"/>
    <mergeCell ref="AG95:AM95"/>
    <mergeCell ref="AN96:AP96"/>
    <mergeCell ref="AG96:AM96"/>
    <mergeCell ref="AN97:AP97"/>
    <mergeCell ref="AG97:AM97"/>
    <mergeCell ref="AG98:AM98"/>
    <mergeCell ref="AN98:AP98"/>
    <mergeCell ref="AG99:AM99"/>
    <mergeCell ref="AN99:AP99"/>
    <mergeCell ref="AG100:AM100"/>
    <mergeCell ref="AN100:AP100"/>
    <mergeCell ref="AG94:AM94"/>
    <mergeCell ref="AN94:AP94"/>
    <mergeCell ref="BE5:BE34"/>
    <mergeCell ref="K5:AJ5"/>
    <mergeCell ref="K6:AJ6"/>
    <mergeCell ref="E14:AJ14"/>
    <mergeCell ref="E23:AN23"/>
    <mergeCell ref="AK26:AO26"/>
    <mergeCell ref="L28:P28"/>
    <mergeCell ref="W28:AE28"/>
    <mergeCell ref="AK28:AO28"/>
    <mergeCell ref="AK29:AO29"/>
    <mergeCell ref="L29:P29"/>
    <mergeCell ref="W29:AE29"/>
    <mergeCell ref="W30:AE30"/>
    <mergeCell ref="AK30:AO30"/>
    <mergeCell ref="L30:P30"/>
    <mergeCell ref="AK31:AO31"/>
    <mergeCell ref="W31:AE31"/>
    <mergeCell ref="L31:P31"/>
    <mergeCell ref="L32:P32"/>
    <mergeCell ref="W32:AE32"/>
    <mergeCell ref="AK32:AO32"/>
    <mergeCell ref="L33:P33"/>
    <mergeCell ref="AK33:AO33"/>
    <mergeCell ref="W33:AE33"/>
    <mergeCell ref="AK35:AO35"/>
    <mergeCell ref="X35:AB35"/>
    <mergeCell ref="AR2:BE2"/>
  </mergeCells>
  <hyperlinks>
    <hyperlink ref="A96" location="'A.1.1. - SP - Archotekton...'!C2" display="/"/>
    <hyperlink ref="A97" location="'D.1.4.1 - SP - Vytápění s...'!C2" display="/"/>
    <hyperlink ref="A98" location="'D.1.4.2 - SP - Vzduchotec...'!C2" display="/"/>
    <hyperlink ref="A100" location="'D.1.4.4.1 - SP - Struktur...'!C2" display="/"/>
    <hyperlink ref="A101" location="'D.1.4.4.2 - SP - Kamerový...'!C2" display="/"/>
    <hyperlink ref="A102" location="'D.1.4.4.3 - SP - Poplacho...'!C2" display="/"/>
    <hyperlink ref="A103" location="'D.1.4.4.4 - SP - Hotelový...'!C2" display="/"/>
    <hyperlink ref="A104" location="'D.1.4.4.5 - SP - Audio sy...'!C2" display="/"/>
    <hyperlink ref="A106" location="'D.1.4.5.1 - SP - Silnopro...'!C2" display="/"/>
    <hyperlink ref="A107" location="'D.1.4.5.2 - SP - osvětlen...'!C2" display="/"/>
    <hyperlink ref="A108" location="'D.1.4.5.4 - SP - Elektroi...'!C2" display="/"/>
    <hyperlink ref="A109" location="'D.1.4.6 - SP - Měření a r...'!C2" display="/"/>
    <hyperlink ref="A110" location="'VRN - Vedlejší a ostatní ...'!C2" display="/"/>
    <hyperlink ref="A112" location="'D.1.1.-U - Architektonick...'!C2" display="/"/>
    <hyperlink ref="A113" location="'D.1.4.1 - U - Vytápění sp...'!C2" display="/"/>
    <hyperlink ref="A114" location="'D.1.4.3 - U - Zdravotechn...'!C2" display="/"/>
    <hyperlink ref="A116" location="'D.1.4.4.1 - U - Strukturo...'!C2" display="/"/>
    <hyperlink ref="A117" location="'D.1.4.4.2 - U - Kamerový ...'!C2" display="/"/>
    <hyperlink ref="A118" location="'D.1.4.4.3 - U - Poplachov...'!C2" display="/"/>
    <hyperlink ref="A119" location="'D.1.4.4.4 - U - Hotelový ...'!C2" display="/"/>
    <hyperlink ref="A121" location="'D.1.4.5.1 - U - Silnoprou...'!C2" display="/"/>
    <hyperlink ref="A122" location="'D.1.4.5.2 - U - osvětlení...'!C2" display="/"/>
    <hyperlink ref="A123" location="'D.1.4.5.4 - U - Elektroin...'!C2" display="/"/>
    <hyperlink ref="A124" location="'D.1.4.6 - U - Měření a re...'!C2" display="/"/>
    <hyperlink ref="A125" location="'VRN - Vedlejší a ostatní ..._01'!C2" display="/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121</v>
      </c>
    </row>
    <row r="3" s="1" customFormat="1" ht="6.96" customHeight="1">
      <c r="B3" s="149"/>
      <c r="C3" s="150"/>
      <c r="D3" s="150"/>
      <c r="E3" s="150"/>
      <c r="F3" s="150"/>
      <c r="G3" s="150"/>
      <c r="H3" s="150"/>
      <c r="I3" s="150"/>
      <c r="J3" s="150"/>
      <c r="K3" s="150"/>
      <c r="L3" s="21"/>
      <c r="AT3" s="18" t="s">
        <v>85</v>
      </c>
    </row>
    <row r="4" s="1" customFormat="1" ht="24.96" customHeight="1">
      <c r="B4" s="21"/>
      <c r="D4" s="151" t="s">
        <v>184</v>
      </c>
      <c r="L4" s="21"/>
      <c r="M4" s="152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3" t="s">
        <v>16</v>
      </c>
      <c r="L6" s="21"/>
    </row>
    <row r="7" s="1" customFormat="1" ht="16.5" customHeight="1">
      <c r="B7" s="21"/>
      <c r="E7" s="154" t="str">
        <f>'Rekapitulace stavby'!K6</f>
        <v>REKONSTRUKCE HOTELU KVĚTNICE - 3. etapa</v>
      </c>
      <c r="F7" s="153"/>
      <c r="G7" s="153"/>
      <c r="H7" s="153"/>
      <c r="L7" s="21"/>
    </row>
    <row r="8">
      <c r="B8" s="21"/>
      <c r="D8" s="153" t="s">
        <v>198</v>
      </c>
      <c r="L8" s="21"/>
    </row>
    <row r="9" s="1" customFormat="1" ht="16.5" customHeight="1">
      <c r="B9" s="21"/>
      <c r="E9" s="154" t="s">
        <v>202</v>
      </c>
      <c r="F9" s="1"/>
      <c r="G9" s="1"/>
      <c r="H9" s="1"/>
      <c r="L9" s="21"/>
    </row>
    <row r="10" s="1" customFormat="1" ht="12" customHeight="1">
      <c r="B10" s="21"/>
      <c r="D10" s="153" t="s">
        <v>206</v>
      </c>
      <c r="L10" s="21"/>
    </row>
    <row r="11" s="2" customFormat="1" ht="16.5" customHeight="1">
      <c r="A11" s="39"/>
      <c r="B11" s="45"/>
      <c r="C11" s="39"/>
      <c r="D11" s="39"/>
      <c r="E11" s="165" t="s">
        <v>1601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3" t="s">
        <v>1390</v>
      </c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30" customHeight="1">
      <c r="A13" s="39"/>
      <c r="B13" s="45"/>
      <c r="C13" s="39"/>
      <c r="D13" s="39"/>
      <c r="E13" s="155" t="s">
        <v>1602</v>
      </c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3" t="s">
        <v>18</v>
      </c>
      <c r="E15" s="39"/>
      <c r="F15" s="142" t="s">
        <v>1</v>
      </c>
      <c r="G15" s="39"/>
      <c r="H15" s="39"/>
      <c r="I15" s="153" t="s">
        <v>19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3" t="s">
        <v>20</v>
      </c>
      <c r="E16" s="39"/>
      <c r="F16" s="142" t="s">
        <v>21</v>
      </c>
      <c r="G16" s="39"/>
      <c r="H16" s="39"/>
      <c r="I16" s="153" t="s">
        <v>22</v>
      </c>
      <c r="J16" s="156" t="str">
        <f>'Rekapitulace stavby'!AN8</f>
        <v>15. 5. 2025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3" t="s">
        <v>24</v>
      </c>
      <c r="E18" s="39"/>
      <c r="F18" s="39"/>
      <c r="G18" s="39"/>
      <c r="H18" s="39"/>
      <c r="I18" s="153" t="s">
        <v>25</v>
      </c>
      <c r="J18" s="142" t="s">
        <v>1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2" t="s">
        <v>26</v>
      </c>
      <c r="F19" s="39"/>
      <c r="G19" s="39"/>
      <c r="H19" s="39"/>
      <c r="I19" s="153" t="s">
        <v>27</v>
      </c>
      <c r="J19" s="142" t="s">
        <v>1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3" t="s">
        <v>28</v>
      </c>
      <c r="E21" s="39"/>
      <c r="F21" s="39"/>
      <c r="G21" s="39"/>
      <c r="H21" s="39"/>
      <c r="I21" s="153" t="s">
        <v>25</v>
      </c>
      <c r="J21" s="34" t="str">
        <f>'Rekapitulace stavby'!AN13</f>
        <v>Vyplň údaj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'Rekapitulace stavby'!E14</f>
        <v>Vyplň údaj</v>
      </c>
      <c r="F22" s="142"/>
      <c r="G22" s="142"/>
      <c r="H22" s="142"/>
      <c r="I22" s="153" t="s">
        <v>27</v>
      </c>
      <c r="J22" s="34" t="str">
        <f>'Rekapitulace stavby'!AN14</f>
        <v>Vyplň údaj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3" t="s">
        <v>30</v>
      </c>
      <c r="E24" s="39"/>
      <c r="F24" s="39"/>
      <c r="G24" s="39"/>
      <c r="H24" s="39"/>
      <c r="I24" s="153" t="s">
        <v>25</v>
      </c>
      <c r="J24" s="142" t="s">
        <v>1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2" t="s">
        <v>31</v>
      </c>
      <c r="F25" s="39"/>
      <c r="G25" s="39"/>
      <c r="H25" s="39"/>
      <c r="I25" s="153" t="s">
        <v>27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3" t="s">
        <v>33</v>
      </c>
      <c r="E27" s="39"/>
      <c r="F27" s="39"/>
      <c r="G27" s="39"/>
      <c r="H27" s="39"/>
      <c r="I27" s="153" t="s">
        <v>25</v>
      </c>
      <c r="J27" s="142" t="str">
        <f>IF('Rekapitulace stavby'!AN19="","",'Rekapitulace stavby'!AN19)</f>
        <v/>
      </c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2" t="str">
        <f>IF('Rekapitulace stavby'!E20="","",'Rekapitulace stavby'!E20)</f>
        <v xml:space="preserve"> </v>
      </c>
      <c r="F28" s="39"/>
      <c r="G28" s="39"/>
      <c r="H28" s="39"/>
      <c r="I28" s="153" t="s">
        <v>27</v>
      </c>
      <c r="J28" s="142" t="str">
        <f>IF('Rekapitulace stavby'!AN20="","",'Rekapitulace stavby'!AN20)</f>
        <v/>
      </c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3" t="s">
        <v>35</v>
      </c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6.5" customHeight="1">
      <c r="A31" s="157"/>
      <c r="B31" s="158"/>
      <c r="C31" s="157"/>
      <c r="D31" s="157"/>
      <c r="E31" s="159" t="s">
        <v>1</v>
      </c>
      <c r="F31" s="159"/>
      <c r="G31" s="159"/>
      <c r="H31" s="159"/>
      <c r="I31" s="157"/>
      <c r="J31" s="157"/>
      <c r="K31" s="157"/>
      <c r="L31" s="160"/>
      <c r="S31" s="157"/>
      <c r="T31" s="157"/>
      <c r="U31" s="157"/>
      <c r="V31" s="157"/>
      <c r="W31" s="157"/>
      <c r="X31" s="157"/>
      <c r="Y31" s="157"/>
      <c r="Z31" s="157"/>
      <c r="AA31" s="157"/>
      <c r="AB31" s="157"/>
      <c r="AC31" s="157"/>
      <c r="AD31" s="157"/>
      <c r="AE31" s="157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1"/>
      <c r="E33" s="161"/>
      <c r="F33" s="161"/>
      <c r="G33" s="161"/>
      <c r="H33" s="161"/>
      <c r="I33" s="161"/>
      <c r="J33" s="161"/>
      <c r="K33" s="161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2" t="s">
        <v>36</v>
      </c>
      <c r="E34" s="39"/>
      <c r="F34" s="39"/>
      <c r="G34" s="39"/>
      <c r="H34" s="39"/>
      <c r="I34" s="39"/>
      <c r="J34" s="163">
        <f>ROUND(J126,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1"/>
      <c r="E35" s="161"/>
      <c r="F35" s="161"/>
      <c r="G35" s="161"/>
      <c r="H35" s="161"/>
      <c r="I35" s="161"/>
      <c r="J35" s="161"/>
      <c r="K35" s="161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4" t="s">
        <v>38</v>
      </c>
      <c r="G36" s="39"/>
      <c r="H36" s="39"/>
      <c r="I36" s="164" t="s">
        <v>37</v>
      </c>
      <c r="J36" s="164" t="s">
        <v>39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65" t="s">
        <v>40</v>
      </c>
      <c r="E37" s="153" t="s">
        <v>41</v>
      </c>
      <c r="F37" s="166">
        <f>ROUND((SUM(BE126:BE155)),  2)</f>
        <v>0</v>
      </c>
      <c r="G37" s="39"/>
      <c r="H37" s="39"/>
      <c r="I37" s="167">
        <v>0.20999999999999999</v>
      </c>
      <c r="J37" s="166">
        <f>ROUND(((SUM(BE126:BE155))*I37),  2)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53" t="s">
        <v>42</v>
      </c>
      <c r="F38" s="166">
        <f>ROUND((SUM(BF126:BF155)),  2)</f>
        <v>0</v>
      </c>
      <c r="G38" s="39"/>
      <c r="H38" s="39"/>
      <c r="I38" s="167">
        <v>0.12</v>
      </c>
      <c r="J38" s="166">
        <f>ROUND(((SUM(BF126:BF155))*I38),  2)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3" t="s">
        <v>43</v>
      </c>
      <c r="F39" s="166">
        <f>ROUND((SUM(BG126:BG155)),  2)</f>
        <v>0</v>
      </c>
      <c r="G39" s="39"/>
      <c r="H39" s="39"/>
      <c r="I39" s="167">
        <v>0.20999999999999999</v>
      </c>
      <c r="J39" s="166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3" t="s">
        <v>44</v>
      </c>
      <c r="F40" s="166">
        <f>ROUND((SUM(BH126:BH155)),  2)</f>
        <v>0</v>
      </c>
      <c r="G40" s="39"/>
      <c r="H40" s="39"/>
      <c r="I40" s="167">
        <v>0.12</v>
      </c>
      <c r="J40" s="166">
        <f>0</f>
        <v>0</v>
      </c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53" t="s">
        <v>45</v>
      </c>
      <c r="F41" s="166">
        <f>ROUND((SUM(BI126:BI155)),  2)</f>
        <v>0</v>
      </c>
      <c r="G41" s="39"/>
      <c r="H41" s="39"/>
      <c r="I41" s="167">
        <v>0</v>
      </c>
      <c r="J41" s="166">
        <f>0</f>
        <v>0</v>
      </c>
      <c r="K41" s="39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68"/>
      <c r="D43" s="169" t="s">
        <v>46</v>
      </c>
      <c r="E43" s="170"/>
      <c r="F43" s="170"/>
      <c r="G43" s="171" t="s">
        <v>47</v>
      </c>
      <c r="H43" s="172" t="s">
        <v>48</v>
      </c>
      <c r="I43" s="170"/>
      <c r="J43" s="173">
        <f>SUM(J34:J41)</f>
        <v>0</v>
      </c>
      <c r="K43" s="174"/>
      <c r="L43" s="64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64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5" t="s">
        <v>49</v>
      </c>
      <c r="E50" s="176"/>
      <c r="F50" s="176"/>
      <c r="G50" s="175" t="s">
        <v>50</v>
      </c>
      <c r="H50" s="176"/>
      <c r="I50" s="176"/>
      <c r="J50" s="176"/>
      <c r="K50" s="176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7" t="s">
        <v>51</v>
      </c>
      <c r="E61" s="178"/>
      <c r="F61" s="179" t="s">
        <v>52</v>
      </c>
      <c r="G61" s="177" t="s">
        <v>51</v>
      </c>
      <c r="H61" s="178"/>
      <c r="I61" s="178"/>
      <c r="J61" s="180" t="s">
        <v>52</v>
      </c>
      <c r="K61" s="178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5" t="s">
        <v>53</v>
      </c>
      <c r="E65" s="181"/>
      <c r="F65" s="181"/>
      <c r="G65" s="175" t="s">
        <v>54</v>
      </c>
      <c r="H65" s="181"/>
      <c r="I65" s="181"/>
      <c r="J65" s="181"/>
      <c r="K65" s="181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7" t="s">
        <v>51</v>
      </c>
      <c r="E76" s="178"/>
      <c r="F76" s="179" t="s">
        <v>52</v>
      </c>
      <c r="G76" s="177" t="s">
        <v>51</v>
      </c>
      <c r="H76" s="178"/>
      <c r="I76" s="178"/>
      <c r="J76" s="180" t="s">
        <v>52</v>
      </c>
      <c r="K76" s="178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2"/>
      <c r="C77" s="183"/>
      <c r="D77" s="183"/>
      <c r="E77" s="183"/>
      <c r="F77" s="183"/>
      <c r="G77" s="183"/>
      <c r="H77" s="183"/>
      <c r="I77" s="183"/>
      <c r="J77" s="183"/>
      <c r="K77" s="183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4"/>
      <c r="C81" s="185"/>
      <c r="D81" s="185"/>
      <c r="E81" s="185"/>
      <c r="F81" s="185"/>
      <c r="G81" s="185"/>
      <c r="H81" s="185"/>
      <c r="I81" s="185"/>
      <c r="J81" s="185"/>
      <c r="K81" s="185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217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6" t="str">
        <f>E7</f>
        <v>REKONSTRUKCE HOTELU KVĚTNICE - 3. etapa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198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1" customFormat="1" ht="16.5" customHeight="1">
      <c r="B87" s="22"/>
      <c r="C87" s="23"/>
      <c r="D87" s="23"/>
      <c r="E87" s="186" t="s">
        <v>202</v>
      </c>
      <c r="F87" s="23"/>
      <c r="G87" s="23"/>
      <c r="H87" s="23"/>
      <c r="I87" s="23"/>
      <c r="J87" s="23"/>
      <c r="K87" s="23"/>
      <c r="L87" s="21"/>
    </row>
    <row r="88" s="1" customFormat="1" ht="12" customHeight="1">
      <c r="B88" s="22"/>
      <c r="C88" s="33" t="s">
        <v>206</v>
      </c>
      <c r="D88" s="23"/>
      <c r="E88" s="23"/>
      <c r="F88" s="23"/>
      <c r="G88" s="23"/>
      <c r="H88" s="23"/>
      <c r="I88" s="23"/>
      <c r="J88" s="23"/>
      <c r="K88" s="23"/>
      <c r="L88" s="21"/>
    </row>
    <row r="89" s="2" customFormat="1" ht="16.5" customHeight="1">
      <c r="A89" s="39"/>
      <c r="B89" s="40"/>
      <c r="C89" s="41"/>
      <c r="D89" s="41"/>
      <c r="E89" s="310" t="s">
        <v>1601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12" customHeight="1">
      <c r="A90" s="39"/>
      <c r="B90" s="40"/>
      <c r="C90" s="33" t="s">
        <v>1390</v>
      </c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30" customHeight="1">
      <c r="A91" s="39"/>
      <c r="B91" s="40"/>
      <c r="C91" s="41"/>
      <c r="D91" s="41"/>
      <c r="E91" s="77" t="str">
        <f>E13</f>
        <v>D.1.4.5.1 - SP - Silnoproudá elektrotechnika - společné prostory</v>
      </c>
      <c r="F91" s="41"/>
      <c r="G91" s="41"/>
      <c r="H91" s="41"/>
      <c r="I91" s="41"/>
      <c r="J91" s="41"/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2" customHeight="1">
      <c r="A93" s="39"/>
      <c r="B93" s="40"/>
      <c r="C93" s="33" t="s">
        <v>20</v>
      </c>
      <c r="D93" s="41"/>
      <c r="E93" s="41"/>
      <c r="F93" s="28" t="str">
        <f>F16</f>
        <v>Tišnov</v>
      </c>
      <c r="G93" s="41"/>
      <c r="H93" s="41"/>
      <c r="I93" s="33" t="s">
        <v>22</v>
      </c>
      <c r="J93" s="80" t="str">
        <f>IF(J16="","",J16)</f>
        <v>15. 5. 2025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25.65" customHeight="1">
      <c r="A95" s="39"/>
      <c r="B95" s="40"/>
      <c r="C95" s="33" t="s">
        <v>24</v>
      </c>
      <c r="D95" s="41"/>
      <c r="E95" s="41"/>
      <c r="F95" s="28" t="str">
        <f>E19</f>
        <v>Město Tišnov</v>
      </c>
      <c r="G95" s="41"/>
      <c r="H95" s="41"/>
      <c r="I95" s="33" t="s">
        <v>30</v>
      </c>
      <c r="J95" s="37" t="str">
        <f>E25</f>
        <v>BURIAN-KŘIVINKA ARCHITECTS</v>
      </c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15.15" customHeight="1">
      <c r="A96" s="39"/>
      <c r="B96" s="40"/>
      <c r="C96" s="33" t="s">
        <v>28</v>
      </c>
      <c r="D96" s="41"/>
      <c r="E96" s="41"/>
      <c r="F96" s="28" t="str">
        <f>IF(E22="","",E22)</f>
        <v>Vyplň údaj</v>
      </c>
      <c r="G96" s="41"/>
      <c r="H96" s="41"/>
      <c r="I96" s="33" t="s">
        <v>33</v>
      </c>
      <c r="J96" s="37" t="str">
        <f>E28</f>
        <v xml:space="preserve"> 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9.28" customHeight="1">
      <c r="A98" s="39"/>
      <c r="B98" s="40"/>
      <c r="C98" s="187" t="s">
        <v>218</v>
      </c>
      <c r="D98" s="188"/>
      <c r="E98" s="188"/>
      <c r="F98" s="188"/>
      <c r="G98" s="188"/>
      <c r="H98" s="188"/>
      <c r="I98" s="188"/>
      <c r="J98" s="189" t="s">
        <v>219</v>
      </c>
      <c r="K98" s="188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s="2" customFormat="1" ht="22.8" customHeight="1">
      <c r="A100" s="39"/>
      <c r="B100" s="40"/>
      <c r="C100" s="190" t="s">
        <v>220</v>
      </c>
      <c r="D100" s="41"/>
      <c r="E100" s="41"/>
      <c r="F100" s="41"/>
      <c r="G100" s="41"/>
      <c r="H100" s="41"/>
      <c r="I100" s="41"/>
      <c r="J100" s="111">
        <f>J126</f>
        <v>0</v>
      </c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221</v>
      </c>
    </row>
    <row r="101" s="9" customFormat="1" ht="24.96" customHeight="1">
      <c r="A101" s="9"/>
      <c r="B101" s="191"/>
      <c r="C101" s="192"/>
      <c r="D101" s="193" t="s">
        <v>1603</v>
      </c>
      <c r="E101" s="194"/>
      <c r="F101" s="194"/>
      <c r="G101" s="194"/>
      <c r="H101" s="194"/>
      <c r="I101" s="194"/>
      <c r="J101" s="195">
        <f>J127</f>
        <v>0</v>
      </c>
      <c r="K101" s="192"/>
      <c r="L101" s="196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91"/>
      <c r="C102" s="192"/>
      <c r="D102" s="193" t="s">
        <v>1604</v>
      </c>
      <c r="E102" s="194"/>
      <c r="F102" s="194"/>
      <c r="G102" s="194"/>
      <c r="H102" s="194"/>
      <c r="I102" s="194"/>
      <c r="J102" s="195">
        <f>J129</f>
        <v>0</v>
      </c>
      <c r="K102" s="192"/>
      <c r="L102" s="196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2" customFormat="1" ht="21.84" customHeight="1">
      <c r="A103" s="39"/>
      <c r="B103" s="40"/>
      <c r="C103" s="41"/>
      <c r="D103" s="41"/>
      <c r="E103" s="41"/>
      <c r="F103" s="41"/>
      <c r="G103" s="41"/>
      <c r="H103" s="41"/>
      <c r="I103" s="41"/>
      <c r="J103" s="41"/>
      <c r="K103" s="41"/>
      <c r="L103" s="64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</row>
    <row r="104" s="2" customFormat="1" ht="6.96" customHeight="1">
      <c r="A104" s="39"/>
      <c r="B104" s="67"/>
      <c r="C104" s="68"/>
      <c r="D104" s="68"/>
      <c r="E104" s="68"/>
      <c r="F104" s="68"/>
      <c r="G104" s="68"/>
      <c r="H104" s="68"/>
      <c r="I104" s="68"/>
      <c r="J104" s="68"/>
      <c r="K104" s="68"/>
      <c r="L104" s="64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8" s="2" customFormat="1" ht="6.96" customHeight="1">
      <c r="A108" s="39"/>
      <c r="B108" s="69"/>
      <c r="C108" s="70"/>
      <c r="D108" s="70"/>
      <c r="E108" s="70"/>
      <c r="F108" s="70"/>
      <c r="G108" s="70"/>
      <c r="H108" s="70"/>
      <c r="I108" s="70"/>
      <c r="J108" s="70"/>
      <c r="K108" s="70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24.96" customHeight="1">
      <c r="A109" s="39"/>
      <c r="B109" s="40"/>
      <c r="C109" s="24" t="s">
        <v>238</v>
      </c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6.96" customHeight="1">
      <c r="A110" s="39"/>
      <c r="B110" s="40"/>
      <c r="C110" s="41"/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12" customHeight="1">
      <c r="A111" s="39"/>
      <c r="B111" s="40"/>
      <c r="C111" s="33" t="s">
        <v>16</v>
      </c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6.5" customHeight="1">
      <c r="A112" s="39"/>
      <c r="B112" s="40"/>
      <c r="C112" s="41"/>
      <c r="D112" s="41"/>
      <c r="E112" s="186" t="str">
        <f>E7</f>
        <v>REKONSTRUKCE HOTELU KVĚTNICE - 3. etapa</v>
      </c>
      <c r="F112" s="33"/>
      <c r="G112" s="33"/>
      <c r="H112" s="33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1" customFormat="1" ht="12" customHeight="1">
      <c r="B113" s="22"/>
      <c r="C113" s="33" t="s">
        <v>198</v>
      </c>
      <c r="D113" s="23"/>
      <c r="E113" s="23"/>
      <c r="F113" s="23"/>
      <c r="G113" s="23"/>
      <c r="H113" s="23"/>
      <c r="I113" s="23"/>
      <c r="J113" s="23"/>
      <c r="K113" s="23"/>
      <c r="L113" s="21"/>
    </row>
    <row r="114" s="1" customFormat="1" ht="16.5" customHeight="1">
      <c r="B114" s="22"/>
      <c r="C114" s="23"/>
      <c r="D114" s="23"/>
      <c r="E114" s="186" t="s">
        <v>202</v>
      </c>
      <c r="F114" s="23"/>
      <c r="G114" s="23"/>
      <c r="H114" s="23"/>
      <c r="I114" s="23"/>
      <c r="J114" s="23"/>
      <c r="K114" s="23"/>
      <c r="L114" s="21"/>
    </row>
    <row r="115" s="1" customFormat="1" ht="12" customHeight="1">
      <c r="B115" s="22"/>
      <c r="C115" s="33" t="s">
        <v>206</v>
      </c>
      <c r="D115" s="23"/>
      <c r="E115" s="23"/>
      <c r="F115" s="23"/>
      <c r="G115" s="23"/>
      <c r="H115" s="23"/>
      <c r="I115" s="23"/>
      <c r="J115" s="23"/>
      <c r="K115" s="23"/>
      <c r="L115" s="21"/>
    </row>
    <row r="116" s="2" customFormat="1" ht="16.5" customHeight="1">
      <c r="A116" s="39"/>
      <c r="B116" s="40"/>
      <c r="C116" s="41"/>
      <c r="D116" s="41"/>
      <c r="E116" s="310" t="s">
        <v>1601</v>
      </c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2" customHeight="1">
      <c r="A117" s="39"/>
      <c r="B117" s="40"/>
      <c r="C117" s="33" t="s">
        <v>1390</v>
      </c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30" customHeight="1">
      <c r="A118" s="39"/>
      <c r="B118" s="40"/>
      <c r="C118" s="41"/>
      <c r="D118" s="41"/>
      <c r="E118" s="77" t="str">
        <f>E13</f>
        <v>D.1.4.5.1 - SP - Silnoproudá elektrotechnika - společné prostory</v>
      </c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6.96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2" customHeight="1">
      <c r="A120" s="39"/>
      <c r="B120" s="40"/>
      <c r="C120" s="33" t="s">
        <v>20</v>
      </c>
      <c r="D120" s="41"/>
      <c r="E120" s="41"/>
      <c r="F120" s="28" t="str">
        <f>F16</f>
        <v>Tišnov</v>
      </c>
      <c r="G120" s="41"/>
      <c r="H120" s="41"/>
      <c r="I120" s="33" t="s">
        <v>22</v>
      </c>
      <c r="J120" s="80" t="str">
        <f>IF(J16="","",J16)</f>
        <v>15. 5. 2025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6.96" customHeight="1">
      <c r="A121" s="39"/>
      <c r="B121" s="40"/>
      <c r="C121" s="41"/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25.65" customHeight="1">
      <c r="A122" s="39"/>
      <c r="B122" s="40"/>
      <c r="C122" s="33" t="s">
        <v>24</v>
      </c>
      <c r="D122" s="41"/>
      <c r="E122" s="41"/>
      <c r="F122" s="28" t="str">
        <f>E19</f>
        <v>Město Tišnov</v>
      </c>
      <c r="G122" s="41"/>
      <c r="H122" s="41"/>
      <c r="I122" s="33" t="s">
        <v>30</v>
      </c>
      <c r="J122" s="37" t="str">
        <f>E25</f>
        <v>BURIAN-KŘIVINKA ARCHITECTS</v>
      </c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5.15" customHeight="1">
      <c r="A123" s="39"/>
      <c r="B123" s="40"/>
      <c r="C123" s="33" t="s">
        <v>28</v>
      </c>
      <c r="D123" s="41"/>
      <c r="E123" s="41"/>
      <c r="F123" s="28" t="str">
        <f>IF(E22="","",E22)</f>
        <v>Vyplň údaj</v>
      </c>
      <c r="G123" s="41"/>
      <c r="H123" s="41"/>
      <c r="I123" s="33" t="s">
        <v>33</v>
      </c>
      <c r="J123" s="37" t="str">
        <f>E28</f>
        <v xml:space="preserve"> </v>
      </c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0.32" customHeight="1">
      <c r="A124" s="39"/>
      <c r="B124" s="40"/>
      <c r="C124" s="41"/>
      <c r="D124" s="41"/>
      <c r="E124" s="41"/>
      <c r="F124" s="41"/>
      <c r="G124" s="41"/>
      <c r="H124" s="41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11" customFormat="1" ht="29.28" customHeight="1">
      <c r="A125" s="202"/>
      <c r="B125" s="203"/>
      <c r="C125" s="204" t="s">
        <v>239</v>
      </c>
      <c r="D125" s="205" t="s">
        <v>61</v>
      </c>
      <c r="E125" s="205" t="s">
        <v>57</v>
      </c>
      <c r="F125" s="205" t="s">
        <v>58</v>
      </c>
      <c r="G125" s="205" t="s">
        <v>240</v>
      </c>
      <c r="H125" s="205" t="s">
        <v>241</v>
      </c>
      <c r="I125" s="205" t="s">
        <v>242</v>
      </c>
      <c r="J125" s="205" t="s">
        <v>219</v>
      </c>
      <c r="K125" s="206" t="s">
        <v>243</v>
      </c>
      <c r="L125" s="207"/>
      <c r="M125" s="101" t="s">
        <v>1</v>
      </c>
      <c r="N125" s="102" t="s">
        <v>40</v>
      </c>
      <c r="O125" s="102" t="s">
        <v>244</v>
      </c>
      <c r="P125" s="102" t="s">
        <v>245</v>
      </c>
      <c r="Q125" s="102" t="s">
        <v>246</v>
      </c>
      <c r="R125" s="102" t="s">
        <v>247</v>
      </c>
      <c r="S125" s="102" t="s">
        <v>248</v>
      </c>
      <c r="T125" s="103" t="s">
        <v>249</v>
      </c>
      <c r="U125" s="202"/>
      <c r="V125" s="202"/>
      <c r="W125" s="202"/>
      <c r="X125" s="202"/>
      <c r="Y125" s="202"/>
      <c r="Z125" s="202"/>
      <c r="AA125" s="202"/>
      <c r="AB125" s="202"/>
      <c r="AC125" s="202"/>
      <c r="AD125" s="202"/>
      <c r="AE125" s="202"/>
    </row>
    <row r="126" s="2" customFormat="1" ht="22.8" customHeight="1">
      <c r="A126" s="39"/>
      <c r="B126" s="40"/>
      <c r="C126" s="108" t="s">
        <v>250</v>
      </c>
      <c r="D126" s="41"/>
      <c r="E126" s="41"/>
      <c r="F126" s="41"/>
      <c r="G126" s="41"/>
      <c r="H126" s="41"/>
      <c r="I126" s="41"/>
      <c r="J126" s="208">
        <f>BK126</f>
        <v>0</v>
      </c>
      <c r="K126" s="41"/>
      <c r="L126" s="45"/>
      <c r="M126" s="104"/>
      <c r="N126" s="209"/>
      <c r="O126" s="105"/>
      <c r="P126" s="210">
        <f>P127+P129</f>
        <v>0</v>
      </c>
      <c r="Q126" s="105"/>
      <c r="R126" s="210">
        <f>R127+R129</f>
        <v>0</v>
      </c>
      <c r="S126" s="105"/>
      <c r="T126" s="211">
        <f>T127+T129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T126" s="18" t="s">
        <v>75</v>
      </c>
      <c r="AU126" s="18" t="s">
        <v>221</v>
      </c>
      <c r="BK126" s="212">
        <f>BK127+BK129</f>
        <v>0</v>
      </c>
    </row>
    <row r="127" s="12" customFormat="1" ht="25.92" customHeight="1">
      <c r="A127" s="12"/>
      <c r="B127" s="213"/>
      <c r="C127" s="214"/>
      <c r="D127" s="215" t="s">
        <v>75</v>
      </c>
      <c r="E127" s="216" t="s">
        <v>1605</v>
      </c>
      <c r="F127" s="216" t="s">
        <v>1606</v>
      </c>
      <c r="G127" s="214"/>
      <c r="H127" s="214"/>
      <c r="I127" s="217"/>
      <c r="J127" s="218">
        <f>BK127</f>
        <v>0</v>
      </c>
      <c r="K127" s="214"/>
      <c r="L127" s="219"/>
      <c r="M127" s="220"/>
      <c r="N127" s="221"/>
      <c r="O127" s="221"/>
      <c r="P127" s="222">
        <f>P128</f>
        <v>0</v>
      </c>
      <c r="Q127" s="221"/>
      <c r="R127" s="222">
        <f>R128</f>
        <v>0</v>
      </c>
      <c r="S127" s="221"/>
      <c r="T127" s="223">
        <f>T128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24" t="s">
        <v>83</v>
      </c>
      <c r="AT127" s="225" t="s">
        <v>75</v>
      </c>
      <c r="AU127" s="225" t="s">
        <v>76</v>
      </c>
      <c r="AY127" s="224" t="s">
        <v>253</v>
      </c>
      <c r="BK127" s="226">
        <f>BK128</f>
        <v>0</v>
      </c>
    </row>
    <row r="128" s="2" customFormat="1" ht="24.15" customHeight="1">
      <c r="A128" s="39"/>
      <c r="B128" s="40"/>
      <c r="C128" s="229" t="s">
        <v>83</v>
      </c>
      <c r="D128" s="229" t="s">
        <v>256</v>
      </c>
      <c r="E128" s="230" t="s">
        <v>1607</v>
      </c>
      <c r="F128" s="231" t="s">
        <v>1608</v>
      </c>
      <c r="G128" s="232" t="s">
        <v>187</v>
      </c>
      <c r="H128" s="233">
        <v>0</v>
      </c>
      <c r="I128" s="234"/>
      <c r="J128" s="235">
        <f>ROUND(I128*H128,2)</f>
        <v>0</v>
      </c>
      <c r="K128" s="231" t="s">
        <v>1</v>
      </c>
      <c r="L128" s="45"/>
      <c r="M128" s="236" t="s">
        <v>1</v>
      </c>
      <c r="N128" s="237" t="s">
        <v>41</v>
      </c>
      <c r="O128" s="92"/>
      <c r="P128" s="238">
        <f>O128*H128</f>
        <v>0</v>
      </c>
      <c r="Q128" s="238">
        <v>0</v>
      </c>
      <c r="R128" s="238">
        <f>Q128*H128</f>
        <v>0</v>
      </c>
      <c r="S128" s="238">
        <v>0</v>
      </c>
      <c r="T128" s="239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40" t="s">
        <v>260</v>
      </c>
      <c r="AT128" s="240" t="s">
        <v>256</v>
      </c>
      <c r="AU128" s="240" t="s">
        <v>83</v>
      </c>
      <c r="AY128" s="18" t="s">
        <v>253</v>
      </c>
      <c r="BE128" s="241">
        <f>IF(N128="základní",J128,0)</f>
        <v>0</v>
      </c>
      <c r="BF128" s="241">
        <f>IF(N128="snížená",J128,0)</f>
        <v>0</v>
      </c>
      <c r="BG128" s="241">
        <f>IF(N128="zákl. přenesená",J128,0)</f>
        <v>0</v>
      </c>
      <c r="BH128" s="241">
        <f>IF(N128="sníž. přenesená",J128,0)</f>
        <v>0</v>
      </c>
      <c r="BI128" s="241">
        <f>IF(N128="nulová",J128,0)</f>
        <v>0</v>
      </c>
      <c r="BJ128" s="18" t="s">
        <v>83</v>
      </c>
      <c r="BK128" s="241">
        <f>ROUND(I128*H128,2)</f>
        <v>0</v>
      </c>
      <c r="BL128" s="18" t="s">
        <v>260</v>
      </c>
      <c r="BM128" s="240" t="s">
        <v>437</v>
      </c>
    </row>
    <row r="129" s="12" customFormat="1" ht="25.92" customHeight="1">
      <c r="A129" s="12"/>
      <c r="B129" s="213"/>
      <c r="C129" s="214"/>
      <c r="D129" s="215" t="s">
        <v>75</v>
      </c>
      <c r="E129" s="216" t="s">
        <v>1609</v>
      </c>
      <c r="F129" s="216" t="s">
        <v>1610</v>
      </c>
      <c r="G129" s="214"/>
      <c r="H129" s="214"/>
      <c r="I129" s="217"/>
      <c r="J129" s="218">
        <f>BK129</f>
        <v>0</v>
      </c>
      <c r="K129" s="214"/>
      <c r="L129" s="219"/>
      <c r="M129" s="220"/>
      <c r="N129" s="221"/>
      <c r="O129" s="221"/>
      <c r="P129" s="222">
        <f>SUM(P130:P155)</f>
        <v>0</v>
      </c>
      <c r="Q129" s="221"/>
      <c r="R129" s="222">
        <f>SUM(R130:R155)</f>
        <v>0</v>
      </c>
      <c r="S129" s="221"/>
      <c r="T129" s="223">
        <f>SUM(T130:T155)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24" t="s">
        <v>83</v>
      </c>
      <c r="AT129" s="225" t="s">
        <v>75</v>
      </c>
      <c r="AU129" s="225" t="s">
        <v>76</v>
      </c>
      <c r="AY129" s="224" t="s">
        <v>253</v>
      </c>
      <c r="BK129" s="226">
        <f>SUM(BK130:BK155)</f>
        <v>0</v>
      </c>
    </row>
    <row r="130" s="2" customFormat="1" ht="24.15" customHeight="1">
      <c r="A130" s="39"/>
      <c r="B130" s="40"/>
      <c r="C130" s="229" t="s">
        <v>85</v>
      </c>
      <c r="D130" s="229" t="s">
        <v>256</v>
      </c>
      <c r="E130" s="230" t="s">
        <v>1611</v>
      </c>
      <c r="F130" s="231" t="s">
        <v>1612</v>
      </c>
      <c r="G130" s="232" t="s">
        <v>1372</v>
      </c>
      <c r="H130" s="233">
        <v>10</v>
      </c>
      <c r="I130" s="234"/>
      <c r="J130" s="235">
        <f>ROUND(I130*H130,2)</f>
        <v>0</v>
      </c>
      <c r="K130" s="231" t="s">
        <v>1</v>
      </c>
      <c r="L130" s="45"/>
      <c r="M130" s="236" t="s">
        <v>1</v>
      </c>
      <c r="N130" s="237" t="s">
        <v>41</v>
      </c>
      <c r="O130" s="92"/>
      <c r="P130" s="238">
        <f>O130*H130</f>
        <v>0</v>
      </c>
      <c r="Q130" s="238">
        <v>0</v>
      </c>
      <c r="R130" s="238">
        <f>Q130*H130</f>
        <v>0</v>
      </c>
      <c r="S130" s="238">
        <v>0</v>
      </c>
      <c r="T130" s="239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40" t="s">
        <v>260</v>
      </c>
      <c r="AT130" s="240" t="s">
        <v>256</v>
      </c>
      <c r="AU130" s="240" t="s">
        <v>83</v>
      </c>
      <c r="AY130" s="18" t="s">
        <v>253</v>
      </c>
      <c r="BE130" s="241">
        <f>IF(N130="základní",J130,0)</f>
        <v>0</v>
      </c>
      <c r="BF130" s="241">
        <f>IF(N130="snížená",J130,0)</f>
        <v>0</v>
      </c>
      <c r="BG130" s="241">
        <f>IF(N130="zákl. přenesená",J130,0)</f>
        <v>0</v>
      </c>
      <c r="BH130" s="241">
        <f>IF(N130="sníž. přenesená",J130,0)</f>
        <v>0</v>
      </c>
      <c r="BI130" s="241">
        <f>IF(N130="nulová",J130,0)</f>
        <v>0</v>
      </c>
      <c r="BJ130" s="18" t="s">
        <v>83</v>
      </c>
      <c r="BK130" s="241">
        <f>ROUND(I130*H130,2)</f>
        <v>0</v>
      </c>
      <c r="BL130" s="18" t="s">
        <v>260</v>
      </c>
      <c r="BM130" s="240" t="s">
        <v>487</v>
      </c>
    </row>
    <row r="131" s="2" customFormat="1" ht="24.15" customHeight="1">
      <c r="A131" s="39"/>
      <c r="B131" s="40"/>
      <c r="C131" s="229" t="s">
        <v>102</v>
      </c>
      <c r="D131" s="229" t="s">
        <v>256</v>
      </c>
      <c r="E131" s="230" t="s">
        <v>1613</v>
      </c>
      <c r="F131" s="231" t="s">
        <v>1614</v>
      </c>
      <c r="G131" s="232" t="s">
        <v>1372</v>
      </c>
      <c r="H131" s="233">
        <v>5</v>
      </c>
      <c r="I131" s="234"/>
      <c r="J131" s="235">
        <f>ROUND(I131*H131,2)</f>
        <v>0</v>
      </c>
      <c r="K131" s="231" t="s">
        <v>1</v>
      </c>
      <c r="L131" s="45"/>
      <c r="M131" s="236" t="s">
        <v>1</v>
      </c>
      <c r="N131" s="237" t="s">
        <v>41</v>
      </c>
      <c r="O131" s="92"/>
      <c r="P131" s="238">
        <f>O131*H131</f>
        <v>0</v>
      </c>
      <c r="Q131" s="238">
        <v>0</v>
      </c>
      <c r="R131" s="238">
        <f>Q131*H131</f>
        <v>0</v>
      </c>
      <c r="S131" s="238">
        <v>0</v>
      </c>
      <c r="T131" s="239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40" t="s">
        <v>260</v>
      </c>
      <c r="AT131" s="240" t="s">
        <v>256</v>
      </c>
      <c r="AU131" s="240" t="s">
        <v>83</v>
      </c>
      <c r="AY131" s="18" t="s">
        <v>253</v>
      </c>
      <c r="BE131" s="241">
        <f>IF(N131="základní",J131,0)</f>
        <v>0</v>
      </c>
      <c r="BF131" s="241">
        <f>IF(N131="snížená",J131,0)</f>
        <v>0</v>
      </c>
      <c r="BG131" s="241">
        <f>IF(N131="zákl. přenesená",J131,0)</f>
        <v>0</v>
      </c>
      <c r="BH131" s="241">
        <f>IF(N131="sníž. přenesená",J131,0)</f>
        <v>0</v>
      </c>
      <c r="BI131" s="241">
        <f>IF(N131="nulová",J131,0)</f>
        <v>0</v>
      </c>
      <c r="BJ131" s="18" t="s">
        <v>83</v>
      </c>
      <c r="BK131" s="241">
        <f>ROUND(I131*H131,2)</f>
        <v>0</v>
      </c>
      <c r="BL131" s="18" t="s">
        <v>260</v>
      </c>
      <c r="BM131" s="240" t="s">
        <v>366</v>
      </c>
    </row>
    <row r="132" s="2" customFormat="1" ht="24.15" customHeight="1">
      <c r="A132" s="39"/>
      <c r="B132" s="40"/>
      <c r="C132" s="229" t="s">
        <v>260</v>
      </c>
      <c r="D132" s="229" t="s">
        <v>256</v>
      </c>
      <c r="E132" s="230" t="s">
        <v>1615</v>
      </c>
      <c r="F132" s="231" t="s">
        <v>1616</v>
      </c>
      <c r="G132" s="232" t="s">
        <v>1372</v>
      </c>
      <c r="H132" s="233">
        <v>7</v>
      </c>
      <c r="I132" s="234"/>
      <c r="J132" s="235">
        <f>ROUND(I132*H132,2)</f>
        <v>0</v>
      </c>
      <c r="K132" s="231" t="s">
        <v>1</v>
      </c>
      <c r="L132" s="45"/>
      <c r="M132" s="236" t="s">
        <v>1</v>
      </c>
      <c r="N132" s="237" t="s">
        <v>41</v>
      </c>
      <c r="O132" s="92"/>
      <c r="P132" s="238">
        <f>O132*H132</f>
        <v>0</v>
      </c>
      <c r="Q132" s="238">
        <v>0</v>
      </c>
      <c r="R132" s="238">
        <f>Q132*H132</f>
        <v>0</v>
      </c>
      <c r="S132" s="238">
        <v>0</v>
      </c>
      <c r="T132" s="239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40" t="s">
        <v>260</v>
      </c>
      <c r="AT132" s="240" t="s">
        <v>256</v>
      </c>
      <c r="AU132" s="240" t="s">
        <v>83</v>
      </c>
      <c r="AY132" s="18" t="s">
        <v>253</v>
      </c>
      <c r="BE132" s="241">
        <f>IF(N132="základní",J132,0)</f>
        <v>0</v>
      </c>
      <c r="BF132" s="241">
        <f>IF(N132="snížená",J132,0)</f>
        <v>0</v>
      </c>
      <c r="BG132" s="241">
        <f>IF(N132="zákl. přenesená",J132,0)</f>
        <v>0</v>
      </c>
      <c r="BH132" s="241">
        <f>IF(N132="sníž. přenesená",J132,0)</f>
        <v>0</v>
      </c>
      <c r="BI132" s="241">
        <f>IF(N132="nulová",J132,0)</f>
        <v>0</v>
      </c>
      <c r="BJ132" s="18" t="s">
        <v>83</v>
      </c>
      <c r="BK132" s="241">
        <f>ROUND(I132*H132,2)</f>
        <v>0</v>
      </c>
      <c r="BL132" s="18" t="s">
        <v>260</v>
      </c>
      <c r="BM132" s="240" t="s">
        <v>512</v>
      </c>
    </row>
    <row r="133" s="2" customFormat="1" ht="24.15" customHeight="1">
      <c r="A133" s="39"/>
      <c r="B133" s="40"/>
      <c r="C133" s="229" t="s">
        <v>288</v>
      </c>
      <c r="D133" s="229" t="s">
        <v>256</v>
      </c>
      <c r="E133" s="230" t="s">
        <v>1617</v>
      </c>
      <c r="F133" s="231" t="s">
        <v>1618</v>
      </c>
      <c r="G133" s="232" t="s">
        <v>1372</v>
      </c>
      <c r="H133" s="233">
        <v>12</v>
      </c>
      <c r="I133" s="234"/>
      <c r="J133" s="235">
        <f>ROUND(I133*H133,2)</f>
        <v>0</v>
      </c>
      <c r="K133" s="231" t="s">
        <v>1</v>
      </c>
      <c r="L133" s="45"/>
      <c r="M133" s="236" t="s">
        <v>1</v>
      </c>
      <c r="N133" s="237" t="s">
        <v>41</v>
      </c>
      <c r="O133" s="92"/>
      <c r="P133" s="238">
        <f>O133*H133</f>
        <v>0</v>
      </c>
      <c r="Q133" s="238">
        <v>0</v>
      </c>
      <c r="R133" s="238">
        <f>Q133*H133</f>
        <v>0</v>
      </c>
      <c r="S133" s="238">
        <v>0</v>
      </c>
      <c r="T133" s="239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40" t="s">
        <v>260</v>
      </c>
      <c r="AT133" s="240" t="s">
        <v>256</v>
      </c>
      <c r="AU133" s="240" t="s">
        <v>83</v>
      </c>
      <c r="AY133" s="18" t="s">
        <v>253</v>
      </c>
      <c r="BE133" s="241">
        <f>IF(N133="základní",J133,0)</f>
        <v>0</v>
      </c>
      <c r="BF133" s="241">
        <f>IF(N133="snížená",J133,0)</f>
        <v>0</v>
      </c>
      <c r="BG133" s="241">
        <f>IF(N133="zákl. přenesená",J133,0)</f>
        <v>0</v>
      </c>
      <c r="BH133" s="241">
        <f>IF(N133="sníž. přenesená",J133,0)</f>
        <v>0</v>
      </c>
      <c r="BI133" s="241">
        <f>IF(N133="nulová",J133,0)</f>
        <v>0</v>
      </c>
      <c r="BJ133" s="18" t="s">
        <v>83</v>
      </c>
      <c r="BK133" s="241">
        <f>ROUND(I133*H133,2)</f>
        <v>0</v>
      </c>
      <c r="BL133" s="18" t="s">
        <v>260</v>
      </c>
      <c r="BM133" s="240" t="s">
        <v>539</v>
      </c>
    </row>
    <row r="134" s="2" customFormat="1" ht="24.15" customHeight="1">
      <c r="A134" s="39"/>
      <c r="B134" s="40"/>
      <c r="C134" s="229" t="s">
        <v>254</v>
      </c>
      <c r="D134" s="229" t="s">
        <v>256</v>
      </c>
      <c r="E134" s="230" t="s">
        <v>1619</v>
      </c>
      <c r="F134" s="231" t="s">
        <v>1620</v>
      </c>
      <c r="G134" s="232" t="s">
        <v>1372</v>
      </c>
      <c r="H134" s="233">
        <v>4</v>
      </c>
      <c r="I134" s="234"/>
      <c r="J134" s="235">
        <f>ROUND(I134*H134,2)</f>
        <v>0</v>
      </c>
      <c r="K134" s="231" t="s">
        <v>1</v>
      </c>
      <c r="L134" s="45"/>
      <c r="M134" s="236" t="s">
        <v>1</v>
      </c>
      <c r="N134" s="237" t="s">
        <v>41</v>
      </c>
      <c r="O134" s="92"/>
      <c r="P134" s="238">
        <f>O134*H134</f>
        <v>0</v>
      </c>
      <c r="Q134" s="238">
        <v>0</v>
      </c>
      <c r="R134" s="238">
        <f>Q134*H134</f>
        <v>0</v>
      </c>
      <c r="S134" s="238">
        <v>0</v>
      </c>
      <c r="T134" s="239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40" t="s">
        <v>260</v>
      </c>
      <c r="AT134" s="240" t="s">
        <v>256</v>
      </c>
      <c r="AU134" s="240" t="s">
        <v>83</v>
      </c>
      <c r="AY134" s="18" t="s">
        <v>253</v>
      </c>
      <c r="BE134" s="241">
        <f>IF(N134="základní",J134,0)</f>
        <v>0</v>
      </c>
      <c r="BF134" s="241">
        <f>IF(N134="snížená",J134,0)</f>
        <v>0</v>
      </c>
      <c r="BG134" s="241">
        <f>IF(N134="zákl. přenesená",J134,0)</f>
        <v>0</v>
      </c>
      <c r="BH134" s="241">
        <f>IF(N134="sníž. přenesená",J134,0)</f>
        <v>0</v>
      </c>
      <c r="BI134" s="241">
        <f>IF(N134="nulová",J134,0)</f>
        <v>0</v>
      </c>
      <c r="BJ134" s="18" t="s">
        <v>83</v>
      </c>
      <c r="BK134" s="241">
        <f>ROUND(I134*H134,2)</f>
        <v>0</v>
      </c>
      <c r="BL134" s="18" t="s">
        <v>260</v>
      </c>
      <c r="BM134" s="240" t="s">
        <v>548</v>
      </c>
    </row>
    <row r="135" s="2" customFormat="1" ht="33" customHeight="1">
      <c r="A135" s="39"/>
      <c r="B135" s="40"/>
      <c r="C135" s="229" t="s">
        <v>361</v>
      </c>
      <c r="D135" s="229" t="s">
        <v>256</v>
      </c>
      <c r="E135" s="230" t="s">
        <v>1621</v>
      </c>
      <c r="F135" s="231" t="s">
        <v>1622</v>
      </c>
      <c r="G135" s="232" t="s">
        <v>1372</v>
      </c>
      <c r="H135" s="233">
        <v>4</v>
      </c>
      <c r="I135" s="234"/>
      <c r="J135" s="235">
        <f>ROUND(I135*H135,2)</f>
        <v>0</v>
      </c>
      <c r="K135" s="231" t="s">
        <v>1</v>
      </c>
      <c r="L135" s="45"/>
      <c r="M135" s="236" t="s">
        <v>1</v>
      </c>
      <c r="N135" s="237" t="s">
        <v>41</v>
      </c>
      <c r="O135" s="92"/>
      <c r="P135" s="238">
        <f>O135*H135</f>
        <v>0</v>
      </c>
      <c r="Q135" s="238">
        <v>0</v>
      </c>
      <c r="R135" s="238">
        <f>Q135*H135</f>
        <v>0</v>
      </c>
      <c r="S135" s="238">
        <v>0</v>
      </c>
      <c r="T135" s="239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40" t="s">
        <v>260</v>
      </c>
      <c r="AT135" s="240" t="s">
        <v>256</v>
      </c>
      <c r="AU135" s="240" t="s">
        <v>83</v>
      </c>
      <c r="AY135" s="18" t="s">
        <v>253</v>
      </c>
      <c r="BE135" s="241">
        <f>IF(N135="základní",J135,0)</f>
        <v>0</v>
      </c>
      <c r="BF135" s="241">
        <f>IF(N135="snížená",J135,0)</f>
        <v>0</v>
      </c>
      <c r="BG135" s="241">
        <f>IF(N135="zákl. přenesená",J135,0)</f>
        <v>0</v>
      </c>
      <c r="BH135" s="241">
        <f>IF(N135="sníž. přenesená",J135,0)</f>
        <v>0</v>
      </c>
      <c r="BI135" s="241">
        <f>IF(N135="nulová",J135,0)</f>
        <v>0</v>
      </c>
      <c r="BJ135" s="18" t="s">
        <v>83</v>
      </c>
      <c r="BK135" s="241">
        <f>ROUND(I135*H135,2)</f>
        <v>0</v>
      </c>
      <c r="BL135" s="18" t="s">
        <v>260</v>
      </c>
      <c r="BM135" s="240" t="s">
        <v>559</v>
      </c>
    </row>
    <row r="136" s="2" customFormat="1" ht="37.8" customHeight="1">
      <c r="A136" s="39"/>
      <c r="B136" s="40"/>
      <c r="C136" s="229" t="s">
        <v>328</v>
      </c>
      <c r="D136" s="229" t="s">
        <v>256</v>
      </c>
      <c r="E136" s="230" t="s">
        <v>1623</v>
      </c>
      <c r="F136" s="231" t="s">
        <v>1624</v>
      </c>
      <c r="G136" s="232" t="s">
        <v>1372</v>
      </c>
      <c r="H136" s="233">
        <v>147</v>
      </c>
      <c r="I136" s="234"/>
      <c r="J136" s="235">
        <f>ROUND(I136*H136,2)</f>
        <v>0</v>
      </c>
      <c r="K136" s="231" t="s">
        <v>1</v>
      </c>
      <c r="L136" s="45"/>
      <c r="M136" s="236" t="s">
        <v>1</v>
      </c>
      <c r="N136" s="237" t="s">
        <v>41</v>
      </c>
      <c r="O136" s="92"/>
      <c r="P136" s="238">
        <f>O136*H136</f>
        <v>0</v>
      </c>
      <c r="Q136" s="238">
        <v>0</v>
      </c>
      <c r="R136" s="238">
        <f>Q136*H136</f>
        <v>0</v>
      </c>
      <c r="S136" s="238">
        <v>0</v>
      </c>
      <c r="T136" s="239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40" t="s">
        <v>260</v>
      </c>
      <c r="AT136" s="240" t="s">
        <v>256</v>
      </c>
      <c r="AU136" s="240" t="s">
        <v>83</v>
      </c>
      <c r="AY136" s="18" t="s">
        <v>253</v>
      </c>
      <c r="BE136" s="241">
        <f>IF(N136="základní",J136,0)</f>
        <v>0</v>
      </c>
      <c r="BF136" s="241">
        <f>IF(N136="snížená",J136,0)</f>
        <v>0</v>
      </c>
      <c r="BG136" s="241">
        <f>IF(N136="zákl. přenesená",J136,0)</f>
        <v>0</v>
      </c>
      <c r="BH136" s="241">
        <f>IF(N136="sníž. přenesená",J136,0)</f>
        <v>0</v>
      </c>
      <c r="BI136" s="241">
        <f>IF(N136="nulová",J136,0)</f>
        <v>0</v>
      </c>
      <c r="BJ136" s="18" t="s">
        <v>83</v>
      </c>
      <c r="BK136" s="241">
        <f>ROUND(I136*H136,2)</f>
        <v>0</v>
      </c>
      <c r="BL136" s="18" t="s">
        <v>260</v>
      </c>
      <c r="BM136" s="240" t="s">
        <v>567</v>
      </c>
    </row>
    <row r="137" s="2" customFormat="1" ht="44.25" customHeight="1">
      <c r="A137" s="39"/>
      <c r="B137" s="40"/>
      <c r="C137" s="229" t="s">
        <v>305</v>
      </c>
      <c r="D137" s="229" t="s">
        <v>256</v>
      </c>
      <c r="E137" s="230" t="s">
        <v>1625</v>
      </c>
      <c r="F137" s="231" t="s">
        <v>1626</v>
      </c>
      <c r="G137" s="232" t="s">
        <v>1372</v>
      </c>
      <c r="H137" s="233">
        <v>4</v>
      </c>
      <c r="I137" s="234"/>
      <c r="J137" s="235">
        <f>ROUND(I137*H137,2)</f>
        <v>0</v>
      </c>
      <c r="K137" s="231" t="s">
        <v>1</v>
      </c>
      <c r="L137" s="45"/>
      <c r="M137" s="236" t="s">
        <v>1</v>
      </c>
      <c r="N137" s="237" t="s">
        <v>41</v>
      </c>
      <c r="O137" s="92"/>
      <c r="P137" s="238">
        <f>O137*H137</f>
        <v>0</v>
      </c>
      <c r="Q137" s="238">
        <v>0</v>
      </c>
      <c r="R137" s="238">
        <f>Q137*H137</f>
        <v>0</v>
      </c>
      <c r="S137" s="238">
        <v>0</v>
      </c>
      <c r="T137" s="239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40" t="s">
        <v>260</v>
      </c>
      <c r="AT137" s="240" t="s">
        <v>256</v>
      </c>
      <c r="AU137" s="240" t="s">
        <v>83</v>
      </c>
      <c r="AY137" s="18" t="s">
        <v>253</v>
      </c>
      <c r="BE137" s="241">
        <f>IF(N137="základní",J137,0)</f>
        <v>0</v>
      </c>
      <c r="BF137" s="241">
        <f>IF(N137="snížená",J137,0)</f>
        <v>0</v>
      </c>
      <c r="BG137" s="241">
        <f>IF(N137="zákl. přenesená",J137,0)</f>
        <v>0</v>
      </c>
      <c r="BH137" s="241">
        <f>IF(N137="sníž. přenesená",J137,0)</f>
        <v>0</v>
      </c>
      <c r="BI137" s="241">
        <f>IF(N137="nulová",J137,0)</f>
        <v>0</v>
      </c>
      <c r="BJ137" s="18" t="s">
        <v>83</v>
      </c>
      <c r="BK137" s="241">
        <f>ROUND(I137*H137,2)</f>
        <v>0</v>
      </c>
      <c r="BL137" s="18" t="s">
        <v>260</v>
      </c>
      <c r="BM137" s="240" t="s">
        <v>577</v>
      </c>
    </row>
    <row r="138" s="2" customFormat="1" ht="24.15" customHeight="1">
      <c r="A138" s="39"/>
      <c r="B138" s="40"/>
      <c r="C138" s="229" t="s">
        <v>375</v>
      </c>
      <c r="D138" s="229" t="s">
        <v>256</v>
      </c>
      <c r="E138" s="230" t="s">
        <v>1627</v>
      </c>
      <c r="F138" s="231" t="s">
        <v>1628</v>
      </c>
      <c r="G138" s="232" t="s">
        <v>1372</v>
      </c>
      <c r="H138" s="233">
        <v>8</v>
      </c>
      <c r="I138" s="234"/>
      <c r="J138" s="235">
        <f>ROUND(I138*H138,2)</f>
        <v>0</v>
      </c>
      <c r="K138" s="231" t="s">
        <v>1</v>
      </c>
      <c r="L138" s="45"/>
      <c r="M138" s="236" t="s">
        <v>1</v>
      </c>
      <c r="N138" s="237" t="s">
        <v>41</v>
      </c>
      <c r="O138" s="92"/>
      <c r="P138" s="238">
        <f>O138*H138</f>
        <v>0</v>
      </c>
      <c r="Q138" s="238">
        <v>0</v>
      </c>
      <c r="R138" s="238">
        <f>Q138*H138</f>
        <v>0</v>
      </c>
      <c r="S138" s="238">
        <v>0</v>
      </c>
      <c r="T138" s="239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40" t="s">
        <v>260</v>
      </c>
      <c r="AT138" s="240" t="s">
        <v>256</v>
      </c>
      <c r="AU138" s="240" t="s">
        <v>83</v>
      </c>
      <c r="AY138" s="18" t="s">
        <v>253</v>
      </c>
      <c r="BE138" s="241">
        <f>IF(N138="základní",J138,0)</f>
        <v>0</v>
      </c>
      <c r="BF138" s="241">
        <f>IF(N138="snížená",J138,0)</f>
        <v>0</v>
      </c>
      <c r="BG138" s="241">
        <f>IF(N138="zákl. přenesená",J138,0)</f>
        <v>0</v>
      </c>
      <c r="BH138" s="241">
        <f>IF(N138="sníž. přenesená",J138,0)</f>
        <v>0</v>
      </c>
      <c r="BI138" s="241">
        <f>IF(N138="nulová",J138,0)</f>
        <v>0</v>
      </c>
      <c r="BJ138" s="18" t="s">
        <v>83</v>
      </c>
      <c r="BK138" s="241">
        <f>ROUND(I138*H138,2)</f>
        <v>0</v>
      </c>
      <c r="BL138" s="18" t="s">
        <v>260</v>
      </c>
      <c r="BM138" s="240" t="s">
        <v>589</v>
      </c>
    </row>
    <row r="139" s="2" customFormat="1" ht="55.5" customHeight="1">
      <c r="A139" s="39"/>
      <c r="B139" s="40"/>
      <c r="C139" s="229" t="s">
        <v>379</v>
      </c>
      <c r="D139" s="229" t="s">
        <v>256</v>
      </c>
      <c r="E139" s="230" t="s">
        <v>1629</v>
      </c>
      <c r="F139" s="231" t="s">
        <v>1630</v>
      </c>
      <c r="G139" s="232" t="s">
        <v>1372</v>
      </c>
      <c r="H139" s="233">
        <v>34</v>
      </c>
      <c r="I139" s="234"/>
      <c r="J139" s="235">
        <f>ROUND(I139*H139,2)</f>
        <v>0</v>
      </c>
      <c r="K139" s="231" t="s">
        <v>1</v>
      </c>
      <c r="L139" s="45"/>
      <c r="M139" s="236" t="s">
        <v>1</v>
      </c>
      <c r="N139" s="237" t="s">
        <v>41</v>
      </c>
      <c r="O139" s="92"/>
      <c r="P139" s="238">
        <f>O139*H139</f>
        <v>0</v>
      </c>
      <c r="Q139" s="238">
        <v>0</v>
      </c>
      <c r="R139" s="238">
        <f>Q139*H139</f>
        <v>0</v>
      </c>
      <c r="S139" s="238">
        <v>0</v>
      </c>
      <c r="T139" s="239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40" t="s">
        <v>260</v>
      </c>
      <c r="AT139" s="240" t="s">
        <v>256</v>
      </c>
      <c r="AU139" s="240" t="s">
        <v>83</v>
      </c>
      <c r="AY139" s="18" t="s">
        <v>253</v>
      </c>
      <c r="BE139" s="241">
        <f>IF(N139="základní",J139,0)</f>
        <v>0</v>
      </c>
      <c r="BF139" s="241">
        <f>IF(N139="snížená",J139,0)</f>
        <v>0</v>
      </c>
      <c r="BG139" s="241">
        <f>IF(N139="zákl. přenesená",J139,0)</f>
        <v>0</v>
      </c>
      <c r="BH139" s="241">
        <f>IF(N139="sníž. přenesená",J139,0)</f>
        <v>0</v>
      </c>
      <c r="BI139" s="241">
        <f>IF(N139="nulová",J139,0)</f>
        <v>0</v>
      </c>
      <c r="BJ139" s="18" t="s">
        <v>83</v>
      </c>
      <c r="BK139" s="241">
        <f>ROUND(I139*H139,2)</f>
        <v>0</v>
      </c>
      <c r="BL139" s="18" t="s">
        <v>260</v>
      </c>
      <c r="BM139" s="240" t="s">
        <v>598</v>
      </c>
    </row>
    <row r="140" s="2" customFormat="1" ht="37.8" customHeight="1">
      <c r="A140" s="39"/>
      <c r="B140" s="40"/>
      <c r="C140" s="229" t="s">
        <v>8</v>
      </c>
      <c r="D140" s="229" t="s">
        <v>256</v>
      </c>
      <c r="E140" s="230" t="s">
        <v>1631</v>
      </c>
      <c r="F140" s="231" t="s">
        <v>1632</v>
      </c>
      <c r="G140" s="232" t="s">
        <v>1372</v>
      </c>
      <c r="H140" s="233">
        <v>2</v>
      </c>
      <c r="I140" s="234"/>
      <c r="J140" s="235">
        <f>ROUND(I140*H140,2)</f>
        <v>0</v>
      </c>
      <c r="K140" s="231" t="s">
        <v>1</v>
      </c>
      <c r="L140" s="45"/>
      <c r="M140" s="236" t="s">
        <v>1</v>
      </c>
      <c r="N140" s="237" t="s">
        <v>41</v>
      </c>
      <c r="O140" s="92"/>
      <c r="P140" s="238">
        <f>O140*H140</f>
        <v>0</v>
      </c>
      <c r="Q140" s="238">
        <v>0</v>
      </c>
      <c r="R140" s="238">
        <f>Q140*H140</f>
        <v>0</v>
      </c>
      <c r="S140" s="238">
        <v>0</v>
      </c>
      <c r="T140" s="239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40" t="s">
        <v>260</v>
      </c>
      <c r="AT140" s="240" t="s">
        <v>256</v>
      </c>
      <c r="AU140" s="240" t="s">
        <v>83</v>
      </c>
      <c r="AY140" s="18" t="s">
        <v>253</v>
      </c>
      <c r="BE140" s="241">
        <f>IF(N140="základní",J140,0)</f>
        <v>0</v>
      </c>
      <c r="BF140" s="241">
        <f>IF(N140="snížená",J140,0)</f>
        <v>0</v>
      </c>
      <c r="BG140" s="241">
        <f>IF(N140="zákl. přenesená",J140,0)</f>
        <v>0</v>
      </c>
      <c r="BH140" s="241">
        <f>IF(N140="sníž. přenesená",J140,0)</f>
        <v>0</v>
      </c>
      <c r="BI140" s="241">
        <f>IF(N140="nulová",J140,0)</f>
        <v>0</v>
      </c>
      <c r="BJ140" s="18" t="s">
        <v>83</v>
      </c>
      <c r="BK140" s="241">
        <f>ROUND(I140*H140,2)</f>
        <v>0</v>
      </c>
      <c r="BL140" s="18" t="s">
        <v>260</v>
      </c>
      <c r="BM140" s="240" t="s">
        <v>610</v>
      </c>
    </row>
    <row r="141" s="2" customFormat="1" ht="49.05" customHeight="1">
      <c r="A141" s="39"/>
      <c r="B141" s="40"/>
      <c r="C141" s="229" t="s">
        <v>386</v>
      </c>
      <c r="D141" s="229" t="s">
        <v>256</v>
      </c>
      <c r="E141" s="230" t="s">
        <v>1633</v>
      </c>
      <c r="F141" s="231" t="s">
        <v>1634</v>
      </c>
      <c r="G141" s="232" t="s">
        <v>1372</v>
      </c>
      <c r="H141" s="233">
        <v>2</v>
      </c>
      <c r="I141" s="234"/>
      <c r="J141" s="235">
        <f>ROUND(I141*H141,2)</f>
        <v>0</v>
      </c>
      <c r="K141" s="231" t="s">
        <v>1</v>
      </c>
      <c r="L141" s="45"/>
      <c r="M141" s="236" t="s">
        <v>1</v>
      </c>
      <c r="N141" s="237" t="s">
        <v>41</v>
      </c>
      <c r="O141" s="92"/>
      <c r="P141" s="238">
        <f>O141*H141</f>
        <v>0</v>
      </c>
      <c r="Q141" s="238">
        <v>0</v>
      </c>
      <c r="R141" s="238">
        <f>Q141*H141</f>
        <v>0</v>
      </c>
      <c r="S141" s="238">
        <v>0</v>
      </c>
      <c r="T141" s="239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40" t="s">
        <v>260</v>
      </c>
      <c r="AT141" s="240" t="s">
        <v>256</v>
      </c>
      <c r="AU141" s="240" t="s">
        <v>83</v>
      </c>
      <c r="AY141" s="18" t="s">
        <v>253</v>
      </c>
      <c r="BE141" s="241">
        <f>IF(N141="základní",J141,0)</f>
        <v>0</v>
      </c>
      <c r="BF141" s="241">
        <f>IF(N141="snížená",J141,0)</f>
        <v>0</v>
      </c>
      <c r="BG141" s="241">
        <f>IF(N141="zákl. přenesená",J141,0)</f>
        <v>0</v>
      </c>
      <c r="BH141" s="241">
        <f>IF(N141="sníž. přenesená",J141,0)</f>
        <v>0</v>
      </c>
      <c r="BI141" s="241">
        <f>IF(N141="nulová",J141,0)</f>
        <v>0</v>
      </c>
      <c r="BJ141" s="18" t="s">
        <v>83</v>
      </c>
      <c r="BK141" s="241">
        <f>ROUND(I141*H141,2)</f>
        <v>0</v>
      </c>
      <c r="BL141" s="18" t="s">
        <v>260</v>
      </c>
      <c r="BM141" s="240" t="s">
        <v>625</v>
      </c>
    </row>
    <row r="142" s="2" customFormat="1" ht="24.15" customHeight="1">
      <c r="A142" s="39"/>
      <c r="B142" s="40"/>
      <c r="C142" s="229" t="s">
        <v>390</v>
      </c>
      <c r="D142" s="229" t="s">
        <v>256</v>
      </c>
      <c r="E142" s="230" t="s">
        <v>1635</v>
      </c>
      <c r="F142" s="231" t="s">
        <v>1636</v>
      </c>
      <c r="G142" s="232" t="s">
        <v>1372</v>
      </c>
      <c r="H142" s="233">
        <v>2</v>
      </c>
      <c r="I142" s="234"/>
      <c r="J142" s="235">
        <f>ROUND(I142*H142,2)</f>
        <v>0</v>
      </c>
      <c r="K142" s="231" t="s">
        <v>1</v>
      </c>
      <c r="L142" s="45"/>
      <c r="M142" s="236" t="s">
        <v>1</v>
      </c>
      <c r="N142" s="237" t="s">
        <v>41</v>
      </c>
      <c r="O142" s="92"/>
      <c r="P142" s="238">
        <f>O142*H142</f>
        <v>0</v>
      </c>
      <c r="Q142" s="238">
        <v>0</v>
      </c>
      <c r="R142" s="238">
        <f>Q142*H142</f>
        <v>0</v>
      </c>
      <c r="S142" s="238">
        <v>0</v>
      </c>
      <c r="T142" s="239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40" t="s">
        <v>260</v>
      </c>
      <c r="AT142" s="240" t="s">
        <v>256</v>
      </c>
      <c r="AU142" s="240" t="s">
        <v>83</v>
      </c>
      <c r="AY142" s="18" t="s">
        <v>253</v>
      </c>
      <c r="BE142" s="241">
        <f>IF(N142="základní",J142,0)</f>
        <v>0</v>
      </c>
      <c r="BF142" s="241">
        <f>IF(N142="snížená",J142,0)</f>
        <v>0</v>
      </c>
      <c r="BG142" s="241">
        <f>IF(N142="zákl. přenesená",J142,0)</f>
        <v>0</v>
      </c>
      <c r="BH142" s="241">
        <f>IF(N142="sníž. přenesená",J142,0)</f>
        <v>0</v>
      </c>
      <c r="BI142" s="241">
        <f>IF(N142="nulová",J142,0)</f>
        <v>0</v>
      </c>
      <c r="BJ142" s="18" t="s">
        <v>83</v>
      </c>
      <c r="BK142" s="241">
        <f>ROUND(I142*H142,2)</f>
        <v>0</v>
      </c>
      <c r="BL142" s="18" t="s">
        <v>260</v>
      </c>
      <c r="BM142" s="240" t="s">
        <v>635</v>
      </c>
    </row>
    <row r="143" s="2" customFormat="1" ht="16.5" customHeight="1">
      <c r="A143" s="39"/>
      <c r="B143" s="40"/>
      <c r="C143" s="229" t="s">
        <v>394</v>
      </c>
      <c r="D143" s="229" t="s">
        <v>256</v>
      </c>
      <c r="E143" s="230" t="s">
        <v>1637</v>
      </c>
      <c r="F143" s="231" t="s">
        <v>1638</v>
      </c>
      <c r="G143" s="232" t="s">
        <v>1372</v>
      </c>
      <c r="H143" s="233">
        <v>22</v>
      </c>
      <c r="I143" s="234"/>
      <c r="J143" s="235">
        <f>ROUND(I143*H143,2)</f>
        <v>0</v>
      </c>
      <c r="K143" s="231" t="s">
        <v>1</v>
      </c>
      <c r="L143" s="45"/>
      <c r="M143" s="236" t="s">
        <v>1</v>
      </c>
      <c r="N143" s="237" t="s">
        <v>41</v>
      </c>
      <c r="O143" s="92"/>
      <c r="P143" s="238">
        <f>O143*H143</f>
        <v>0</v>
      </c>
      <c r="Q143" s="238">
        <v>0</v>
      </c>
      <c r="R143" s="238">
        <f>Q143*H143</f>
        <v>0</v>
      </c>
      <c r="S143" s="238">
        <v>0</v>
      </c>
      <c r="T143" s="239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40" t="s">
        <v>260</v>
      </c>
      <c r="AT143" s="240" t="s">
        <v>256</v>
      </c>
      <c r="AU143" s="240" t="s">
        <v>83</v>
      </c>
      <c r="AY143" s="18" t="s">
        <v>253</v>
      </c>
      <c r="BE143" s="241">
        <f>IF(N143="základní",J143,0)</f>
        <v>0</v>
      </c>
      <c r="BF143" s="241">
        <f>IF(N143="snížená",J143,0)</f>
        <v>0</v>
      </c>
      <c r="BG143" s="241">
        <f>IF(N143="zákl. přenesená",J143,0)</f>
        <v>0</v>
      </c>
      <c r="BH143" s="241">
        <f>IF(N143="sníž. přenesená",J143,0)</f>
        <v>0</v>
      </c>
      <c r="BI143" s="241">
        <f>IF(N143="nulová",J143,0)</f>
        <v>0</v>
      </c>
      <c r="BJ143" s="18" t="s">
        <v>83</v>
      </c>
      <c r="BK143" s="241">
        <f>ROUND(I143*H143,2)</f>
        <v>0</v>
      </c>
      <c r="BL143" s="18" t="s">
        <v>260</v>
      </c>
      <c r="BM143" s="240" t="s">
        <v>650</v>
      </c>
    </row>
    <row r="144" s="2" customFormat="1" ht="16.5" customHeight="1">
      <c r="A144" s="39"/>
      <c r="B144" s="40"/>
      <c r="C144" s="229" t="s">
        <v>398</v>
      </c>
      <c r="D144" s="229" t="s">
        <v>256</v>
      </c>
      <c r="E144" s="230" t="s">
        <v>1639</v>
      </c>
      <c r="F144" s="231" t="s">
        <v>1640</v>
      </c>
      <c r="G144" s="232" t="s">
        <v>1372</v>
      </c>
      <c r="H144" s="233">
        <v>46</v>
      </c>
      <c r="I144" s="234"/>
      <c r="J144" s="235">
        <f>ROUND(I144*H144,2)</f>
        <v>0</v>
      </c>
      <c r="K144" s="231" t="s">
        <v>1</v>
      </c>
      <c r="L144" s="45"/>
      <c r="M144" s="236" t="s">
        <v>1</v>
      </c>
      <c r="N144" s="237" t="s">
        <v>41</v>
      </c>
      <c r="O144" s="92"/>
      <c r="P144" s="238">
        <f>O144*H144</f>
        <v>0</v>
      </c>
      <c r="Q144" s="238">
        <v>0</v>
      </c>
      <c r="R144" s="238">
        <f>Q144*H144</f>
        <v>0</v>
      </c>
      <c r="S144" s="238">
        <v>0</v>
      </c>
      <c r="T144" s="239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40" t="s">
        <v>260</v>
      </c>
      <c r="AT144" s="240" t="s">
        <v>256</v>
      </c>
      <c r="AU144" s="240" t="s">
        <v>83</v>
      </c>
      <c r="AY144" s="18" t="s">
        <v>253</v>
      </c>
      <c r="BE144" s="241">
        <f>IF(N144="základní",J144,0)</f>
        <v>0</v>
      </c>
      <c r="BF144" s="241">
        <f>IF(N144="snížená",J144,0)</f>
        <v>0</v>
      </c>
      <c r="BG144" s="241">
        <f>IF(N144="zákl. přenesená",J144,0)</f>
        <v>0</v>
      </c>
      <c r="BH144" s="241">
        <f>IF(N144="sníž. přenesená",J144,0)</f>
        <v>0</v>
      </c>
      <c r="BI144" s="241">
        <f>IF(N144="nulová",J144,0)</f>
        <v>0</v>
      </c>
      <c r="BJ144" s="18" t="s">
        <v>83</v>
      </c>
      <c r="BK144" s="241">
        <f>ROUND(I144*H144,2)</f>
        <v>0</v>
      </c>
      <c r="BL144" s="18" t="s">
        <v>260</v>
      </c>
      <c r="BM144" s="240" t="s">
        <v>660</v>
      </c>
    </row>
    <row r="145" s="2" customFormat="1" ht="16.5" customHeight="1">
      <c r="A145" s="39"/>
      <c r="B145" s="40"/>
      <c r="C145" s="229" t="s">
        <v>402</v>
      </c>
      <c r="D145" s="229" t="s">
        <v>256</v>
      </c>
      <c r="E145" s="230" t="s">
        <v>1641</v>
      </c>
      <c r="F145" s="231" t="s">
        <v>1642</v>
      </c>
      <c r="G145" s="232" t="s">
        <v>1372</v>
      </c>
      <c r="H145" s="233">
        <v>64</v>
      </c>
      <c r="I145" s="234"/>
      <c r="J145" s="235">
        <f>ROUND(I145*H145,2)</f>
        <v>0</v>
      </c>
      <c r="K145" s="231" t="s">
        <v>1</v>
      </c>
      <c r="L145" s="45"/>
      <c r="M145" s="236" t="s">
        <v>1</v>
      </c>
      <c r="N145" s="237" t="s">
        <v>41</v>
      </c>
      <c r="O145" s="92"/>
      <c r="P145" s="238">
        <f>O145*H145</f>
        <v>0</v>
      </c>
      <c r="Q145" s="238">
        <v>0</v>
      </c>
      <c r="R145" s="238">
        <f>Q145*H145</f>
        <v>0</v>
      </c>
      <c r="S145" s="238">
        <v>0</v>
      </c>
      <c r="T145" s="239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40" t="s">
        <v>260</v>
      </c>
      <c r="AT145" s="240" t="s">
        <v>256</v>
      </c>
      <c r="AU145" s="240" t="s">
        <v>83</v>
      </c>
      <c r="AY145" s="18" t="s">
        <v>253</v>
      </c>
      <c r="BE145" s="241">
        <f>IF(N145="základní",J145,0)</f>
        <v>0</v>
      </c>
      <c r="BF145" s="241">
        <f>IF(N145="snížená",J145,0)</f>
        <v>0</v>
      </c>
      <c r="BG145" s="241">
        <f>IF(N145="zákl. přenesená",J145,0)</f>
        <v>0</v>
      </c>
      <c r="BH145" s="241">
        <f>IF(N145="sníž. přenesená",J145,0)</f>
        <v>0</v>
      </c>
      <c r="BI145" s="241">
        <f>IF(N145="nulová",J145,0)</f>
        <v>0</v>
      </c>
      <c r="BJ145" s="18" t="s">
        <v>83</v>
      </c>
      <c r="BK145" s="241">
        <f>ROUND(I145*H145,2)</f>
        <v>0</v>
      </c>
      <c r="BL145" s="18" t="s">
        <v>260</v>
      </c>
      <c r="BM145" s="240" t="s">
        <v>668</v>
      </c>
    </row>
    <row r="146" s="2" customFormat="1" ht="16.5" customHeight="1">
      <c r="A146" s="39"/>
      <c r="B146" s="40"/>
      <c r="C146" s="229" t="s">
        <v>406</v>
      </c>
      <c r="D146" s="229" t="s">
        <v>256</v>
      </c>
      <c r="E146" s="230" t="s">
        <v>1643</v>
      </c>
      <c r="F146" s="231" t="s">
        <v>1644</v>
      </c>
      <c r="G146" s="232" t="s">
        <v>1372</v>
      </c>
      <c r="H146" s="233">
        <v>4</v>
      </c>
      <c r="I146" s="234"/>
      <c r="J146" s="235">
        <f>ROUND(I146*H146,2)</f>
        <v>0</v>
      </c>
      <c r="K146" s="231" t="s">
        <v>1</v>
      </c>
      <c r="L146" s="45"/>
      <c r="M146" s="236" t="s">
        <v>1</v>
      </c>
      <c r="N146" s="237" t="s">
        <v>41</v>
      </c>
      <c r="O146" s="92"/>
      <c r="P146" s="238">
        <f>O146*H146</f>
        <v>0</v>
      </c>
      <c r="Q146" s="238">
        <v>0</v>
      </c>
      <c r="R146" s="238">
        <f>Q146*H146</f>
        <v>0</v>
      </c>
      <c r="S146" s="238">
        <v>0</v>
      </c>
      <c r="T146" s="239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40" t="s">
        <v>260</v>
      </c>
      <c r="AT146" s="240" t="s">
        <v>256</v>
      </c>
      <c r="AU146" s="240" t="s">
        <v>83</v>
      </c>
      <c r="AY146" s="18" t="s">
        <v>253</v>
      </c>
      <c r="BE146" s="241">
        <f>IF(N146="základní",J146,0)</f>
        <v>0</v>
      </c>
      <c r="BF146" s="241">
        <f>IF(N146="snížená",J146,0)</f>
        <v>0</v>
      </c>
      <c r="BG146" s="241">
        <f>IF(N146="zákl. přenesená",J146,0)</f>
        <v>0</v>
      </c>
      <c r="BH146" s="241">
        <f>IF(N146="sníž. přenesená",J146,0)</f>
        <v>0</v>
      </c>
      <c r="BI146" s="241">
        <f>IF(N146="nulová",J146,0)</f>
        <v>0</v>
      </c>
      <c r="BJ146" s="18" t="s">
        <v>83</v>
      </c>
      <c r="BK146" s="241">
        <f>ROUND(I146*H146,2)</f>
        <v>0</v>
      </c>
      <c r="BL146" s="18" t="s">
        <v>260</v>
      </c>
      <c r="BM146" s="240" t="s">
        <v>676</v>
      </c>
    </row>
    <row r="147" s="2" customFormat="1" ht="16.5" customHeight="1">
      <c r="A147" s="39"/>
      <c r="B147" s="40"/>
      <c r="C147" s="229" t="s">
        <v>410</v>
      </c>
      <c r="D147" s="229" t="s">
        <v>256</v>
      </c>
      <c r="E147" s="230" t="s">
        <v>1645</v>
      </c>
      <c r="F147" s="231" t="s">
        <v>1646</v>
      </c>
      <c r="G147" s="232" t="s">
        <v>1372</v>
      </c>
      <c r="H147" s="233">
        <v>194</v>
      </c>
      <c r="I147" s="234"/>
      <c r="J147" s="235">
        <f>ROUND(I147*H147,2)</f>
        <v>0</v>
      </c>
      <c r="K147" s="231" t="s">
        <v>1</v>
      </c>
      <c r="L147" s="45"/>
      <c r="M147" s="236" t="s">
        <v>1</v>
      </c>
      <c r="N147" s="237" t="s">
        <v>41</v>
      </c>
      <c r="O147" s="92"/>
      <c r="P147" s="238">
        <f>O147*H147</f>
        <v>0</v>
      </c>
      <c r="Q147" s="238">
        <v>0</v>
      </c>
      <c r="R147" s="238">
        <f>Q147*H147</f>
        <v>0</v>
      </c>
      <c r="S147" s="238">
        <v>0</v>
      </c>
      <c r="T147" s="239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40" t="s">
        <v>260</v>
      </c>
      <c r="AT147" s="240" t="s">
        <v>256</v>
      </c>
      <c r="AU147" s="240" t="s">
        <v>83</v>
      </c>
      <c r="AY147" s="18" t="s">
        <v>253</v>
      </c>
      <c r="BE147" s="241">
        <f>IF(N147="základní",J147,0)</f>
        <v>0</v>
      </c>
      <c r="BF147" s="241">
        <f>IF(N147="snížená",J147,0)</f>
        <v>0</v>
      </c>
      <c r="BG147" s="241">
        <f>IF(N147="zákl. přenesená",J147,0)</f>
        <v>0</v>
      </c>
      <c r="BH147" s="241">
        <f>IF(N147="sníž. přenesená",J147,0)</f>
        <v>0</v>
      </c>
      <c r="BI147" s="241">
        <f>IF(N147="nulová",J147,0)</f>
        <v>0</v>
      </c>
      <c r="BJ147" s="18" t="s">
        <v>83</v>
      </c>
      <c r="BK147" s="241">
        <f>ROUND(I147*H147,2)</f>
        <v>0</v>
      </c>
      <c r="BL147" s="18" t="s">
        <v>260</v>
      </c>
      <c r="BM147" s="240" t="s">
        <v>684</v>
      </c>
    </row>
    <row r="148" s="2" customFormat="1" ht="37.8" customHeight="1">
      <c r="A148" s="39"/>
      <c r="B148" s="40"/>
      <c r="C148" s="229" t="s">
        <v>414</v>
      </c>
      <c r="D148" s="229" t="s">
        <v>256</v>
      </c>
      <c r="E148" s="230" t="s">
        <v>1647</v>
      </c>
      <c r="F148" s="231" t="s">
        <v>1648</v>
      </c>
      <c r="G148" s="232" t="s">
        <v>1372</v>
      </c>
      <c r="H148" s="233">
        <v>42</v>
      </c>
      <c r="I148" s="234"/>
      <c r="J148" s="235">
        <f>ROUND(I148*H148,2)</f>
        <v>0</v>
      </c>
      <c r="K148" s="231" t="s">
        <v>1</v>
      </c>
      <c r="L148" s="45"/>
      <c r="M148" s="236" t="s">
        <v>1</v>
      </c>
      <c r="N148" s="237" t="s">
        <v>41</v>
      </c>
      <c r="O148" s="92"/>
      <c r="P148" s="238">
        <f>O148*H148</f>
        <v>0</v>
      </c>
      <c r="Q148" s="238">
        <v>0</v>
      </c>
      <c r="R148" s="238">
        <f>Q148*H148</f>
        <v>0</v>
      </c>
      <c r="S148" s="238">
        <v>0</v>
      </c>
      <c r="T148" s="239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40" t="s">
        <v>260</v>
      </c>
      <c r="AT148" s="240" t="s">
        <v>256</v>
      </c>
      <c r="AU148" s="240" t="s">
        <v>83</v>
      </c>
      <c r="AY148" s="18" t="s">
        <v>253</v>
      </c>
      <c r="BE148" s="241">
        <f>IF(N148="základní",J148,0)</f>
        <v>0</v>
      </c>
      <c r="BF148" s="241">
        <f>IF(N148="snížená",J148,0)</f>
        <v>0</v>
      </c>
      <c r="BG148" s="241">
        <f>IF(N148="zákl. přenesená",J148,0)</f>
        <v>0</v>
      </c>
      <c r="BH148" s="241">
        <f>IF(N148="sníž. přenesená",J148,0)</f>
        <v>0</v>
      </c>
      <c r="BI148" s="241">
        <f>IF(N148="nulová",J148,0)</f>
        <v>0</v>
      </c>
      <c r="BJ148" s="18" t="s">
        <v>83</v>
      </c>
      <c r="BK148" s="241">
        <f>ROUND(I148*H148,2)</f>
        <v>0</v>
      </c>
      <c r="BL148" s="18" t="s">
        <v>260</v>
      </c>
      <c r="BM148" s="240" t="s">
        <v>692</v>
      </c>
    </row>
    <row r="149" s="2" customFormat="1" ht="16.5" customHeight="1">
      <c r="A149" s="39"/>
      <c r="B149" s="40"/>
      <c r="C149" s="229" t="s">
        <v>7</v>
      </c>
      <c r="D149" s="229" t="s">
        <v>256</v>
      </c>
      <c r="E149" s="230" t="s">
        <v>1649</v>
      </c>
      <c r="F149" s="231" t="s">
        <v>1650</v>
      </c>
      <c r="G149" s="232" t="s">
        <v>1372</v>
      </c>
      <c r="H149" s="233">
        <v>35</v>
      </c>
      <c r="I149" s="234"/>
      <c r="J149" s="235">
        <f>ROUND(I149*H149,2)</f>
        <v>0</v>
      </c>
      <c r="K149" s="231" t="s">
        <v>1</v>
      </c>
      <c r="L149" s="45"/>
      <c r="M149" s="236" t="s">
        <v>1</v>
      </c>
      <c r="N149" s="237" t="s">
        <v>41</v>
      </c>
      <c r="O149" s="92"/>
      <c r="P149" s="238">
        <f>O149*H149</f>
        <v>0</v>
      </c>
      <c r="Q149" s="238">
        <v>0</v>
      </c>
      <c r="R149" s="238">
        <f>Q149*H149</f>
        <v>0</v>
      </c>
      <c r="S149" s="238">
        <v>0</v>
      </c>
      <c r="T149" s="239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40" t="s">
        <v>260</v>
      </c>
      <c r="AT149" s="240" t="s">
        <v>256</v>
      </c>
      <c r="AU149" s="240" t="s">
        <v>83</v>
      </c>
      <c r="AY149" s="18" t="s">
        <v>253</v>
      </c>
      <c r="BE149" s="241">
        <f>IF(N149="základní",J149,0)</f>
        <v>0</v>
      </c>
      <c r="BF149" s="241">
        <f>IF(N149="snížená",J149,0)</f>
        <v>0</v>
      </c>
      <c r="BG149" s="241">
        <f>IF(N149="zákl. přenesená",J149,0)</f>
        <v>0</v>
      </c>
      <c r="BH149" s="241">
        <f>IF(N149="sníž. přenesená",J149,0)</f>
        <v>0</v>
      </c>
      <c r="BI149" s="241">
        <f>IF(N149="nulová",J149,0)</f>
        <v>0</v>
      </c>
      <c r="BJ149" s="18" t="s">
        <v>83</v>
      </c>
      <c r="BK149" s="241">
        <f>ROUND(I149*H149,2)</f>
        <v>0</v>
      </c>
      <c r="BL149" s="18" t="s">
        <v>260</v>
      </c>
      <c r="BM149" s="240" t="s">
        <v>700</v>
      </c>
    </row>
    <row r="150" s="2" customFormat="1" ht="16.5" customHeight="1">
      <c r="A150" s="39"/>
      <c r="B150" s="40"/>
      <c r="C150" s="229" t="s">
        <v>428</v>
      </c>
      <c r="D150" s="229" t="s">
        <v>256</v>
      </c>
      <c r="E150" s="230" t="s">
        <v>1651</v>
      </c>
      <c r="F150" s="231" t="s">
        <v>1652</v>
      </c>
      <c r="G150" s="232" t="s">
        <v>1372</v>
      </c>
      <c r="H150" s="233">
        <v>126</v>
      </c>
      <c r="I150" s="234"/>
      <c r="J150" s="235">
        <f>ROUND(I150*H150,2)</f>
        <v>0</v>
      </c>
      <c r="K150" s="231" t="s">
        <v>1</v>
      </c>
      <c r="L150" s="45"/>
      <c r="M150" s="236" t="s">
        <v>1</v>
      </c>
      <c r="N150" s="237" t="s">
        <v>41</v>
      </c>
      <c r="O150" s="92"/>
      <c r="P150" s="238">
        <f>O150*H150</f>
        <v>0</v>
      </c>
      <c r="Q150" s="238">
        <v>0</v>
      </c>
      <c r="R150" s="238">
        <f>Q150*H150</f>
        <v>0</v>
      </c>
      <c r="S150" s="238">
        <v>0</v>
      </c>
      <c r="T150" s="239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40" t="s">
        <v>260</v>
      </c>
      <c r="AT150" s="240" t="s">
        <v>256</v>
      </c>
      <c r="AU150" s="240" t="s">
        <v>83</v>
      </c>
      <c r="AY150" s="18" t="s">
        <v>253</v>
      </c>
      <c r="BE150" s="241">
        <f>IF(N150="základní",J150,0)</f>
        <v>0</v>
      </c>
      <c r="BF150" s="241">
        <f>IF(N150="snížená",J150,0)</f>
        <v>0</v>
      </c>
      <c r="BG150" s="241">
        <f>IF(N150="zákl. přenesená",J150,0)</f>
        <v>0</v>
      </c>
      <c r="BH150" s="241">
        <f>IF(N150="sníž. přenesená",J150,0)</f>
        <v>0</v>
      </c>
      <c r="BI150" s="241">
        <f>IF(N150="nulová",J150,0)</f>
        <v>0</v>
      </c>
      <c r="BJ150" s="18" t="s">
        <v>83</v>
      </c>
      <c r="BK150" s="241">
        <f>ROUND(I150*H150,2)</f>
        <v>0</v>
      </c>
      <c r="BL150" s="18" t="s">
        <v>260</v>
      </c>
      <c r="BM150" s="240" t="s">
        <v>708</v>
      </c>
    </row>
    <row r="151" s="2" customFormat="1" ht="16.5" customHeight="1">
      <c r="A151" s="39"/>
      <c r="B151" s="40"/>
      <c r="C151" s="229" t="s">
        <v>432</v>
      </c>
      <c r="D151" s="229" t="s">
        <v>256</v>
      </c>
      <c r="E151" s="230" t="s">
        <v>1653</v>
      </c>
      <c r="F151" s="231" t="s">
        <v>1654</v>
      </c>
      <c r="G151" s="232" t="s">
        <v>1372</v>
      </c>
      <c r="H151" s="233">
        <v>2</v>
      </c>
      <c r="I151" s="234"/>
      <c r="J151" s="235">
        <f>ROUND(I151*H151,2)</f>
        <v>0</v>
      </c>
      <c r="K151" s="231" t="s">
        <v>1</v>
      </c>
      <c r="L151" s="45"/>
      <c r="M151" s="236" t="s">
        <v>1</v>
      </c>
      <c r="N151" s="237" t="s">
        <v>41</v>
      </c>
      <c r="O151" s="92"/>
      <c r="P151" s="238">
        <f>O151*H151</f>
        <v>0</v>
      </c>
      <c r="Q151" s="238">
        <v>0</v>
      </c>
      <c r="R151" s="238">
        <f>Q151*H151</f>
        <v>0</v>
      </c>
      <c r="S151" s="238">
        <v>0</v>
      </c>
      <c r="T151" s="239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40" t="s">
        <v>260</v>
      </c>
      <c r="AT151" s="240" t="s">
        <v>256</v>
      </c>
      <c r="AU151" s="240" t="s">
        <v>83</v>
      </c>
      <c r="AY151" s="18" t="s">
        <v>253</v>
      </c>
      <c r="BE151" s="241">
        <f>IF(N151="základní",J151,0)</f>
        <v>0</v>
      </c>
      <c r="BF151" s="241">
        <f>IF(N151="snížená",J151,0)</f>
        <v>0</v>
      </c>
      <c r="BG151" s="241">
        <f>IF(N151="zákl. přenesená",J151,0)</f>
        <v>0</v>
      </c>
      <c r="BH151" s="241">
        <f>IF(N151="sníž. přenesená",J151,0)</f>
        <v>0</v>
      </c>
      <c r="BI151" s="241">
        <f>IF(N151="nulová",J151,0)</f>
        <v>0</v>
      </c>
      <c r="BJ151" s="18" t="s">
        <v>83</v>
      </c>
      <c r="BK151" s="241">
        <f>ROUND(I151*H151,2)</f>
        <v>0</v>
      </c>
      <c r="BL151" s="18" t="s">
        <v>260</v>
      </c>
      <c r="BM151" s="240" t="s">
        <v>716</v>
      </c>
    </row>
    <row r="152" s="2" customFormat="1" ht="16.5" customHeight="1">
      <c r="A152" s="39"/>
      <c r="B152" s="40"/>
      <c r="C152" s="229" t="s">
        <v>437</v>
      </c>
      <c r="D152" s="229" t="s">
        <v>256</v>
      </c>
      <c r="E152" s="230" t="s">
        <v>1655</v>
      </c>
      <c r="F152" s="231" t="s">
        <v>1656</v>
      </c>
      <c r="G152" s="232" t="s">
        <v>1372</v>
      </c>
      <c r="H152" s="233">
        <v>1</v>
      </c>
      <c r="I152" s="234"/>
      <c r="J152" s="235">
        <f>ROUND(I152*H152,2)</f>
        <v>0</v>
      </c>
      <c r="K152" s="231" t="s">
        <v>1</v>
      </c>
      <c r="L152" s="45"/>
      <c r="M152" s="236" t="s">
        <v>1</v>
      </c>
      <c r="N152" s="237" t="s">
        <v>41</v>
      </c>
      <c r="O152" s="92"/>
      <c r="P152" s="238">
        <f>O152*H152</f>
        <v>0</v>
      </c>
      <c r="Q152" s="238">
        <v>0</v>
      </c>
      <c r="R152" s="238">
        <f>Q152*H152</f>
        <v>0</v>
      </c>
      <c r="S152" s="238">
        <v>0</v>
      </c>
      <c r="T152" s="239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40" t="s">
        <v>260</v>
      </c>
      <c r="AT152" s="240" t="s">
        <v>256</v>
      </c>
      <c r="AU152" s="240" t="s">
        <v>83</v>
      </c>
      <c r="AY152" s="18" t="s">
        <v>253</v>
      </c>
      <c r="BE152" s="241">
        <f>IF(N152="základní",J152,0)</f>
        <v>0</v>
      </c>
      <c r="BF152" s="241">
        <f>IF(N152="snížená",J152,0)</f>
        <v>0</v>
      </c>
      <c r="BG152" s="241">
        <f>IF(N152="zákl. přenesená",J152,0)</f>
        <v>0</v>
      </c>
      <c r="BH152" s="241">
        <f>IF(N152="sníž. přenesená",J152,0)</f>
        <v>0</v>
      </c>
      <c r="BI152" s="241">
        <f>IF(N152="nulová",J152,0)</f>
        <v>0</v>
      </c>
      <c r="BJ152" s="18" t="s">
        <v>83</v>
      </c>
      <c r="BK152" s="241">
        <f>ROUND(I152*H152,2)</f>
        <v>0</v>
      </c>
      <c r="BL152" s="18" t="s">
        <v>260</v>
      </c>
      <c r="BM152" s="240" t="s">
        <v>724</v>
      </c>
    </row>
    <row r="153" s="2" customFormat="1" ht="16.5" customHeight="1">
      <c r="A153" s="39"/>
      <c r="B153" s="40"/>
      <c r="C153" s="229" t="s">
        <v>444</v>
      </c>
      <c r="D153" s="229" t="s">
        <v>256</v>
      </c>
      <c r="E153" s="230" t="s">
        <v>1657</v>
      </c>
      <c r="F153" s="231" t="s">
        <v>1658</v>
      </c>
      <c r="G153" s="232" t="s">
        <v>1372</v>
      </c>
      <c r="H153" s="233">
        <v>8</v>
      </c>
      <c r="I153" s="234"/>
      <c r="J153" s="235">
        <f>ROUND(I153*H153,2)</f>
        <v>0</v>
      </c>
      <c r="K153" s="231" t="s">
        <v>1</v>
      </c>
      <c r="L153" s="45"/>
      <c r="M153" s="236" t="s">
        <v>1</v>
      </c>
      <c r="N153" s="237" t="s">
        <v>41</v>
      </c>
      <c r="O153" s="92"/>
      <c r="P153" s="238">
        <f>O153*H153</f>
        <v>0</v>
      </c>
      <c r="Q153" s="238">
        <v>0</v>
      </c>
      <c r="R153" s="238">
        <f>Q153*H153</f>
        <v>0</v>
      </c>
      <c r="S153" s="238">
        <v>0</v>
      </c>
      <c r="T153" s="239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40" t="s">
        <v>260</v>
      </c>
      <c r="AT153" s="240" t="s">
        <v>256</v>
      </c>
      <c r="AU153" s="240" t="s">
        <v>83</v>
      </c>
      <c r="AY153" s="18" t="s">
        <v>253</v>
      </c>
      <c r="BE153" s="241">
        <f>IF(N153="základní",J153,0)</f>
        <v>0</v>
      </c>
      <c r="BF153" s="241">
        <f>IF(N153="snížená",J153,0)</f>
        <v>0</v>
      </c>
      <c r="BG153" s="241">
        <f>IF(N153="zákl. přenesená",J153,0)</f>
        <v>0</v>
      </c>
      <c r="BH153" s="241">
        <f>IF(N153="sníž. přenesená",J153,0)</f>
        <v>0</v>
      </c>
      <c r="BI153" s="241">
        <f>IF(N153="nulová",J153,0)</f>
        <v>0</v>
      </c>
      <c r="BJ153" s="18" t="s">
        <v>83</v>
      </c>
      <c r="BK153" s="241">
        <f>ROUND(I153*H153,2)</f>
        <v>0</v>
      </c>
      <c r="BL153" s="18" t="s">
        <v>260</v>
      </c>
      <c r="BM153" s="240" t="s">
        <v>732</v>
      </c>
    </row>
    <row r="154" s="2" customFormat="1" ht="24.15" customHeight="1">
      <c r="A154" s="39"/>
      <c r="B154" s="40"/>
      <c r="C154" s="229" t="s">
        <v>456</v>
      </c>
      <c r="D154" s="229" t="s">
        <v>256</v>
      </c>
      <c r="E154" s="230" t="s">
        <v>1659</v>
      </c>
      <c r="F154" s="231" t="s">
        <v>1660</v>
      </c>
      <c r="G154" s="232" t="s">
        <v>1372</v>
      </c>
      <c r="H154" s="233">
        <v>28</v>
      </c>
      <c r="I154" s="234"/>
      <c r="J154" s="235">
        <f>ROUND(I154*H154,2)</f>
        <v>0</v>
      </c>
      <c r="K154" s="231" t="s">
        <v>1</v>
      </c>
      <c r="L154" s="45"/>
      <c r="M154" s="236" t="s">
        <v>1</v>
      </c>
      <c r="N154" s="237" t="s">
        <v>41</v>
      </c>
      <c r="O154" s="92"/>
      <c r="P154" s="238">
        <f>O154*H154</f>
        <v>0</v>
      </c>
      <c r="Q154" s="238">
        <v>0</v>
      </c>
      <c r="R154" s="238">
        <f>Q154*H154</f>
        <v>0</v>
      </c>
      <c r="S154" s="238">
        <v>0</v>
      </c>
      <c r="T154" s="239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40" t="s">
        <v>260</v>
      </c>
      <c r="AT154" s="240" t="s">
        <v>256</v>
      </c>
      <c r="AU154" s="240" t="s">
        <v>83</v>
      </c>
      <c r="AY154" s="18" t="s">
        <v>253</v>
      </c>
      <c r="BE154" s="241">
        <f>IF(N154="základní",J154,0)</f>
        <v>0</v>
      </c>
      <c r="BF154" s="241">
        <f>IF(N154="snížená",J154,0)</f>
        <v>0</v>
      </c>
      <c r="BG154" s="241">
        <f>IF(N154="zákl. přenesená",J154,0)</f>
        <v>0</v>
      </c>
      <c r="BH154" s="241">
        <f>IF(N154="sníž. přenesená",J154,0)</f>
        <v>0</v>
      </c>
      <c r="BI154" s="241">
        <f>IF(N154="nulová",J154,0)</f>
        <v>0</v>
      </c>
      <c r="BJ154" s="18" t="s">
        <v>83</v>
      </c>
      <c r="BK154" s="241">
        <f>ROUND(I154*H154,2)</f>
        <v>0</v>
      </c>
      <c r="BL154" s="18" t="s">
        <v>260</v>
      </c>
      <c r="BM154" s="240" t="s">
        <v>740</v>
      </c>
    </row>
    <row r="155" s="2" customFormat="1" ht="24.15" customHeight="1">
      <c r="A155" s="39"/>
      <c r="B155" s="40"/>
      <c r="C155" s="229" t="s">
        <v>462</v>
      </c>
      <c r="D155" s="229" t="s">
        <v>256</v>
      </c>
      <c r="E155" s="230" t="s">
        <v>1661</v>
      </c>
      <c r="F155" s="231" t="s">
        <v>1662</v>
      </c>
      <c r="G155" s="232" t="s">
        <v>1663</v>
      </c>
      <c r="H155" s="233">
        <v>7</v>
      </c>
      <c r="I155" s="234"/>
      <c r="J155" s="235">
        <f>ROUND(I155*H155,2)</f>
        <v>0</v>
      </c>
      <c r="K155" s="231" t="s">
        <v>1</v>
      </c>
      <c r="L155" s="45"/>
      <c r="M155" s="302" t="s">
        <v>1</v>
      </c>
      <c r="N155" s="303" t="s">
        <v>41</v>
      </c>
      <c r="O155" s="304"/>
      <c r="P155" s="305">
        <f>O155*H155</f>
        <v>0</v>
      </c>
      <c r="Q155" s="305">
        <v>0</v>
      </c>
      <c r="R155" s="305">
        <f>Q155*H155</f>
        <v>0</v>
      </c>
      <c r="S155" s="305">
        <v>0</v>
      </c>
      <c r="T155" s="306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40" t="s">
        <v>260</v>
      </c>
      <c r="AT155" s="240" t="s">
        <v>256</v>
      </c>
      <c r="AU155" s="240" t="s">
        <v>83</v>
      </c>
      <c r="AY155" s="18" t="s">
        <v>253</v>
      </c>
      <c r="BE155" s="241">
        <f>IF(N155="základní",J155,0)</f>
        <v>0</v>
      </c>
      <c r="BF155" s="241">
        <f>IF(N155="snížená",J155,0)</f>
        <v>0</v>
      </c>
      <c r="BG155" s="241">
        <f>IF(N155="zákl. přenesená",J155,0)</f>
        <v>0</v>
      </c>
      <c r="BH155" s="241">
        <f>IF(N155="sníž. přenesená",J155,0)</f>
        <v>0</v>
      </c>
      <c r="BI155" s="241">
        <f>IF(N155="nulová",J155,0)</f>
        <v>0</v>
      </c>
      <c r="BJ155" s="18" t="s">
        <v>83</v>
      </c>
      <c r="BK155" s="241">
        <f>ROUND(I155*H155,2)</f>
        <v>0</v>
      </c>
      <c r="BL155" s="18" t="s">
        <v>260</v>
      </c>
      <c r="BM155" s="240" t="s">
        <v>748</v>
      </c>
    </row>
    <row r="156" s="2" customFormat="1" ht="6.96" customHeight="1">
      <c r="A156" s="39"/>
      <c r="B156" s="67"/>
      <c r="C156" s="68"/>
      <c r="D156" s="68"/>
      <c r="E156" s="68"/>
      <c r="F156" s="68"/>
      <c r="G156" s="68"/>
      <c r="H156" s="68"/>
      <c r="I156" s="68"/>
      <c r="J156" s="68"/>
      <c r="K156" s="68"/>
      <c r="L156" s="45"/>
      <c r="M156" s="39"/>
      <c r="O156" s="39"/>
      <c r="P156" s="39"/>
      <c r="Q156" s="39"/>
      <c r="R156" s="39"/>
      <c r="S156" s="39"/>
      <c r="T156" s="39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</row>
  </sheetData>
  <sheetProtection sheet="1" autoFilter="0" formatColumns="0" formatRows="0" objects="1" scenarios="1" spinCount="100000" saltValue="/1UL6aXKCHytBGSjug+cpLeQlVk2jB6HSNqyk2wBgNftwbvujw9g5Fey35Bw/fS0LIC7OdjnfKs5j0WvJA2YwA==" hashValue="4Y6cVsFrnJkc2amCgoTIXMWH4PsgP0Pa8AokTdTjKbwT1NGqhqm1FkiSP9vQHksA912X/UrAsquALv64SvGaMg==" algorithmName="SHA-512" password="CC35"/>
  <autoFilter ref="C125:K155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2:H112"/>
    <mergeCell ref="E116:H116"/>
    <mergeCell ref="E114:H114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124</v>
      </c>
    </row>
    <row r="3" s="1" customFormat="1" ht="6.96" customHeight="1">
      <c r="B3" s="149"/>
      <c r="C3" s="150"/>
      <c r="D3" s="150"/>
      <c r="E3" s="150"/>
      <c r="F3" s="150"/>
      <c r="G3" s="150"/>
      <c r="H3" s="150"/>
      <c r="I3" s="150"/>
      <c r="J3" s="150"/>
      <c r="K3" s="150"/>
      <c r="L3" s="21"/>
      <c r="AT3" s="18" t="s">
        <v>85</v>
      </c>
    </row>
    <row r="4" s="1" customFormat="1" ht="24.96" customHeight="1">
      <c r="B4" s="21"/>
      <c r="D4" s="151" t="s">
        <v>184</v>
      </c>
      <c r="L4" s="21"/>
      <c r="M4" s="152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3" t="s">
        <v>16</v>
      </c>
      <c r="L6" s="21"/>
    </row>
    <row r="7" s="1" customFormat="1" ht="16.5" customHeight="1">
      <c r="B7" s="21"/>
      <c r="E7" s="154" t="str">
        <f>'Rekapitulace stavby'!K6</f>
        <v>REKONSTRUKCE HOTELU KVĚTNICE - 3. etapa</v>
      </c>
      <c r="F7" s="153"/>
      <c r="G7" s="153"/>
      <c r="H7" s="153"/>
      <c r="L7" s="21"/>
    </row>
    <row r="8">
      <c r="B8" s="21"/>
      <c r="D8" s="153" t="s">
        <v>198</v>
      </c>
      <c r="L8" s="21"/>
    </row>
    <row r="9" s="1" customFormat="1" ht="16.5" customHeight="1">
      <c r="B9" s="21"/>
      <c r="E9" s="154" t="s">
        <v>202</v>
      </c>
      <c r="F9" s="1"/>
      <c r="G9" s="1"/>
      <c r="H9" s="1"/>
      <c r="L9" s="21"/>
    </row>
    <row r="10" s="1" customFormat="1" ht="12" customHeight="1">
      <c r="B10" s="21"/>
      <c r="D10" s="153" t="s">
        <v>206</v>
      </c>
      <c r="L10" s="21"/>
    </row>
    <row r="11" s="2" customFormat="1" ht="16.5" customHeight="1">
      <c r="A11" s="39"/>
      <c r="B11" s="45"/>
      <c r="C11" s="39"/>
      <c r="D11" s="39"/>
      <c r="E11" s="165" t="s">
        <v>1601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3" t="s">
        <v>1390</v>
      </c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6.5" customHeight="1">
      <c r="A13" s="39"/>
      <c r="B13" s="45"/>
      <c r="C13" s="39"/>
      <c r="D13" s="39"/>
      <c r="E13" s="155" t="s">
        <v>1664</v>
      </c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3" t="s">
        <v>18</v>
      </c>
      <c r="E15" s="39"/>
      <c r="F15" s="142" t="s">
        <v>1</v>
      </c>
      <c r="G15" s="39"/>
      <c r="H15" s="39"/>
      <c r="I15" s="153" t="s">
        <v>19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3" t="s">
        <v>20</v>
      </c>
      <c r="E16" s="39"/>
      <c r="F16" s="142" t="s">
        <v>21</v>
      </c>
      <c r="G16" s="39"/>
      <c r="H16" s="39"/>
      <c r="I16" s="153" t="s">
        <v>22</v>
      </c>
      <c r="J16" s="156" t="str">
        <f>'Rekapitulace stavby'!AN8</f>
        <v>15. 5. 2025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3" t="s">
        <v>24</v>
      </c>
      <c r="E18" s="39"/>
      <c r="F18" s="39"/>
      <c r="G18" s="39"/>
      <c r="H18" s="39"/>
      <c r="I18" s="153" t="s">
        <v>25</v>
      </c>
      <c r="J18" s="142" t="s">
        <v>1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2" t="s">
        <v>26</v>
      </c>
      <c r="F19" s="39"/>
      <c r="G19" s="39"/>
      <c r="H19" s="39"/>
      <c r="I19" s="153" t="s">
        <v>27</v>
      </c>
      <c r="J19" s="142" t="s">
        <v>1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3" t="s">
        <v>28</v>
      </c>
      <c r="E21" s="39"/>
      <c r="F21" s="39"/>
      <c r="G21" s="39"/>
      <c r="H21" s="39"/>
      <c r="I21" s="153" t="s">
        <v>25</v>
      </c>
      <c r="J21" s="34" t="str">
        <f>'Rekapitulace stavby'!AN13</f>
        <v>Vyplň údaj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'Rekapitulace stavby'!E14</f>
        <v>Vyplň údaj</v>
      </c>
      <c r="F22" s="142"/>
      <c r="G22" s="142"/>
      <c r="H22" s="142"/>
      <c r="I22" s="153" t="s">
        <v>27</v>
      </c>
      <c r="J22" s="34" t="str">
        <f>'Rekapitulace stavby'!AN14</f>
        <v>Vyplň údaj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3" t="s">
        <v>30</v>
      </c>
      <c r="E24" s="39"/>
      <c r="F24" s="39"/>
      <c r="G24" s="39"/>
      <c r="H24" s="39"/>
      <c r="I24" s="153" t="s">
        <v>25</v>
      </c>
      <c r="J24" s="142" t="s">
        <v>1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2" t="s">
        <v>31</v>
      </c>
      <c r="F25" s="39"/>
      <c r="G25" s="39"/>
      <c r="H25" s="39"/>
      <c r="I25" s="153" t="s">
        <v>27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3" t="s">
        <v>33</v>
      </c>
      <c r="E27" s="39"/>
      <c r="F27" s="39"/>
      <c r="G27" s="39"/>
      <c r="H27" s="39"/>
      <c r="I27" s="153" t="s">
        <v>25</v>
      </c>
      <c r="J27" s="142" t="str">
        <f>IF('Rekapitulace stavby'!AN19="","",'Rekapitulace stavby'!AN19)</f>
        <v/>
      </c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2" t="str">
        <f>IF('Rekapitulace stavby'!E20="","",'Rekapitulace stavby'!E20)</f>
        <v xml:space="preserve"> </v>
      </c>
      <c r="F28" s="39"/>
      <c r="G28" s="39"/>
      <c r="H28" s="39"/>
      <c r="I28" s="153" t="s">
        <v>27</v>
      </c>
      <c r="J28" s="142" t="str">
        <f>IF('Rekapitulace stavby'!AN20="","",'Rekapitulace stavby'!AN20)</f>
        <v/>
      </c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3" t="s">
        <v>35</v>
      </c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6.5" customHeight="1">
      <c r="A31" s="157"/>
      <c r="B31" s="158"/>
      <c r="C31" s="157"/>
      <c r="D31" s="157"/>
      <c r="E31" s="159" t="s">
        <v>1</v>
      </c>
      <c r="F31" s="159"/>
      <c r="G31" s="159"/>
      <c r="H31" s="159"/>
      <c r="I31" s="157"/>
      <c r="J31" s="157"/>
      <c r="K31" s="157"/>
      <c r="L31" s="160"/>
      <c r="S31" s="157"/>
      <c r="T31" s="157"/>
      <c r="U31" s="157"/>
      <c r="V31" s="157"/>
      <c r="W31" s="157"/>
      <c r="X31" s="157"/>
      <c r="Y31" s="157"/>
      <c r="Z31" s="157"/>
      <c r="AA31" s="157"/>
      <c r="AB31" s="157"/>
      <c r="AC31" s="157"/>
      <c r="AD31" s="157"/>
      <c r="AE31" s="157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1"/>
      <c r="E33" s="161"/>
      <c r="F33" s="161"/>
      <c r="G33" s="161"/>
      <c r="H33" s="161"/>
      <c r="I33" s="161"/>
      <c r="J33" s="161"/>
      <c r="K33" s="161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2" t="s">
        <v>36</v>
      </c>
      <c r="E34" s="39"/>
      <c r="F34" s="39"/>
      <c r="G34" s="39"/>
      <c r="H34" s="39"/>
      <c r="I34" s="39"/>
      <c r="J34" s="163">
        <f>ROUND(J124,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1"/>
      <c r="E35" s="161"/>
      <c r="F35" s="161"/>
      <c r="G35" s="161"/>
      <c r="H35" s="161"/>
      <c r="I35" s="161"/>
      <c r="J35" s="161"/>
      <c r="K35" s="161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4" t="s">
        <v>38</v>
      </c>
      <c r="G36" s="39"/>
      <c r="H36" s="39"/>
      <c r="I36" s="164" t="s">
        <v>37</v>
      </c>
      <c r="J36" s="164" t="s">
        <v>39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65" t="s">
        <v>40</v>
      </c>
      <c r="E37" s="153" t="s">
        <v>41</v>
      </c>
      <c r="F37" s="166">
        <f>ROUND((SUM(BE124:BE226)),  2)</f>
        <v>0</v>
      </c>
      <c r="G37" s="39"/>
      <c r="H37" s="39"/>
      <c r="I37" s="167">
        <v>0.20999999999999999</v>
      </c>
      <c r="J37" s="166">
        <f>ROUND(((SUM(BE124:BE226))*I37),  2)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53" t="s">
        <v>42</v>
      </c>
      <c r="F38" s="166">
        <f>ROUND((SUM(BF124:BF226)),  2)</f>
        <v>0</v>
      </c>
      <c r="G38" s="39"/>
      <c r="H38" s="39"/>
      <c r="I38" s="167">
        <v>0.12</v>
      </c>
      <c r="J38" s="166">
        <f>ROUND(((SUM(BF124:BF226))*I38),  2)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3" t="s">
        <v>43</v>
      </c>
      <c r="F39" s="166">
        <f>ROUND((SUM(BG124:BG226)),  2)</f>
        <v>0</v>
      </c>
      <c r="G39" s="39"/>
      <c r="H39" s="39"/>
      <c r="I39" s="167">
        <v>0.20999999999999999</v>
      </c>
      <c r="J39" s="166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3" t="s">
        <v>44</v>
      </c>
      <c r="F40" s="166">
        <f>ROUND((SUM(BH124:BH226)),  2)</f>
        <v>0</v>
      </c>
      <c r="G40" s="39"/>
      <c r="H40" s="39"/>
      <c r="I40" s="167">
        <v>0.12</v>
      </c>
      <c r="J40" s="166">
        <f>0</f>
        <v>0</v>
      </c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53" t="s">
        <v>45</v>
      </c>
      <c r="F41" s="166">
        <f>ROUND((SUM(BI124:BI226)),  2)</f>
        <v>0</v>
      </c>
      <c r="G41" s="39"/>
      <c r="H41" s="39"/>
      <c r="I41" s="167">
        <v>0</v>
      </c>
      <c r="J41" s="166">
        <f>0</f>
        <v>0</v>
      </c>
      <c r="K41" s="39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68"/>
      <c r="D43" s="169" t="s">
        <v>46</v>
      </c>
      <c r="E43" s="170"/>
      <c r="F43" s="170"/>
      <c r="G43" s="171" t="s">
        <v>47</v>
      </c>
      <c r="H43" s="172" t="s">
        <v>48</v>
      </c>
      <c r="I43" s="170"/>
      <c r="J43" s="173">
        <f>SUM(J34:J41)</f>
        <v>0</v>
      </c>
      <c r="K43" s="174"/>
      <c r="L43" s="64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64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5" t="s">
        <v>49</v>
      </c>
      <c r="E50" s="176"/>
      <c r="F50" s="176"/>
      <c r="G50" s="175" t="s">
        <v>50</v>
      </c>
      <c r="H50" s="176"/>
      <c r="I50" s="176"/>
      <c r="J50" s="176"/>
      <c r="K50" s="176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7" t="s">
        <v>51</v>
      </c>
      <c r="E61" s="178"/>
      <c r="F61" s="179" t="s">
        <v>52</v>
      </c>
      <c r="G61" s="177" t="s">
        <v>51</v>
      </c>
      <c r="H61" s="178"/>
      <c r="I61" s="178"/>
      <c r="J61" s="180" t="s">
        <v>52</v>
      </c>
      <c r="K61" s="178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5" t="s">
        <v>53</v>
      </c>
      <c r="E65" s="181"/>
      <c r="F65" s="181"/>
      <c r="G65" s="175" t="s">
        <v>54</v>
      </c>
      <c r="H65" s="181"/>
      <c r="I65" s="181"/>
      <c r="J65" s="181"/>
      <c r="K65" s="181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7" t="s">
        <v>51</v>
      </c>
      <c r="E76" s="178"/>
      <c r="F76" s="179" t="s">
        <v>52</v>
      </c>
      <c r="G76" s="177" t="s">
        <v>51</v>
      </c>
      <c r="H76" s="178"/>
      <c r="I76" s="178"/>
      <c r="J76" s="180" t="s">
        <v>52</v>
      </c>
      <c r="K76" s="178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2"/>
      <c r="C77" s="183"/>
      <c r="D77" s="183"/>
      <c r="E77" s="183"/>
      <c r="F77" s="183"/>
      <c r="G77" s="183"/>
      <c r="H77" s="183"/>
      <c r="I77" s="183"/>
      <c r="J77" s="183"/>
      <c r="K77" s="183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4"/>
      <c r="C81" s="185"/>
      <c r="D81" s="185"/>
      <c r="E81" s="185"/>
      <c r="F81" s="185"/>
      <c r="G81" s="185"/>
      <c r="H81" s="185"/>
      <c r="I81" s="185"/>
      <c r="J81" s="185"/>
      <c r="K81" s="185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217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6" t="str">
        <f>E7</f>
        <v>REKONSTRUKCE HOTELU KVĚTNICE - 3. etapa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198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1" customFormat="1" ht="16.5" customHeight="1">
      <c r="B87" s="22"/>
      <c r="C87" s="23"/>
      <c r="D87" s="23"/>
      <c r="E87" s="186" t="s">
        <v>202</v>
      </c>
      <c r="F87" s="23"/>
      <c r="G87" s="23"/>
      <c r="H87" s="23"/>
      <c r="I87" s="23"/>
      <c r="J87" s="23"/>
      <c r="K87" s="23"/>
      <c r="L87" s="21"/>
    </row>
    <row r="88" s="1" customFormat="1" ht="12" customHeight="1">
      <c r="B88" s="22"/>
      <c r="C88" s="33" t="s">
        <v>206</v>
      </c>
      <c r="D88" s="23"/>
      <c r="E88" s="23"/>
      <c r="F88" s="23"/>
      <c r="G88" s="23"/>
      <c r="H88" s="23"/>
      <c r="I88" s="23"/>
      <c r="J88" s="23"/>
      <c r="K88" s="23"/>
      <c r="L88" s="21"/>
    </row>
    <row r="89" s="2" customFormat="1" ht="16.5" customHeight="1">
      <c r="A89" s="39"/>
      <c r="B89" s="40"/>
      <c r="C89" s="41"/>
      <c r="D89" s="41"/>
      <c r="E89" s="310" t="s">
        <v>1601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12" customHeight="1">
      <c r="A90" s="39"/>
      <c r="B90" s="40"/>
      <c r="C90" s="33" t="s">
        <v>1390</v>
      </c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6.5" customHeight="1">
      <c r="A91" s="39"/>
      <c r="B91" s="40"/>
      <c r="C91" s="41"/>
      <c r="D91" s="41"/>
      <c r="E91" s="77" t="str">
        <f>E13</f>
        <v>D.1.4.5.2 - SP - osvětlení - společné prostory</v>
      </c>
      <c r="F91" s="41"/>
      <c r="G91" s="41"/>
      <c r="H91" s="41"/>
      <c r="I91" s="41"/>
      <c r="J91" s="41"/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2" customHeight="1">
      <c r="A93" s="39"/>
      <c r="B93" s="40"/>
      <c r="C93" s="33" t="s">
        <v>20</v>
      </c>
      <c r="D93" s="41"/>
      <c r="E93" s="41"/>
      <c r="F93" s="28" t="str">
        <f>F16</f>
        <v>Tišnov</v>
      </c>
      <c r="G93" s="41"/>
      <c r="H93" s="41"/>
      <c r="I93" s="33" t="s">
        <v>22</v>
      </c>
      <c r="J93" s="80" t="str">
        <f>IF(J16="","",J16)</f>
        <v>15. 5. 2025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25.65" customHeight="1">
      <c r="A95" s="39"/>
      <c r="B95" s="40"/>
      <c r="C95" s="33" t="s">
        <v>24</v>
      </c>
      <c r="D95" s="41"/>
      <c r="E95" s="41"/>
      <c r="F95" s="28" t="str">
        <f>E19</f>
        <v>Město Tišnov</v>
      </c>
      <c r="G95" s="41"/>
      <c r="H95" s="41"/>
      <c r="I95" s="33" t="s">
        <v>30</v>
      </c>
      <c r="J95" s="37" t="str">
        <f>E25</f>
        <v>BURIAN-KŘIVINKA ARCHITECTS</v>
      </c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15.15" customHeight="1">
      <c r="A96" s="39"/>
      <c r="B96" s="40"/>
      <c r="C96" s="33" t="s">
        <v>28</v>
      </c>
      <c r="D96" s="41"/>
      <c r="E96" s="41"/>
      <c r="F96" s="28" t="str">
        <f>IF(E22="","",E22)</f>
        <v>Vyplň údaj</v>
      </c>
      <c r="G96" s="41"/>
      <c r="H96" s="41"/>
      <c r="I96" s="33" t="s">
        <v>33</v>
      </c>
      <c r="J96" s="37" t="str">
        <f>E28</f>
        <v xml:space="preserve"> 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9.28" customHeight="1">
      <c r="A98" s="39"/>
      <c r="B98" s="40"/>
      <c r="C98" s="187" t="s">
        <v>218</v>
      </c>
      <c r="D98" s="188"/>
      <c r="E98" s="188"/>
      <c r="F98" s="188"/>
      <c r="G98" s="188"/>
      <c r="H98" s="188"/>
      <c r="I98" s="188"/>
      <c r="J98" s="189" t="s">
        <v>219</v>
      </c>
      <c r="K98" s="188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s="2" customFormat="1" ht="22.8" customHeight="1">
      <c r="A100" s="39"/>
      <c r="B100" s="40"/>
      <c r="C100" s="190" t="s">
        <v>220</v>
      </c>
      <c r="D100" s="41"/>
      <c r="E100" s="41"/>
      <c r="F100" s="41"/>
      <c r="G100" s="41"/>
      <c r="H100" s="41"/>
      <c r="I100" s="41"/>
      <c r="J100" s="111">
        <f>J124</f>
        <v>0</v>
      </c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221</v>
      </c>
    </row>
    <row r="101" s="2" customFormat="1" ht="21.84" customHeight="1">
      <c r="A101" s="39"/>
      <c r="B101" s="40"/>
      <c r="C101" s="41"/>
      <c r="D101" s="41"/>
      <c r="E101" s="41"/>
      <c r="F101" s="41"/>
      <c r="G101" s="41"/>
      <c r="H101" s="41"/>
      <c r="I101" s="41"/>
      <c r="J101" s="41"/>
      <c r="K101" s="41"/>
      <c r="L101" s="64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</row>
    <row r="102" s="2" customFormat="1" ht="6.96" customHeight="1">
      <c r="A102" s="39"/>
      <c r="B102" s="67"/>
      <c r="C102" s="68"/>
      <c r="D102" s="68"/>
      <c r="E102" s="68"/>
      <c r="F102" s="68"/>
      <c r="G102" s="68"/>
      <c r="H102" s="68"/>
      <c r="I102" s="68"/>
      <c r="J102" s="68"/>
      <c r="K102" s="68"/>
      <c r="L102" s="64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</row>
    <row r="106" s="2" customFormat="1" ht="6.96" customHeight="1">
      <c r="A106" s="39"/>
      <c r="B106" s="69"/>
      <c r="C106" s="70"/>
      <c r="D106" s="70"/>
      <c r="E106" s="70"/>
      <c r="F106" s="70"/>
      <c r="G106" s="70"/>
      <c r="H106" s="70"/>
      <c r="I106" s="70"/>
      <c r="J106" s="70"/>
      <c r="K106" s="70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="2" customFormat="1" ht="24.96" customHeight="1">
      <c r="A107" s="39"/>
      <c r="B107" s="40"/>
      <c r="C107" s="24" t="s">
        <v>238</v>
      </c>
      <c r="D107" s="41"/>
      <c r="E107" s="41"/>
      <c r="F107" s="41"/>
      <c r="G107" s="41"/>
      <c r="H107" s="41"/>
      <c r="I107" s="41"/>
      <c r="J107" s="41"/>
      <c r="K107" s="41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6.96" customHeight="1">
      <c r="A108" s="39"/>
      <c r="B108" s="40"/>
      <c r="C108" s="41"/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12" customHeight="1">
      <c r="A109" s="39"/>
      <c r="B109" s="40"/>
      <c r="C109" s="33" t="s">
        <v>16</v>
      </c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16.5" customHeight="1">
      <c r="A110" s="39"/>
      <c r="B110" s="40"/>
      <c r="C110" s="41"/>
      <c r="D110" s="41"/>
      <c r="E110" s="186" t="str">
        <f>E7</f>
        <v>REKONSTRUKCE HOTELU KVĚTNICE - 3. etapa</v>
      </c>
      <c r="F110" s="33"/>
      <c r="G110" s="33"/>
      <c r="H110" s="33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1" customFormat="1" ht="12" customHeight="1">
      <c r="B111" s="22"/>
      <c r="C111" s="33" t="s">
        <v>198</v>
      </c>
      <c r="D111" s="23"/>
      <c r="E111" s="23"/>
      <c r="F111" s="23"/>
      <c r="G111" s="23"/>
      <c r="H111" s="23"/>
      <c r="I111" s="23"/>
      <c r="J111" s="23"/>
      <c r="K111" s="23"/>
      <c r="L111" s="21"/>
    </row>
    <row r="112" s="1" customFormat="1" ht="16.5" customHeight="1">
      <c r="B112" s="22"/>
      <c r="C112" s="23"/>
      <c r="D112" s="23"/>
      <c r="E112" s="186" t="s">
        <v>202</v>
      </c>
      <c r="F112" s="23"/>
      <c r="G112" s="23"/>
      <c r="H112" s="23"/>
      <c r="I112" s="23"/>
      <c r="J112" s="23"/>
      <c r="K112" s="23"/>
      <c r="L112" s="21"/>
    </row>
    <row r="113" s="1" customFormat="1" ht="12" customHeight="1">
      <c r="B113" s="22"/>
      <c r="C113" s="33" t="s">
        <v>206</v>
      </c>
      <c r="D113" s="23"/>
      <c r="E113" s="23"/>
      <c r="F113" s="23"/>
      <c r="G113" s="23"/>
      <c r="H113" s="23"/>
      <c r="I113" s="23"/>
      <c r="J113" s="23"/>
      <c r="K113" s="23"/>
      <c r="L113" s="21"/>
    </row>
    <row r="114" s="2" customFormat="1" ht="16.5" customHeight="1">
      <c r="A114" s="39"/>
      <c r="B114" s="40"/>
      <c r="C114" s="41"/>
      <c r="D114" s="41"/>
      <c r="E114" s="310" t="s">
        <v>1601</v>
      </c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2" customHeight="1">
      <c r="A115" s="39"/>
      <c r="B115" s="40"/>
      <c r="C115" s="33" t="s">
        <v>1390</v>
      </c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6.5" customHeight="1">
      <c r="A116" s="39"/>
      <c r="B116" s="40"/>
      <c r="C116" s="41"/>
      <c r="D116" s="41"/>
      <c r="E116" s="77" t="str">
        <f>E13</f>
        <v>D.1.4.5.2 - SP - osvětlení - společné prostory</v>
      </c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6.96" customHeight="1">
      <c r="A117" s="39"/>
      <c r="B117" s="40"/>
      <c r="C117" s="41"/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2" customHeight="1">
      <c r="A118" s="39"/>
      <c r="B118" s="40"/>
      <c r="C118" s="33" t="s">
        <v>20</v>
      </c>
      <c r="D118" s="41"/>
      <c r="E118" s="41"/>
      <c r="F118" s="28" t="str">
        <f>F16</f>
        <v>Tišnov</v>
      </c>
      <c r="G118" s="41"/>
      <c r="H118" s="41"/>
      <c r="I118" s="33" t="s">
        <v>22</v>
      </c>
      <c r="J118" s="80" t="str">
        <f>IF(J16="","",J16)</f>
        <v>15. 5. 2025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6.96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25.65" customHeight="1">
      <c r="A120" s="39"/>
      <c r="B120" s="40"/>
      <c r="C120" s="33" t="s">
        <v>24</v>
      </c>
      <c r="D120" s="41"/>
      <c r="E120" s="41"/>
      <c r="F120" s="28" t="str">
        <f>E19</f>
        <v>Město Tišnov</v>
      </c>
      <c r="G120" s="41"/>
      <c r="H120" s="41"/>
      <c r="I120" s="33" t="s">
        <v>30</v>
      </c>
      <c r="J120" s="37" t="str">
        <f>E25</f>
        <v>BURIAN-KŘIVINKA ARCHITECTS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5.15" customHeight="1">
      <c r="A121" s="39"/>
      <c r="B121" s="40"/>
      <c r="C121" s="33" t="s">
        <v>28</v>
      </c>
      <c r="D121" s="41"/>
      <c r="E121" s="41"/>
      <c r="F121" s="28" t="str">
        <f>IF(E22="","",E22)</f>
        <v>Vyplň údaj</v>
      </c>
      <c r="G121" s="41"/>
      <c r="H121" s="41"/>
      <c r="I121" s="33" t="s">
        <v>33</v>
      </c>
      <c r="J121" s="37" t="str">
        <f>E28</f>
        <v xml:space="preserve"> </v>
      </c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0.32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11" customFormat="1" ht="29.28" customHeight="1">
      <c r="A123" s="202"/>
      <c r="B123" s="203"/>
      <c r="C123" s="204" t="s">
        <v>239</v>
      </c>
      <c r="D123" s="205" t="s">
        <v>61</v>
      </c>
      <c r="E123" s="205" t="s">
        <v>57</v>
      </c>
      <c r="F123" s="205" t="s">
        <v>58</v>
      </c>
      <c r="G123" s="205" t="s">
        <v>240</v>
      </c>
      <c r="H123" s="205" t="s">
        <v>241</v>
      </c>
      <c r="I123" s="205" t="s">
        <v>242</v>
      </c>
      <c r="J123" s="205" t="s">
        <v>219</v>
      </c>
      <c r="K123" s="206" t="s">
        <v>243</v>
      </c>
      <c r="L123" s="207"/>
      <c r="M123" s="101" t="s">
        <v>1</v>
      </c>
      <c r="N123" s="102" t="s">
        <v>40</v>
      </c>
      <c r="O123" s="102" t="s">
        <v>244</v>
      </c>
      <c r="P123" s="102" t="s">
        <v>245</v>
      </c>
      <c r="Q123" s="102" t="s">
        <v>246</v>
      </c>
      <c r="R123" s="102" t="s">
        <v>247</v>
      </c>
      <c r="S123" s="102" t="s">
        <v>248</v>
      </c>
      <c r="T123" s="103" t="s">
        <v>249</v>
      </c>
      <c r="U123" s="202"/>
      <c r="V123" s="202"/>
      <c r="W123" s="202"/>
      <c r="X123" s="202"/>
      <c r="Y123" s="202"/>
      <c r="Z123" s="202"/>
      <c r="AA123" s="202"/>
      <c r="AB123" s="202"/>
      <c r="AC123" s="202"/>
      <c r="AD123" s="202"/>
      <c r="AE123" s="202"/>
    </row>
    <row r="124" s="2" customFormat="1" ht="22.8" customHeight="1">
      <c r="A124" s="39"/>
      <c r="B124" s="40"/>
      <c r="C124" s="108" t="s">
        <v>250</v>
      </c>
      <c r="D124" s="41"/>
      <c r="E124" s="41"/>
      <c r="F124" s="41"/>
      <c r="G124" s="41"/>
      <c r="H124" s="41"/>
      <c r="I124" s="41"/>
      <c r="J124" s="208">
        <f>BK124</f>
        <v>0</v>
      </c>
      <c r="K124" s="41"/>
      <c r="L124" s="45"/>
      <c r="M124" s="104"/>
      <c r="N124" s="209"/>
      <c r="O124" s="105"/>
      <c r="P124" s="210">
        <f>SUM(P125:P226)</f>
        <v>0</v>
      </c>
      <c r="Q124" s="105"/>
      <c r="R124" s="210">
        <f>SUM(R125:R226)</f>
        <v>0</v>
      </c>
      <c r="S124" s="105"/>
      <c r="T124" s="211">
        <f>SUM(T125:T226)</f>
        <v>0</v>
      </c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T124" s="18" t="s">
        <v>75</v>
      </c>
      <c r="AU124" s="18" t="s">
        <v>221</v>
      </c>
      <c r="BK124" s="212">
        <f>SUM(BK125:BK226)</f>
        <v>0</v>
      </c>
    </row>
    <row r="125" s="2" customFormat="1" ht="37.8" customHeight="1">
      <c r="A125" s="39"/>
      <c r="B125" s="40"/>
      <c r="C125" s="229" t="s">
        <v>76</v>
      </c>
      <c r="D125" s="229" t="s">
        <v>256</v>
      </c>
      <c r="E125" s="230" t="s">
        <v>1665</v>
      </c>
      <c r="F125" s="231" t="s">
        <v>1666</v>
      </c>
      <c r="G125" s="232" t="s">
        <v>1372</v>
      </c>
      <c r="H125" s="233">
        <v>9</v>
      </c>
      <c r="I125" s="234"/>
      <c r="J125" s="235">
        <f>ROUND(I125*H125,2)</f>
        <v>0</v>
      </c>
      <c r="K125" s="231" t="s">
        <v>1</v>
      </c>
      <c r="L125" s="45"/>
      <c r="M125" s="236" t="s">
        <v>1</v>
      </c>
      <c r="N125" s="237" t="s">
        <v>41</v>
      </c>
      <c r="O125" s="92"/>
      <c r="P125" s="238">
        <f>O125*H125</f>
        <v>0</v>
      </c>
      <c r="Q125" s="238">
        <v>0</v>
      </c>
      <c r="R125" s="238">
        <f>Q125*H125</f>
        <v>0</v>
      </c>
      <c r="S125" s="238">
        <v>0</v>
      </c>
      <c r="T125" s="239">
        <f>S125*H125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R125" s="240" t="s">
        <v>260</v>
      </c>
      <c r="AT125" s="240" t="s">
        <v>256</v>
      </c>
      <c r="AU125" s="240" t="s">
        <v>76</v>
      </c>
      <c r="AY125" s="18" t="s">
        <v>253</v>
      </c>
      <c r="BE125" s="241">
        <f>IF(N125="základní",J125,0)</f>
        <v>0</v>
      </c>
      <c r="BF125" s="241">
        <f>IF(N125="snížená",J125,0)</f>
        <v>0</v>
      </c>
      <c r="BG125" s="241">
        <f>IF(N125="zákl. přenesená",J125,0)</f>
        <v>0</v>
      </c>
      <c r="BH125" s="241">
        <f>IF(N125="sníž. přenesená",J125,0)</f>
        <v>0</v>
      </c>
      <c r="BI125" s="241">
        <f>IF(N125="nulová",J125,0)</f>
        <v>0</v>
      </c>
      <c r="BJ125" s="18" t="s">
        <v>83</v>
      </c>
      <c r="BK125" s="241">
        <f>ROUND(I125*H125,2)</f>
        <v>0</v>
      </c>
      <c r="BL125" s="18" t="s">
        <v>260</v>
      </c>
      <c r="BM125" s="240" t="s">
        <v>85</v>
      </c>
    </row>
    <row r="126" s="2" customFormat="1">
      <c r="A126" s="39"/>
      <c r="B126" s="40"/>
      <c r="C126" s="41"/>
      <c r="D126" s="249" t="s">
        <v>479</v>
      </c>
      <c r="E126" s="41"/>
      <c r="F126" s="301" t="s">
        <v>1667</v>
      </c>
      <c r="G126" s="41"/>
      <c r="H126" s="41"/>
      <c r="I126" s="244"/>
      <c r="J126" s="41"/>
      <c r="K126" s="41"/>
      <c r="L126" s="45"/>
      <c r="M126" s="245"/>
      <c r="N126" s="246"/>
      <c r="O126" s="92"/>
      <c r="P126" s="92"/>
      <c r="Q126" s="92"/>
      <c r="R126" s="92"/>
      <c r="S126" s="92"/>
      <c r="T126" s="93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T126" s="18" t="s">
        <v>479</v>
      </c>
      <c r="AU126" s="18" t="s">
        <v>76</v>
      </c>
    </row>
    <row r="127" s="2" customFormat="1" ht="16.5" customHeight="1">
      <c r="A127" s="39"/>
      <c r="B127" s="40"/>
      <c r="C127" s="229" t="s">
        <v>76</v>
      </c>
      <c r="D127" s="229" t="s">
        <v>256</v>
      </c>
      <c r="E127" s="230" t="s">
        <v>1668</v>
      </c>
      <c r="F127" s="231" t="s">
        <v>1669</v>
      </c>
      <c r="G127" s="232" t="s">
        <v>1372</v>
      </c>
      <c r="H127" s="233">
        <v>9</v>
      </c>
      <c r="I127" s="234"/>
      <c r="J127" s="235">
        <f>ROUND(I127*H127,2)</f>
        <v>0</v>
      </c>
      <c r="K127" s="231" t="s">
        <v>1</v>
      </c>
      <c r="L127" s="45"/>
      <c r="M127" s="236" t="s">
        <v>1</v>
      </c>
      <c r="N127" s="237" t="s">
        <v>41</v>
      </c>
      <c r="O127" s="92"/>
      <c r="P127" s="238">
        <f>O127*H127</f>
        <v>0</v>
      </c>
      <c r="Q127" s="238">
        <v>0</v>
      </c>
      <c r="R127" s="238">
        <f>Q127*H127</f>
        <v>0</v>
      </c>
      <c r="S127" s="238">
        <v>0</v>
      </c>
      <c r="T127" s="239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40" t="s">
        <v>260</v>
      </c>
      <c r="AT127" s="240" t="s">
        <v>256</v>
      </c>
      <c r="AU127" s="240" t="s">
        <v>76</v>
      </c>
      <c r="AY127" s="18" t="s">
        <v>253</v>
      </c>
      <c r="BE127" s="241">
        <f>IF(N127="základní",J127,0)</f>
        <v>0</v>
      </c>
      <c r="BF127" s="241">
        <f>IF(N127="snížená",J127,0)</f>
        <v>0</v>
      </c>
      <c r="BG127" s="241">
        <f>IF(N127="zákl. přenesená",J127,0)</f>
        <v>0</v>
      </c>
      <c r="BH127" s="241">
        <f>IF(N127="sníž. přenesená",J127,0)</f>
        <v>0</v>
      </c>
      <c r="BI127" s="241">
        <f>IF(N127="nulová",J127,0)</f>
        <v>0</v>
      </c>
      <c r="BJ127" s="18" t="s">
        <v>83</v>
      </c>
      <c r="BK127" s="241">
        <f>ROUND(I127*H127,2)</f>
        <v>0</v>
      </c>
      <c r="BL127" s="18" t="s">
        <v>260</v>
      </c>
      <c r="BM127" s="240" t="s">
        <v>260</v>
      </c>
    </row>
    <row r="128" s="2" customFormat="1" ht="16.5" customHeight="1">
      <c r="A128" s="39"/>
      <c r="B128" s="40"/>
      <c r="C128" s="229" t="s">
        <v>76</v>
      </c>
      <c r="D128" s="229" t="s">
        <v>256</v>
      </c>
      <c r="E128" s="230" t="s">
        <v>1670</v>
      </c>
      <c r="F128" s="231" t="s">
        <v>1671</v>
      </c>
      <c r="G128" s="232" t="s">
        <v>1372</v>
      </c>
      <c r="H128" s="233">
        <v>9</v>
      </c>
      <c r="I128" s="234"/>
      <c r="J128" s="235">
        <f>ROUND(I128*H128,2)</f>
        <v>0</v>
      </c>
      <c r="K128" s="231" t="s">
        <v>1</v>
      </c>
      <c r="L128" s="45"/>
      <c r="M128" s="236" t="s">
        <v>1</v>
      </c>
      <c r="N128" s="237" t="s">
        <v>41</v>
      </c>
      <c r="O128" s="92"/>
      <c r="P128" s="238">
        <f>O128*H128</f>
        <v>0</v>
      </c>
      <c r="Q128" s="238">
        <v>0</v>
      </c>
      <c r="R128" s="238">
        <f>Q128*H128</f>
        <v>0</v>
      </c>
      <c r="S128" s="238">
        <v>0</v>
      </c>
      <c r="T128" s="239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40" t="s">
        <v>260</v>
      </c>
      <c r="AT128" s="240" t="s">
        <v>256</v>
      </c>
      <c r="AU128" s="240" t="s">
        <v>76</v>
      </c>
      <c r="AY128" s="18" t="s">
        <v>253</v>
      </c>
      <c r="BE128" s="241">
        <f>IF(N128="základní",J128,0)</f>
        <v>0</v>
      </c>
      <c r="BF128" s="241">
        <f>IF(N128="snížená",J128,0)</f>
        <v>0</v>
      </c>
      <c r="BG128" s="241">
        <f>IF(N128="zákl. přenesená",J128,0)</f>
        <v>0</v>
      </c>
      <c r="BH128" s="241">
        <f>IF(N128="sníž. přenesená",J128,0)</f>
        <v>0</v>
      </c>
      <c r="BI128" s="241">
        <f>IF(N128="nulová",J128,0)</f>
        <v>0</v>
      </c>
      <c r="BJ128" s="18" t="s">
        <v>83</v>
      </c>
      <c r="BK128" s="241">
        <f>ROUND(I128*H128,2)</f>
        <v>0</v>
      </c>
      <c r="BL128" s="18" t="s">
        <v>260</v>
      </c>
      <c r="BM128" s="240" t="s">
        <v>254</v>
      </c>
    </row>
    <row r="129" s="2" customFormat="1" ht="21.75" customHeight="1">
      <c r="A129" s="39"/>
      <c r="B129" s="40"/>
      <c r="C129" s="229" t="s">
        <v>76</v>
      </c>
      <c r="D129" s="229" t="s">
        <v>256</v>
      </c>
      <c r="E129" s="230" t="s">
        <v>1672</v>
      </c>
      <c r="F129" s="231" t="s">
        <v>1673</v>
      </c>
      <c r="G129" s="232" t="s">
        <v>1372</v>
      </c>
      <c r="H129" s="233">
        <v>2</v>
      </c>
      <c r="I129" s="234"/>
      <c r="J129" s="235">
        <f>ROUND(I129*H129,2)</f>
        <v>0</v>
      </c>
      <c r="K129" s="231" t="s">
        <v>1</v>
      </c>
      <c r="L129" s="45"/>
      <c r="M129" s="236" t="s">
        <v>1</v>
      </c>
      <c r="N129" s="237" t="s">
        <v>41</v>
      </c>
      <c r="O129" s="92"/>
      <c r="P129" s="238">
        <f>O129*H129</f>
        <v>0</v>
      </c>
      <c r="Q129" s="238">
        <v>0</v>
      </c>
      <c r="R129" s="238">
        <f>Q129*H129</f>
        <v>0</v>
      </c>
      <c r="S129" s="238">
        <v>0</v>
      </c>
      <c r="T129" s="239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40" t="s">
        <v>260</v>
      </c>
      <c r="AT129" s="240" t="s">
        <v>256</v>
      </c>
      <c r="AU129" s="240" t="s">
        <v>76</v>
      </c>
      <c r="AY129" s="18" t="s">
        <v>253</v>
      </c>
      <c r="BE129" s="241">
        <f>IF(N129="základní",J129,0)</f>
        <v>0</v>
      </c>
      <c r="BF129" s="241">
        <f>IF(N129="snížená",J129,0)</f>
        <v>0</v>
      </c>
      <c r="BG129" s="241">
        <f>IF(N129="zákl. přenesená",J129,0)</f>
        <v>0</v>
      </c>
      <c r="BH129" s="241">
        <f>IF(N129="sníž. přenesená",J129,0)</f>
        <v>0</v>
      </c>
      <c r="BI129" s="241">
        <f>IF(N129="nulová",J129,0)</f>
        <v>0</v>
      </c>
      <c r="BJ129" s="18" t="s">
        <v>83</v>
      </c>
      <c r="BK129" s="241">
        <f>ROUND(I129*H129,2)</f>
        <v>0</v>
      </c>
      <c r="BL129" s="18" t="s">
        <v>260</v>
      </c>
      <c r="BM129" s="240" t="s">
        <v>328</v>
      </c>
    </row>
    <row r="130" s="2" customFormat="1">
      <c r="A130" s="39"/>
      <c r="B130" s="40"/>
      <c r="C130" s="41"/>
      <c r="D130" s="249" t="s">
        <v>479</v>
      </c>
      <c r="E130" s="41"/>
      <c r="F130" s="301" t="s">
        <v>1674</v>
      </c>
      <c r="G130" s="41"/>
      <c r="H130" s="41"/>
      <c r="I130" s="244"/>
      <c r="J130" s="41"/>
      <c r="K130" s="41"/>
      <c r="L130" s="45"/>
      <c r="M130" s="245"/>
      <c r="N130" s="246"/>
      <c r="O130" s="92"/>
      <c r="P130" s="92"/>
      <c r="Q130" s="92"/>
      <c r="R130" s="92"/>
      <c r="S130" s="92"/>
      <c r="T130" s="93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T130" s="18" t="s">
        <v>479</v>
      </c>
      <c r="AU130" s="18" t="s">
        <v>76</v>
      </c>
    </row>
    <row r="131" s="2" customFormat="1" ht="21.75" customHeight="1">
      <c r="A131" s="39"/>
      <c r="B131" s="40"/>
      <c r="C131" s="229" t="s">
        <v>76</v>
      </c>
      <c r="D131" s="229" t="s">
        <v>256</v>
      </c>
      <c r="E131" s="230" t="s">
        <v>1675</v>
      </c>
      <c r="F131" s="231" t="s">
        <v>1676</v>
      </c>
      <c r="G131" s="232" t="s">
        <v>1372</v>
      </c>
      <c r="H131" s="233">
        <v>2</v>
      </c>
      <c r="I131" s="234"/>
      <c r="J131" s="235">
        <f>ROUND(I131*H131,2)</f>
        <v>0</v>
      </c>
      <c r="K131" s="231" t="s">
        <v>1</v>
      </c>
      <c r="L131" s="45"/>
      <c r="M131" s="236" t="s">
        <v>1</v>
      </c>
      <c r="N131" s="237" t="s">
        <v>41</v>
      </c>
      <c r="O131" s="92"/>
      <c r="P131" s="238">
        <f>O131*H131</f>
        <v>0</v>
      </c>
      <c r="Q131" s="238">
        <v>0</v>
      </c>
      <c r="R131" s="238">
        <f>Q131*H131</f>
        <v>0</v>
      </c>
      <c r="S131" s="238">
        <v>0</v>
      </c>
      <c r="T131" s="239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40" t="s">
        <v>260</v>
      </c>
      <c r="AT131" s="240" t="s">
        <v>256</v>
      </c>
      <c r="AU131" s="240" t="s">
        <v>76</v>
      </c>
      <c r="AY131" s="18" t="s">
        <v>253</v>
      </c>
      <c r="BE131" s="241">
        <f>IF(N131="základní",J131,0)</f>
        <v>0</v>
      </c>
      <c r="BF131" s="241">
        <f>IF(N131="snížená",J131,0)</f>
        <v>0</v>
      </c>
      <c r="BG131" s="241">
        <f>IF(N131="zákl. přenesená",J131,0)</f>
        <v>0</v>
      </c>
      <c r="BH131" s="241">
        <f>IF(N131="sníž. přenesená",J131,0)</f>
        <v>0</v>
      </c>
      <c r="BI131" s="241">
        <f>IF(N131="nulová",J131,0)</f>
        <v>0</v>
      </c>
      <c r="BJ131" s="18" t="s">
        <v>83</v>
      </c>
      <c r="BK131" s="241">
        <f>ROUND(I131*H131,2)</f>
        <v>0</v>
      </c>
      <c r="BL131" s="18" t="s">
        <v>260</v>
      </c>
      <c r="BM131" s="240" t="s">
        <v>375</v>
      </c>
    </row>
    <row r="132" s="2" customFormat="1" ht="16.5" customHeight="1">
      <c r="A132" s="39"/>
      <c r="B132" s="40"/>
      <c r="C132" s="229" t="s">
        <v>76</v>
      </c>
      <c r="D132" s="229" t="s">
        <v>256</v>
      </c>
      <c r="E132" s="230" t="s">
        <v>1670</v>
      </c>
      <c r="F132" s="231" t="s">
        <v>1671</v>
      </c>
      <c r="G132" s="232" t="s">
        <v>1372</v>
      </c>
      <c r="H132" s="233">
        <v>2</v>
      </c>
      <c r="I132" s="234"/>
      <c r="J132" s="235">
        <f>ROUND(I132*H132,2)</f>
        <v>0</v>
      </c>
      <c r="K132" s="231" t="s">
        <v>1</v>
      </c>
      <c r="L132" s="45"/>
      <c r="M132" s="236" t="s">
        <v>1</v>
      </c>
      <c r="N132" s="237" t="s">
        <v>41</v>
      </c>
      <c r="O132" s="92"/>
      <c r="P132" s="238">
        <f>O132*H132</f>
        <v>0</v>
      </c>
      <c r="Q132" s="238">
        <v>0</v>
      </c>
      <c r="R132" s="238">
        <f>Q132*H132</f>
        <v>0</v>
      </c>
      <c r="S132" s="238">
        <v>0</v>
      </c>
      <c r="T132" s="239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40" t="s">
        <v>260</v>
      </c>
      <c r="AT132" s="240" t="s">
        <v>256</v>
      </c>
      <c r="AU132" s="240" t="s">
        <v>76</v>
      </c>
      <c r="AY132" s="18" t="s">
        <v>253</v>
      </c>
      <c r="BE132" s="241">
        <f>IF(N132="základní",J132,0)</f>
        <v>0</v>
      </c>
      <c r="BF132" s="241">
        <f>IF(N132="snížená",J132,0)</f>
        <v>0</v>
      </c>
      <c r="BG132" s="241">
        <f>IF(N132="zákl. přenesená",J132,0)</f>
        <v>0</v>
      </c>
      <c r="BH132" s="241">
        <f>IF(N132="sníž. přenesená",J132,0)</f>
        <v>0</v>
      </c>
      <c r="BI132" s="241">
        <f>IF(N132="nulová",J132,0)</f>
        <v>0</v>
      </c>
      <c r="BJ132" s="18" t="s">
        <v>83</v>
      </c>
      <c r="BK132" s="241">
        <f>ROUND(I132*H132,2)</f>
        <v>0</v>
      </c>
      <c r="BL132" s="18" t="s">
        <v>260</v>
      </c>
      <c r="BM132" s="240" t="s">
        <v>8</v>
      </c>
    </row>
    <row r="133" s="2" customFormat="1" ht="16.5" customHeight="1">
      <c r="A133" s="39"/>
      <c r="B133" s="40"/>
      <c r="C133" s="229" t="s">
        <v>76</v>
      </c>
      <c r="D133" s="229" t="s">
        <v>256</v>
      </c>
      <c r="E133" s="230" t="s">
        <v>1677</v>
      </c>
      <c r="F133" s="231" t="s">
        <v>1671</v>
      </c>
      <c r="G133" s="232" t="s">
        <v>1372</v>
      </c>
      <c r="H133" s="233">
        <v>2</v>
      </c>
      <c r="I133" s="234"/>
      <c r="J133" s="235">
        <f>ROUND(I133*H133,2)</f>
        <v>0</v>
      </c>
      <c r="K133" s="231" t="s">
        <v>1</v>
      </c>
      <c r="L133" s="45"/>
      <c r="M133" s="236" t="s">
        <v>1</v>
      </c>
      <c r="N133" s="237" t="s">
        <v>41</v>
      </c>
      <c r="O133" s="92"/>
      <c r="P133" s="238">
        <f>O133*H133</f>
        <v>0</v>
      </c>
      <c r="Q133" s="238">
        <v>0</v>
      </c>
      <c r="R133" s="238">
        <f>Q133*H133</f>
        <v>0</v>
      </c>
      <c r="S133" s="238">
        <v>0</v>
      </c>
      <c r="T133" s="239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40" t="s">
        <v>260</v>
      </c>
      <c r="AT133" s="240" t="s">
        <v>256</v>
      </c>
      <c r="AU133" s="240" t="s">
        <v>76</v>
      </c>
      <c r="AY133" s="18" t="s">
        <v>253</v>
      </c>
      <c r="BE133" s="241">
        <f>IF(N133="základní",J133,0)</f>
        <v>0</v>
      </c>
      <c r="BF133" s="241">
        <f>IF(N133="snížená",J133,0)</f>
        <v>0</v>
      </c>
      <c r="BG133" s="241">
        <f>IF(N133="zákl. přenesená",J133,0)</f>
        <v>0</v>
      </c>
      <c r="BH133" s="241">
        <f>IF(N133="sníž. přenesená",J133,0)</f>
        <v>0</v>
      </c>
      <c r="BI133" s="241">
        <f>IF(N133="nulová",J133,0)</f>
        <v>0</v>
      </c>
      <c r="BJ133" s="18" t="s">
        <v>83</v>
      </c>
      <c r="BK133" s="241">
        <f>ROUND(I133*H133,2)</f>
        <v>0</v>
      </c>
      <c r="BL133" s="18" t="s">
        <v>260</v>
      </c>
      <c r="BM133" s="240" t="s">
        <v>390</v>
      </c>
    </row>
    <row r="134" s="2" customFormat="1" ht="24.15" customHeight="1">
      <c r="A134" s="39"/>
      <c r="B134" s="40"/>
      <c r="C134" s="229" t="s">
        <v>76</v>
      </c>
      <c r="D134" s="229" t="s">
        <v>256</v>
      </c>
      <c r="E134" s="230" t="s">
        <v>1678</v>
      </c>
      <c r="F134" s="231" t="s">
        <v>1679</v>
      </c>
      <c r="G134" s="232" t="s">
        <v>1372</v>
      </c>
      <c r="H134" s="233">
        <v>12</v>
      </c>
      <c r="I134" s="234"/>
      <c r="J134" s="235">
        <f>ROUND(I134*H134,2)</f>
        <v>0</v>
      </c>
      <c r="K134" s="231" t="s">
        <v>1</v>
      </c>
      <c r="L134" s="45"/>
      <c r="M134" s="236" t="s">
        <v>1</v>
      </c>
      <c r="N134" s="237" t="s">
        <v>41</v>
      </c>
      <c r="O134" s="92"/>
      <c r="P134" s="238">
        <f>O134*H134</f>
        <v>0</v>
      </c>
      <c r="Q134" s="238">
        <v>0</v>
      </c>
      <c r="R134" s="238">
        <f>Q134*H134</f>
        <v>0</v>
      </c>
      <c r="S134" s="238">
        <v>0</v>
      </c>
      <c r="T134" s="239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40" t="s">
        <v>260</v>
      </c>
      <c r="AT134" s="240" t="s">
        <v>256</v>
      </c>
      <c r="AU134" s="240" t="s">
        <v>76</v>
      </c>
      <c r="AY134" s="18" t="s">
        <v>253</v>
      </c>
      <c r="BE134" s="241">
        <f>IF(N134="základní",J134,0)</f>
        <v>0</v>
      </c>
      <c r="BF134" s="241">
        <f>IF(N134="snížená",J134,0)</f>
        <v>0</v>
      </c>
      <c r="BG134" s="241">
        <f>IF(N134="zákl. přenesená",J134,0)</f>
        <v>0</v>
      </c>
      <c r="BH134" s="241">
        <f>IF(N134="sníž. přenesená",J134,0)</f>
        <v>0</v>
      </c>
      <c r="BI134" s="241">
        <f>IF(N134="nulová",J134,0)</f>
        <v>0</v>
      </c>
      <c r="BJ134" s="18" t="s">
        <v>83</v>
      </c>
      <c r="BK134" s="241">
        <f>ROUND(I134*H134,2)</f>
        <v>0</v>
      </c>
      <c r="BL134" s="18" t="s">
        <v>260</v>
      </c>
      <c r="BM134" s="240" t="s">
        <v>398</v>
      </c>
    </row>
    <row r="135" s="2" customFormat="1">
      <c r="A135" s="39"/>
      <c r="B135" s="40"/>
      <c r="C135" s="41"/>
      <c r="D135" s="249" t="s">
        <v>479</v>
      </c>
      <c r="E135" s="41"/>
      <c r="F135" s="301" t="s">
        <v>1680</v>
      </c>
      <c r="G135" s="41"/>
      <c r="H135" s="41"/>
      <c r="I135" s="244"/>
      <c r="J135" s="41"/>
      <c r="K135" s="41"/>
      <c r="L135" s="45"/>
      <c r="M135" s="245"/>
      <c r="N135" s="246"/>
      <c r="O135" s="92"/>
      <c r="P135" s="92"/>
      <c r="Q135" s="92"/>
      <c r="R135" s="92"/>
      <c r="S135" s="92"/>
      <c r="T135" s="93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T135" s="18" t="s">
        <v>479</v>
      </c>
      <c r="AU135" s="18" t="s">
        <v>76</v>
      </c>
    </row>
    <row r="136" s="2" customFormat="1" ht="16.5" customHeight="1">
      <c r="A136" s="39"/>
      <c r="B136" s="40"/>
      <c r="C136" s="229" t="s">
        <v>76</v>
      </c>
      <c r="D136" s="229" t="s">
        <v>256</v>
      </c>
      <c r="E136" s="230" t="s">
        <v>1681</v>
      </c>
      <c r="F136" s="231" t="s">
        <v>1682</v>
      </c>
      <c r="G136" s="232" t="s">
        <v>1372</v>
      </c>
      <c r="H136" s="233">
        <v>12</v>
      </c>
      <c r="I136" s="234"/>
      <c r="J136" s="235">
        <f>ROUND(I136*H136,2)</f>
        <v>0</v>
      </c>
      <c r="K136" s="231" t="s">
        <v>1</v>
      </c>
      <c r="L136" s="45"/>
      <c r="M136" s="236" t="s">
        <v>1</v>
      </c>
      <c r="N136" s="237" t="s">
        <v>41</v>
      </c>
      <c r="O136" s="92"/>
      <c r="P136" s="238">
        <f>O136*H136</f>
        <v>0</v>
      </c>
      <c r="Q136" s="238">
        <v>0</v>
      </c>
      <c r="R136" s="238">
        <f>Q136*H136</f>
        <v>0</v>
      </c>
      <c r="S136" s="238">
        <v>0</v>
      </c>
      <c r="T136" s="239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40" t="s">
        <v>260</v>
      </c>
      <c r="AT136" s="240" t="s">
        <v>256</v>
      </c>
      <c r="AU136" s="240" t="s">
        <v>76</v>
      </c>
      <c r="AY136" s="18" t="s">
        <v>253</v>
      </c>
      <c r="BE136" s="241">
        <f>IF(N136="základní",J136,0)</f>
        <v>0</v>
      </c>
      <c r="BF136" s="241">
        <f>IF(N136="snížená",J136,0)</f>
        <v>0</v>
      </c>
      <c r="BG136" s="241">
        <f>IF(N136="zákl. přenesená",J136,0)</f>
        <v>0</v>
      </c>
      <c r="BH136" s="241">
        <f>IF(N136="sníž. přenesená",J136,0)</f>
        <v>0</v>
      </c>
      <c r="BI136" s="241">
        <f>IF(N136="nulová",J136,0)</f>
        <v>0</v>
      </c>
      <c r="BJ136" s="18" t="s">
        <v>83</v>
      </c>
      <c r="BK136" s="241">
        <f>ROUND(I136*H136,2)</f>
        <v>0</v>
      </c>
      <c r="BL136" s="18" t="s">
        <v>260</v>
      </c>
      <c r="BM136" s="240" t="s">
        <v>406</v>
      </c>
    </row>
    <row r="137" s="2" customFormat="1" ht="16.5" customHeight="1">
      <c r="A137" s="39"/>
      <c r="B137" s="40"/>
      <c r="C137" s="229" t="s">
        <v>76</v>
      </c>
      <c r="D137" s="229" t="s">
        <v>256</v>
      </c>
      <c r="E137" s="230" t="s">
        <v>1683</v>
      </c>
      <c r="F137" s="231" t="s">
        <v>1684</v>
      </c>
      <c r="G137" s="232" t="s">
        <v>1372</v>
      </c>
      <c r="H137" s="233">
        <v>12</v>
      </c>
      <c r="I137" s="234"/>
      <c r="J137" s="235">
        <f>ROUND(I137*H137,2)</f>
        <v>0</v>
      </c>
      <c r="K137" s="231" t="s">
        <v>1</v>
      </c>
      <c r="L137" s="45"/>
      <c r="M137" s="236" t="s">
        <v>1</v>
      </c>
      <c r="N137" s="237" t="s">
        <v>41</v>
      </c>
      <c r="O137" s="92"/>
      <c r="P137" s="238">
        <f>O137*H137</f>
        <v>0</v>
      </c>
      <c r="Q137" s="238">
        <v>0</v>
      </c>
      <c r="R137" s="238">
        <f>Q137*H137</f>
        <v>0</v>
      </c>
      <c r="S137" s="238">
        <v>0</v>
      </c>
      <c r="T137" s="239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40" t="s">
        <v>260</v>
      </c>
      <c r="AT137" s="240" t="s">
        <v>256</v>
      </c>
      <c r="AU137" s="240" t="s">
        <v>76</v>
      </c>
      <c r="AY137" s="18" t="s">
        <v>253</v>
      </c>
      <c r="BE137" s="241">
        <f>IF(N137="základní",J137,0)</f>
        <v>0</v>
      </c>
      <c r="BF137" s="241">
        <f>IF(N137="snížená",J137,0)</f>
        <v>0</v>
      </c>
      <c r="BG137" s="241">
        <f>IF(N137="zákl. přenesená",J137,0)</f>
        <v>0</v>
      </c>
      <c r="BH137" s="241">
        <f>IF(N137="sníž. přenesená",J137,0)</f>
        <v>0</v>
      </c>
      <c r="BI137" s="241">
        <f>IF(N137="nulová",J137,0)</f>
        <v>0</v>
      </c>
      <c r="BJ137" s="18" t="s">
        <v>83</v>
      </c>
      <c r="BK137" s="241">
        <f>ROUND(I137*H137,2)</f>
        <v>0</v>
      </c>
      <c r="BL137" s="18" t="s">
        <v>260</v>
      </c>
      <c r="BM137" s="240" t="s">
        <v>414</v>
      </c>
    </row>
    <row r="138" s="2" customFormat="1" ht="16.5" customHeight="1">
      <c r="A138" s="39"/>
      <c r="B138" s="40"/>
      <c r="C138" s="229" t="s">
        <v>76</v>
      </c>
      <c r="D138" s="229" t="s">
        <v>256</v>
      </c>
      <c r="E138" s="230" t="s">
        <v>1670</v>
      </c>
      <c r="F138" s="231" t="s">
        <v>1671</v>
      </c>
      <c r="G138" s="232" t="s">
        <v>1372</v>
      </c>
      <c r="H138" s="233">
        <v>12</v>
      </c>
      <c r="I138" s="234"/>
      <c r="J138" s="235">
        <f>ROUND(I138*H138,2)</f>
        <v>0</v>
      </c>
      <c r="K138" s="231" t="s">
        <v>1</v>
      </c>
      <c r="L138" s="45"/>
      <c r="M138" s="236" t="s">
        <v>1</v>
      </c>
      <c r="N138" s="237" t="s">
        <v>41</v>
      </c>
      <c r="O138" s="92"/>
      <c r="P138" s="238">
        <f>O138*H138</f>
        <v>0</v>
      </c>
      <c r="Q138" s="238">
        <v>0</v>
      </c>
      <c r="R138" s="238">
        <f>Q138*H138</f>
        <v>0</v>
      </c>
      <c r="S138" s="238">
        <v>0</v>
      </c>
      <c r="T138" s="239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40" t="s">
        <v>260</v>
      </c>
      <c r="AT138" s="240" t="s">
        <v>256</v>
      </c>
      <c r="AU138" s="240" t="s">
        <v>76</v>
      </c>
      <c r="AY138" s="18" t="s">
        <v>253</v>
      </c>
      <c r="BE138" s="241">
        <f>IF(N138="základní",J138,0)</f>
        <v>0</v>
      </c>
      <c r="BF138" s="241">
        <f>IF(N138="snížená",J138,0)</f>
        <v>0</v>
      </c>
      <c r="BG138" s="241">
        <f>IF(N138="zákl. přenesená",J138,0)</f>
        <v>0</v>
      </c>
      <c r="BH138" s="241">
        <f>IF(N138="sníž. přenesená",J138,0)</f>
        <v>0</v>
      </c>
      <c r="BI138" s="241">
        <f>IF(N138="nulová",J138,0)</f>
        <v>0</v>
      </c>
      <c r="BJ138" s="18" t="s">
        <v>83</v>
      </c>
      <c r="BK138" s="241">
        <f>ROUND(I138*H138,2)</f>
        <v>0</v>
      </c>
      <c r="BL138" s="18" t="s">
        <v>260</v>
      </c>
      <c r="BM138" s="240" t="s">
        <v>428</v>
      </c>
    </row>
    <row r="139" s="2" customFormat="1" ht="24.15" customHeight="1">
      <c r="A139" s="39"/>
      <c r="B139" s="40"/>
      <c r="C139" s="229" t="s">
        <v>76</v>
      </c>
      <c r="D139" s="229" t="s">
        <v>256</v>
      </c>
      <c r="E139" s="230" t="s">
        <v>1685</v>
      </c>
      <c r="F139" s="231" t="s">
        <v>1686</v>
      </c>
      <c r="G139" s="232" t="s">
        <v>1372</v>
      </c>
      <c r="H139" s="233">
        <v>23</v>
      </c>
      <c r="I139" s="234"/>
      <c r="J139" s="235">
        <f>ROUND(I139*H139,2)</f>
        <v>0</v>
      </c>
      <c r="K139" s="231" t="s">
        <v>1</v>
      </c>
      <c r="L139" s="45"/>
      <c r="M139" s="236" t="s">
        <v>1</v>
      </c>
      <c r="N139" s="237" t="s">
        <v>41</v>
      </c>
      <c r="O139" s="92"/>
      <c r="P139" s="238">
        <f>O139*H139</f>
        <v>0</v>
      </c>
      <c r="Q139" s="238">
        <v>0</v>
      </c>
      <c r="R139" s="238">
        <f>Q139*H139</f>
        <v>0</v>
      </c>
      <c r="S139" s="238">
        <v>0</v>
      </c>
      <c r="T139" s="239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40" t="s">
        <v>260</v>
      </c>
      <c r="AT139" s="240" t="s">
        <v>256</v>
      </c>
      <c r="AU139" s="240" t="s">
        <v>76</v>
      </c>
      <c r="AY139" s="18" t="s">
        <v>253</v>
      </c>
      <c r="BE139" s="241">
        <f>IF(N139="základní",J139,0)</f>
        <v>0</v>
      </c>
      <c r="BF139" s="241">
        <f>IF(N139="snížená",J139,0)</f>
        <v>0</v>
      </c>
      <c r="BG139" s="241">
        <f>IF(N139="zákl. přenesená",J139,0)</f>
        <v>0</v>
      </c>
      <c r="BH139" s="241">
        <f>IF(N139="sníž. přenesená",J139,0)</f>
        <v>0</v>
      </c>
      <c r="BI139" s="241">
        <f>IF(N139="nulová",J139,0)</f>
        <v>0</v>
      </c>
      <c r="BJ139" s="18" t="s">
        <v>83</v>
      </c>
      <c r="BK139" s="241">
        <f>ROUND(I139*H139,2)</f>
        <v>0</v>
      </c>
      <c r="BL139" s="18" t="s">
        <v>260</v>
      </c>
      <c r="BM139" s="240" t="s">
        <v>437</v>
      </c>
    </row>
    <row r="140" s="2" customFormat="1">
      <c r="A140" s="39"/>
      <c r="B140" s="40"/>
      <c r="C140" s="41"/>
      <c r="D140" s="249" t="s">
        <v>479</v>
      </c>
      <c r="E140" s="41"/>
      <c r="F140" s="301" t="s">
        <v>1687</v>
      </c>
      <c r="G140" s="41"/>
      <c r="H140" s="41"/>
      <c r="I140" s="244"/>
      <c r="J140" s="41"/>
      <c r="K140" s="41"/>
      <c r="L140" s="45"/>
      <c r="M140" s="245"/>
      <c r="N140" s="246"/>
      <c r="O140" s="92"/>
      <c r="P140" s="92"/>
      <c r="Q140" s="92"/>
      <c r="R140" s="92"/>
      <c r="S140" s="92"/>
      <c r="T140" s="93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T140" s="18" t="s">
        <v>479</v>
      </c>
      <c r="AU140" s="18" t="s">
        <v>76</v>
      </c>
    </row>
    <row r="141" s="2" customFormat="1" ht="16.5" customHeight="1">
      <c r="A141" s="39"/>
      <c r="B141" s="40"/>
      <c r="C141" s="229" t="s">
        <v>76</v>
      </c>
      <c r="D141" s="229" t="s">
        <v>256</v>
      </c>
      <c r="E141" s="230" t="s">
        <v>1670</v>
      </c>
      <c r="F141" s="231" t="s">
        <v>1671</v>
      </c>
      <c r="G141" s="232" t="s">
        <v>1372</v>
      </c>
      <c r="H141" s="233">
        <v>23</v>
      </c>
      <c r="I141" s="234"/>
      <c r="J141" s="235">
        <f>ROUND(I141*H141,2)</f>
        <v>0</v>
      </c>
      <c r="K141" s="231" t="s">
        <v>1</v>
      </c>
      <c r="L141" s="45"/>
      <c r="M141" s="236" t="s">
        <v>1</v>
      </c>
      <c r="N141" s="237" t="s">
        <v>41</v>
      </c>
      <c r="O141" s="92"/>
      <c r="P141" s="238">
        <f>O141*H141</f>
        <v>0</v>
      </c>
      <c r="Q141" s="238">
        <v>0</v>
      </c>
      <c r="R141" s="238">
        <f>Q141*H141</f>
        <v>0</v>
      </c>
      <c r="S141" s="238">
        <v>0</v>
      </c>
      <c r="T141" s="239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40" t="s">
        <v>260</v>
      </c>
      <c r="AT141" s="240" t="s">
        <v>256</v>
      </c>
      <c r="AU141" s="240" t="s">
        <v>76</v>
      </c>
      <c r="AY141" s="18" t="s">
        <v>253</v>
      </c>
      <c r="BE141" s="241">
        <f>IF(N141="základní",J141,0)</f>
        <v>0</v>
      </c>
      <c r="BF141" s="241">
        <f>IF(N141="snížená",J141,0)</f>
        <v>0</v>
      </c>
      <c r="BG141" s="241">
        <f>IF(N141="zákl. přenesená",J141,0)</f>
        <v>0</v>
      </c>
      <c r="BH141" s="241">
        <f>IF(N141="sníž. přenesená",J141,0)</f>
        <v>0</v>
      </c>
      <c r="BI141" s="241">
        <f>IF(N141="nulová",J141,0)</f>
        <v>0</v>
      </c>
      <c r="BJ141" s="18" t="s">
        <v>83</v>
      </c>
      <c r="BK141" s="241">
        <f>ROUND(I141*H141,2)</f>
        <v>0</v>
      </c>
      <c r="BL141" s="18" t="s">
        <v>260</v>
      </c>
      <c r="BM141" s="240" t="s">
        <v>456</v>
      </c>
    </row>
    <row r="142" s="2" customFormat="1" ht="24.15" customHeight="1">
      <c r="A142" s="39"/>
      <c r="B142" s="40"/>
      <c r="C142" s="229" t="s">
        <v>76</v>
      </c>
      <c r="D142" s="229" t="s">
        <v>256</v>
      </c>
      <c r="E142" s="230" t="s">
        <v>1688</v>
      </c>
      <c r="F142" s="231" t="s">
        <v>1689</v>
      </c>
      <c r="G142" s="232" t="s">
        <v>1663</v>
      </c>
      <c r="H142" s="233">
        <v>1</v>
      </c>
      <c r="I142" s="234"/>
      <c r="J142" s="235">
        <f>ROUND(I142*H142,2)</f>
        <v>0</v>
      </c>
      <c r="K142" s="231" t="s">
        <v>1</v>
      </c>
      <c r="L142" s="45"/>
      <c r="M142" s="236" t="s">
        <v>1</v>
      </c>
      <c r="N142" s="237" t="s">
        <v>41</v>
      </c>
      <c r="O142" s="92"/>
      <c r="P142" s="238">
        <f>O142*H142</f>
        <v>0</v>
      </c>
      <c r="Q142" s="238">
        <v>0</v>
      </c>
      <c r="R142" s="238">
        <f>Q142*H142</f>
        <v>0</v>
      </c>
      <c r="S142" s="238">
        <v>0</v>
      </c>
      <c r="T142" s="239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40" t="s">
        <v>260</v>
      </c>
      <c r="AT142" s="240" t="s">
        <v>256</v>
      </c>
      <c r="AU142" s="240" t="s">
        <v>76</v>
      </c>
      <c r="AY142" s="18" t="s">
        <v>253</v>
      </c>
      <c r="BE142" s="241">
        <f>IF(N142="základní",J142,0)</f>
        <v>0</v>
      </c>
      <c r="BF142" s="241">
        <f>IF(N142="snížená",J142,0)</f>
        <v>0</v>
      </c>
      <c r="BG142" s="241">
        <f>IF(N142="zákl. přenesená",J142,0)</f>
        <v>0</v>
      </c>
      <c r="BH142" s="241">
        <f>IF(N142="sníž. přenesená",J142,0)</f>
        <v>0</v>
      </c>
      <c r="BI142" s="241">
        <f>IF(N142="nulová",J142,0)</f>
        <v>0</v>
      </c>
      <c r="BJ142" s="18" t="s">
        <v>83</v>
      </c>
      <c r="BK142" s="241">
        <f>ROUND(I142*H142,2)</f>
        <v>0</v>
      </c>
      <c r="BL142" s="18" t="s">
        <v>260</v>
      </c>
      <c r="BM142" s="240" t="s">
        <v>470</v>
      </c>
    </row>
    <row r="143" s="2" customFormat="1">
      <c r="A143" s="39"/>
      <c r="B143" s="40"/>
      <c r="C143" s="41"/>
      <c r="D143" s="249" t="s">
        <v>479</v>
      </c>
      <c r="E143" s="41"/>
      <c r="F143" s="301" t="s">
        <v>1690</v>
      </c>
      <c r="G143" s="41"/>
      <c r="H143" s="41"/>
      <c r="I143" s="244"/>
      <c r="J143" s="41"/>
      <c r="K143" s="41"/>
      <c r="L143" s="45"/>
      <c r="M143" s="245"/>
      <c r="N143" s="246"/>
      <c r="O143" s="92"/>
      <c r="P143" s="92"/>
      <c r="Q143" s="92"/>
      <c r="R143" s="92"/>
      <c r="S143" s="92"/>
      <c r="T143" s="93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T143" s="18" t="s">
        <v>479</v>
      </c>
      <c r="AU143" s="18" t="s">
        <v>76</v>
      </c>
    </row>
    <row r="144" s="2" customFormat="1" ht="24.15" customHeight="1">
      <c r="A144" s="39"/>
      <c r="B144" s="40"/>
      <c r="C144" s="229" t="s">
        <v>76</v>
      </c>
      <c r="D144" s="229" t="s">
        <v>256</v>
      </c>
      <c r="E144" s="230" t="s">
        <v>1691</v>
      </c>
      <c r="F144" s="231" t="s">
        <v>1689</v>
      </c>
      <c r="G144" s="232" t="s">
        <v>1663</v>
      </c>
      <c r="H144" s="233">
        <v>1</v>
      </c>
      <c r="I144" s="234"/>
      <c r="J144" s="235">
        <f>ROUND(I144*H144,2)</f>
        <v>0</v>
      </c>
      <c r="K144" s="231" t="s">
        <v>1</v>
      </c>
      <c r="L144" s="45"/>
      <c r="M144" s="236" t="s">
        <v>1</v>
      </c>
      <c r="N144" s="237" t="s">
        <v>41</v>
      </c>
      <c r="O144" s="92"/>
      <c r="P144" s="238">
        <f>O144*H144</f>
        <v>0</v>
      </c>
      <c r="Q144" s="238">
        <v>0</v>
      </c>
      <c r="R144" s="238">
        <f>Q144*H144</f>
        <v>0</v>
      </c>
      <c r="S144" s="238">
        <v>0</v>
      </c>
      <c r="T144" s="239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40" t="s">
        <v>260</v>
      </c>
      <c r="AT144" s="240" t="s">
        <v>256</v>
      </c>
      <c r="AU144" s="240" t="s">
        <v>76</v>
      </c>
      <c r="AY144" s="18" t="s">
        <v>253</v>
      </c>
      <c r="BE144" s="241">
        <f>IF(N144="základní",J144,0)</f>
        <v>0</v>
      </c>
      <c r="BF144" s="241">
        <f>IF(N144="snížená",J144,0)</f>
        <v>0</v>
      </c>
      <c r="BG144" s="241">
        <f>IF(N144="zákl. přenesená",J144,0)</f>
        <v>0</v>
      </c>
      <c r="BH144" s="241">
        <f>IF(N144="sníž. přenesená",J144,0)</f>
        <v>0</v>
      </c>
      <c r="BI144" s="241">
        <f>IF(N144="nulová",J144,0)</f>
        <v>0</v>
      </c>
      <c r="BJ144" s="18" t="s">
        <v>83</v>
      </c>
      <c r="BK144" s="241">
        <f>ROUND(I144*H144,2)</f>
        <v>0</v>
      </c>
      <c r="BL144" s="18" t="s">
        <v>260</v>
      </c>
      <c r="BM144" s="240" t="s">
        <v>487</v>
      </c>
    </row>
    <row r="145" s="2" customFormat="1">
      <c r="A145" s="39"/>
      <c r="B145" s="40"/>
      <c r="C145" s="41"/>
      <c r="D145" s="249" t="s">
        <v>479</v>
      </c>
      <c r="E145" s="41"/>
      <c r="F145" s="301" t="s">
        <v>1692</v>
      </c>
      <c r="G145" s="41"/>
      <c r="H145" s="41"/>
      <c r="I145" s="244"/>
      <c r="J145" s="41"/>
      <c r="K145" s="41"/>
      <c r="L145" s="45"/>
      <c r="M145" s="245"/>
      <c r="N145" s="246"/>
      <c r="O145" s="92"/>
      <c r="P145" s="92"/>
      <c r="Q145" s="92"/>
      <c r="R145" s="92"/>
      <c r="S145" s="92"/>
      <c r="T145" s="93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T145" s="18" t="s">
        <v>479</v>
      </c>
      <c r="AU145" s="18" t="s">
        <v>76</v>
      </c>
    </row>
    <row r="146" s="2" customFormat="1" ht="24.15" customHeight="1">
      <c r="A146" s="39"/>
      <c r="B146" s="40"/>
      <c r="C146" s="229" t="s">
        <v>76</v>
      </c>
      <c r="D146" s="229" t="s">
        <v>256</v>
      </c>
      <c r="E146" s="230" t="s">
        <v>1693</v>
      </c>
      <c r="F146" s="231" t="s">
        <v>1694</v>
      </c>
      <c r="G146" s="232" t="s">
        <v>1372</v>
      </c>
      <c r="H146" s="233">
        <v>8</v>
      </c>
      <c r="I146" s="234"/>
      <c r="J146" s="235">
        <f>ROUND(I146*H146,2)</f>
        <v>0</v>
      </c>
      <c r="K146" s="231" t="s">
        <v>1</v>
      </c>
      <c r="L146" s="45"/>
      <c r="M146" s="236" t="s">
        <v>1</v>
      </c>
      <c r="N146" s="237" t="s">
        <v>41</v>
      </c>
      <c r="O146" s="92"/>
      <c r="P146" s="238">
        <f>O146*H146</f>
        <v>0</v>
      </c>
      <c r="Q146" s="238">
        <v>0</v>
      </c>
      <c r="R146" s="238">
        <f>Q146*H146</f>
        <v>0</v>
      </c>
      <c r="S146" s="238">
        <v>0</v>
      </c>
      <c r="T146" s="239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40" t="s">
        <v>260</v>
      </c>
      <c r="AT146" s="240" t="s">
        <v>256</v>
      </c>
      <c r="AU146" s="240" t="s">
        <v>76</v>
      </c>
      <c r="AY146" s="18" t="s">
        <v>253</v>
      </c>
      <c r="BE146" s="241">
        <f>IF(N146="základní",J146,0)</f>
        <v>0</v>
      </c>
      <c r="BF146" s="241">
        <f>IF(N146="snížená",J146,0)</f>
        <v>0</v>
      </c>
      <c r="BG146" s="241">
        <f>IF(N146="zákl. přenesená",J146,0)</f>
        <v>0</v>
      </c>
      <c r="BH146" s="241">
        <f>IF(N146="sníž. přenesená",J146,0)</f>
        <v>0</v>
      </c>
      <c r="BI146" s="241">
        <f>IF(N146="nulová",J146,0)</f>
        <v>0</v>
      </c>
      <c r="BJ146" s="18" t="s">
        <v>83</v>
      </c>
      <c r="BK146" s="241">
        <f>ROUND(I146*H146,2)</f>
        <v>0</v>
      </c>
      <c r="BL146" s="18" t="s">
        <v>260</v>
      </c>
      <c r="BM146" s="240" t="s">
        <v>366</v>
      </c>
    </row>
    <row r="147" s="2" customFormat="1">
      <c r="A147" s="39"/>
      <c r="B147" s="40"/>
      <c r="C147" s="41"/>
      <c r="D147" s="249" t="s">
        <v>479</v>
      </c>
      <c r="E147" s="41"/>
      <c r="F147" s="301" t="s">
        <v>1695</v>
      </c>
      <c r="G147" s="41"/>
      <c r="H147" s="41"/>
      <c r="I147" s="244"/>
      <c r="J147" s="41"/>
      <c r="K147" s="41"/>
      <c r="L147" s="45"/>
      <c r="M147" s="245"/>
      <c r="N147" s="246"/>
      <c r="O147" s="92"/>
      <c r="P147" s="92"/>
      <c r="Q147" s="92"/>
      <c r="R147" s="92"/>
      <c r="S147" s="92"/>
      <c r="T147" s="93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T147" s="18" t="s">
        <v>479</v>
      </c>
      <c r="AU147" s="18" t="s">
        <v>76</v>
      </c>
    </row>
    <row r="148" s="2" customFormat="1" ht="16.5" customHeight="1">
      <c r="A148" s="39"/>
      <c r="B148" s="40"/>
      <c r="C148" s="229" t="s">
        <v>76</v>
      </c>
      <c r="D148" s="229" t="s">
        <v>256</v>
      </c>
      <c r="E148" s="230" t="s">
        <v>1696</v>
      </c>
      <c r="F148" s="231" t="s">
        <v>1671</v>
      </c>
      <c r="G148" s="232" t="s">
        <v>1372</v>
      </c>
      <c r="H148" s="233">
        <v>8</v>
      </c>
      <c r="I148" s="234"/>
      <c r="J148" s="235">
        <f>ROUND(I148*H148,2)</f>
        <v>0</v>
      </c>
      <c r="K148" s="231" t="s">
        <v>1</v>
      </c>
      <c r="L148" s="45"/>
      <c r="M148" s="236" t="s">
        <v>1</v>
      </c>
      <c r="N148" s="237" t="s">
        <v>41</v>
      </c>
      <c r="O148" s="92"/>
      <c r="P148" s="238">
        <f>O148*H148</f>
        <v>0</v>
      </c>
      <c r="Q148" s="238">
        <v>0</v>
      </c>
      <c r="R148" s="238">
        <f>Q148*H148</f>
        <v>0</v>
      </c>
      <c r="S148" s="238">
        <v>0</v>
      </c>
      <c r="T148" s="239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40" t="s">
        <v>260</v>
      </c>
      <c r="AT148" s="240" t="s">
        <v>256</v>
      </c>
      <c r="AU148" s="240" t="s">
        <v>76</v>
      </c>
      <c r="AY148" s="18" t="s">
        <v>253</v>
      </c>
      <c r="BE148" s="241">
        <f>IF(N148="základní",J148,0)</f>
        <v>0</v>
      </c>
      <c r="BF148" s="241">
        <f>IF(N148="snížená",J148,0)</f>
        <v>0</v>
      </c>
      <c r="BG148" s="241">
        <f>IF(N148="zákl. přenesená",J148,0)</f>
        <v>0</v>
      </c>
      <c r="BH148" s="241">
        <f>IF(N148="sníž. přenesená",J148,0)</f>
        <v>0</v>
      </c>
      <c r="BI148" s="241">
        <f>IF(N148="nulová",J148,0)</f>
        <v>0</v>
      </c>
      <c r="BJ148" s="18" t="s">
        <v>83</v>
      </c>
      <c r="BK148" s="241">
        <f>ROUND(I148*H148,2)</f>
        <v>0</v>
      </c>
      <c r="BL148" s="18" t="s">
        <v>260</v>
      </c>
      <c r="BM148" s="240" t="s">
        <v>512</v>
      </c>
    </row>
    <row r="149" s="2" customFormat="1" ht="24.15" customHeight="1">
      <c r="A149" s="39"/>
      <c r="B149" s="40"/>
      <c r="C149" s="229" t="s">
        <v>76</v>
      </c>
      <c r="D149" s="229" t="s">
        <v>256</v>
      </c>
      <c r="E149" s="230" t="s">
        <v>1697</v>
      </c>
      <c r="F149" s="231" t="s">
        <v>1698</v>
      </c>
      <c r="G149" s="232" t="s">
        <v>1663</v>
      </c>
      <c r="H149" s="233">
        <v>1</v>
      </c>
      <c r="I149" s="234"/>
      <c r="J149" s="235">
        <f>ROUND(I149*H149,2)</f>
        <v>0</v>
      </c>
      <c r="K149" s="231" t="s">
        <v>1</v>
      </c>
      <c r="L149" s="45"/>
      <c r="M149" s="236" t="s">
        <v>1</v>
      </c>
      <c r="N149" s="237" t="s">
        <v>41</v>
      </c>
      <c r="O149" s="92"/>
      <c r="P149" s="238">
        <f>O149*H149</f>
        <v>0</v>
      </c>
      <c r="Q149" s="238">
        <v>0</v>
      </c>
      <c r="R149" s="238">
        <f>Q149*H149</f>
        <v>0</v>
      </c>
      <c r="S149" s="238">
        <v>0</v>
      </c>
      <c r="T149" s="239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40" t="s">
        <v>260</v>
      </c>
      <c r="AT149" s="240" t="s">
        <v>256</v>
      </c>
      <c r="AU149" s="240" t="s">
        <v>76</v>
      </c>
      <c r="AY149" s="18" t="s">
        <v>253</v>
      </c>
      <c r="BE149" s="241">
        <f>IF(N149="základní",J149,0)</f>
        <v>0</v>
      </c>
      <c r="BF149" s="241">
        <f>IF(N149="snížená",J149,0)</f>
        <v>0</v>
      </c>
      <c r="BG149" s="241">
        <f>IF(N149="zákl. přenesená",J149,0)</f>
        <v>0</v>
      </c>
      <c r="BH149" s="241">
        <f>IF(N149="sníž. přenesená",J149,0)</f>
        <v>0</v>
      </c>
      <c r="BI149" s="241">
        <f>IF(N149="nulová",J149,0)</f>
        <v>0</v>
      </c>
      <c r="BJ149" s="18" t="s">
        <v>83</v>
      </c>
      <c r="BK149" s="241">
        <f>ROUND(I149*H149,2)</f>
        <v>0</v>
      </c>
      <c r="BL149" s="18" t="s">
        <v>260</v>
      </c>
      <c r="BM149" s="240" t="s">
        <v>539</v>
      </c>
    </row>
    <row r="150" s="2" customFormat="1">
      <c r="A150" s="39"/>
      <c r="B150" s="40"/>
      <c r="C150" s="41"/>
      <c r="D150" s="249" t="s">
        <v>479</v>
      </c>
      <c r="E150" s="41"/>
      <c r="F150" s="301" t="s">
        <v>1699</v>
      </c>
      <c r="G150" s="41"/>
      <c r="H150" s="41"/>
      <c r="I150" s="244"/>
      <c r="J150" s="41"/>
      <c r="K150" s="41"/>
      <c r="L150" s="45"/>
      <c r="M150" s="245"/>
      <c r="N150" s="246"/>
      <c r="O150" s="92"/>
      <c r="P150" s="92"/>
      <c r="Q150" s="92"/>
      <c r="R150" s="92"/>
      <c r="S150" s="92"/>
      <c r="T150" s="93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T150" s="18" t="s">
        <v>479</v>
      </c>
      <c r="AU150" s="18" t="s">
        <v>76</v>
      </c>
    </row>
    <row r="151" s="2" customFormat="1" ht="16.5" customHeight="1">
      <c r="A151" s="39"/>
      <c r="B151" s="40"/>
      <c r="C151" s="229" t="s">
        <v>76</v>
      </c>
      <c r="D151" s="229" t="s">
        <v>256</v>
      </c>
      <c r="E151" s="230" t="s">
        <v>1696</v>
      </c>
      <c r="F151" s="231" t="s">
        <v>1671</v>
      </c>
      <c r="G151" s="232" t="s">
        <v>1372</v>
      </c>
      <c r="H151" s="233">
        <v>1</v>
      </c>
      <c r="I151" s="234"/>
      <c r="J151" s="235">
        <f>ROUND(I151*H151,2)</f>
        <v>0</v>
      </c>
      <c r="K151" s="231" t="s">
        <v>1</v>
      </c>
      <c r="L151" s="45"/>
      <c r="M151" s="236" t="s">
        <v>1</v>
      </c>
      <c r="N151" s="237" t="s">
        <v>41</v>
      </c>
      <c r="O151" s="92"/>
      <c r="P151" s="238">
        <f>O151*H151</f>
        <v>0</v>
      </c>
      <c r="Q151" s="238">
        <v>0</v>
      </c>
      <c r="R151" s="238">
        <f>Q151*H151</f>
        <v>0</v>
      </c>
      <c r="S151" s="238">
        <v>0</v>
      </c>
      <c r="T151" s="239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40" t="s">
        <v>260</v>
      </c>
      <c r="AT151" s="240" t="s">
        <v>256</v>
      </c>
      <c r="AU151" s="240" t="s">
        <v>76</v>
      </c>
      <c r="AY151" s="18" t="s">
        <v>253</v>
      </c>
      <c r="BE151" s="241">
        <f>IF(N151="základní",J151,0)</f>
        <v>0</v>
      </c>
      <c r="BF151" s="241">
        <f>IF(N151="snížená",J151,0)</f>
        <v>0</v>
      </c>
      <c r="BG151" s="241">
        <f>IF(N151="zákl. přenesená",J151,0)</f>
        <v>0</v>
      </c>
      <c r="BH151" s="241">
        <f>IF(N151="sníž. přenesená",J151,0)</f>
        <v>0</v>
      </c>
      <c r="BI151" s="241">
        <f>IF(N151="nulová",J151,0)</f>
        <v>0</v>
      </c>
      <c r="BJ151" s="18" t="s">
        <v>83</v>
      </c>
      <c r="BK151" s="241">
        <f>ROUND(I151*H151,2)</f>
        <v>0</v>
      </c>
      <c r="BL151" s="18" t="s">
        <v>260</v>
      </c>
      <c r="BM151" s="240" t="s">
        <v>548</v>
      </c>
    </row>
    <row r="152" s="2" customFormat="1" ht="24.15" customHeight="1">
      <c r="A152" s="39"/>
      <c r="B152" s="40"/>
      <c r="C152" s="229" t="s">
        <v>76</v>
      </c>
      <c r="D152" s="229" t="s">
        <v>256</v>
      </c>
      <c r="E152" s="230" t="s">
        <v>1700</v>
      </c>
      <c r="F152" s="231" t="s">
        <v>1698</v>
      </c>
      <c r="G152" s="232" t="s">
        <v>1663</v>
      </c>
      <c r="H152" s="233">
        <v>1</v>
      </c>
      <c r="I152" s="234"/>
      <c r="J152" s="235">
        <f>ROUND(I152*H152,2)</f>
        <v>0</v>
      </c>
      <c r="K152" s="231" t="s">
        <v>1</v>
      </c>
      <c r="L152" s="45"/>
      <c r="M152" s="236" t="s">
        <v>1</v>
      </c>
      <c r="N152" s="237" t="s">
        <v>41</v>
      </c>
      <c r="O152" s="92"/>
      <c r="P152" s="238">
        <f>O152*H152</f>
        <v>0</v>
      </c>
      <c r="Q152" s="238">
        <v>0</v>
      </c>
      <c r="R152" s="238">
        <f>Q152*H152</f>
        <v>0</v>
      </c>
      <c r="S152" s="238">
        <v>0</v>
      </c>
      <c r="T152" s="239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40" t="s">
        <v>260</v>
      </c>
      <c r="AT152" s="240" t="s">
        <v>256</v>
      </c>
      <c r="AU152" s="240" t="s">
        <v>76</v>
      </c>
      <c r="AY152" s="18" t="s">
        <v>253</v>
      </c>
      <c r="BE152" s="241">
        <f>IF(N152="základní",J152,0)</f>
        <v>0</v>
      </c>
      <c r="BF152" s="241">
        <f>IF(N152="snížená",J152,0)</f>
        <v>0</v>
      </c>
      <c r="BG152" s="241">
        <f>IF(N152="zákl. přenesená",J152,0)</f>
        <v>0</v>
      </c>
      <c r="BH152" s="241">
        <f>IF(N152="sníž. přenesená",J152,0)</f>
        <v>0</v>
      </c>
      <c r="BI152" s="241">
        <f>IF(N152="nulová",J152,0)</f>
        <v>0</v>
      </c>
      <c r="BJ152" s="18" t="s">
        <v>83</v>
      </c>
      <c r="BK152" s="241">
        <f>ROUND(I152*H152,2)</f>
        <v>0</v>
      </c>
      <c r="BL152" s="18" t="s">
        <v>260</v>
      </c>
      <c r="BM152" s="240" t="s">
        <v>559</v>
      </c>
    </row>
    <row r="153" s="2" customFormat="1">
      <c r="A153" s="39"/>
      <c r="B153" s="40"/>
      <c r="C153" s="41"/>
      <c r="D153" s="249" t="s">
        <v>479</v>
      </c>
      <c r="E153" s="41"/>
      <c r="F153" s="301" t="s">
        <v>1701</v>
      </c>
      <c r="G153" s="41"/>
      <c r="H153" s="41"/>
      <c r="I153" s="244"/>
      <c r="J153" s="41"/>
      <c r="K153" s="41"/>
      <c r="L153" s="45"/>
      <c r="M153" s="245"/>
      <c r="N153" s="246"/>
      <c r="O153" s="92"/>
      <c r="P153" s="92"/>
      <c r="Q153" s="92"/>
      <c r="R153" s="92"/>
      <c r="S153" s="92"/>
      <c r="T153" s="93"/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T153" s="18" t="s">
        <v>479</v>
      </c>
      <c r="AU153" s="18" t="s">
        <v>76</v>
      </c>
    </row>
    <row r="154" s="2" customFormat="1" ht="16.5" customHeight="1">
      <c r="A154" s="39"/>
      <c r="B154" s="40"/>
      <c r="C154" s="229" t="s">
        <v>76</v>
      </c>
      <c r="D154" s="229" t="s">
        <v>256</v>
      </c>
      <c r="E154" s="230" t="s">
        <v>1696</v>
      </c>
      <c r="F154" s="231" t="s">
        <v>1671</v>
      </c>
      <c r="G154" s="232" t="s">
        <v>1372</v>
      </c>
      <c r="H154" s="233">
        <v>1</v>
      </c>
      <c r="I154" s="234"/>
      <c r="J154" s="235">
        <f>ROUND(I154*H154,2)</f>
        <v>0</v>
      </c>
      <c r="K154" s="231" t="s">
        <v>1</v>
      </c>
      <c r="L154" s="45"/>
      <c r="M154" s="236" t="s">
        <v>1</v>
      </c>
      <c r="N154" s="237" t="s">
        <v>41</v>
      </c>
      <c r="O154" s="92"/>
      <c r="P154" s="238">
        <f>O154*H154</f>
        <v>0</v>
      </c>
      <c r="Q154" s="238">
        <v>0</v>
      </c>
      <c r="R154" s="238">
        <f>Q154*H154</f>
        <v>0</v>
      </c>
      <c r="S154" s="238">
        <v>0</v>
      </c>
      <c r="T154" s="239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40" t="s">
        <v>260</v>
      </c>
      <c r="AT154" s="240" t="s">
        <v>256</v>
      </c>
      <c r="AU154" s="240" t="s">
        <v>76</v>
      </c>
      <c r="AY154" s="18" t="s">
        <v>253</v>
      </c>
      <c r="BE154" s="241">
        <f>IF(N154="základní",J154,0)</f>
        <v>0</v>
      </c>
      <c r="BF154" s="241">
        <f>IF(N154="snížená",J154,0)</f>
        <v>0</v>
      </c>
      <c r="BG154" s="241">
        <f>IF(N154="zákl. přenesená",J154,0)</f>
        <v>0</v>
      </c>
      <c r="BH154" s="241">
        <f>IF(N154="sníž. přenesená",J154,0)</f>
        <v>0</v>
      </c>
      <c r="BI154" s="241">
        <f>IF(N154="nulová",J154,0)</f>
        <v>0</v>
      </c>
      <c r="BJ154" s="18" t="s">
        <v>83</v>
      </c>
      <c r="BK154" s="241">
        <f>ROUND(I154*H154,2)</f>
        <v>0</v>
      </c>
      <c r="BL154" s="18" t="s">
        <v>260</v>
      </c>
      <c r="BM154" s="240" t="s">
        <v>567</v>
      </c>
    </row>
    <row r="155" s="2" customFormat="1" ht="24.15" customHeight="1">
      <c r="A155" s="39"/>
      <c r="B155" s="40"/>
      <c r="C155" s="229" t="s">
        <v>76</v>
      </c>
      <c r="D155" s="229" t="s">
        <v>256</v>
      </c>
      <c r="E155" s="230" t="s">
        <v>1702</v>
      </c>
      <c r="F155" s="231" t="s">
        <v>1703</v>
      </c>
      <c r="G155" s="232" t="s">
        <v>1372</v>
      </c>
      <c r="H155" s="233">
        <v>3</v>
      </c>
      <c r="I155" s="234"/>
      <c r="J155" s="235">
        <f>ROUND(I155*H155,2)</f>
        <v>0</v>
      </c>
      <c r="K155" s="231" t="s">
        <v>1</v>
      </c>
      <c r="L155" s="45"/>
      <c r="M155" s="236" t="s">
        <v>1</v>
      </c>
      <c r="N155" s="237" t="s">
        <v>41</v>
      </c>
      <c r="O155" s="92"/>
      <c r="P155" s="238">
        <f>O155*H155</f>
        <v>0</v>
      </c>
      <c r="Q155" s="238">
        <v>0</v>
      </c>
      <c r="R155" s="238">
        <f>Q155*H155</f>
        <v>0</v>
      </c>
      <c r="S155" s="238">
        <v>0</v>
      </c>
      <c r="T155" s="239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40" t="s">
        <v>260</v>
      </c>
      <c r="AT155" s="240" t="s">
        <v>256</v>
      </c>
      <c r="AU155" s="240" t="s">
        <v>76</v>
      </c>
      <c r="AY155" s="18" t="s">
        <v>253</v>
      </c>
      <c r="BE155" s="241">
        <f>IF(N155="základní",J155,0)</f>
        <v>0</v>
      </c>
      <c r="BF155" s="241">
        <f>IF(N155="snížená",J155,0)</f>
        <v>0</v>
      </c>
      <c r="BG155" s="241">
        <f>IF(N155="zákl. přenesená",J155,0)</f>
        <v>0</v>
      </c>
      <c r="BH155" s="241">
        <f>IF(N155="sníž. přenesená",J155,0)</f>
        <v>0</v>
      </c>
      <c r="BI155" s="241">
        <f>IF(N155="nulová",J155,0)</f>
        <v>0</v>
      </c>
      <c r="BJ155" s="18" t="s">
        <v>83</v>
      </c>
      <c r="BK155" s="241">
        <f>ROUND(I155*H155,2)</f>
        <v>0</v>
      </c>
      <c r="BL155" s="18" t="s">
        <v>260</v>
      </c>
      <c r="BM155" s="240" t="s">
        <v>577</v>
      </c>
    </row>
    <row r="156" s="2" customFormat="1">
      <c r="A156" s="39"/>
      <c r="B156" s="40"/>
      <c r="C156" s="41"/>
      <c r="D156" s="249" t="s">
        <v>479</v>
      </c>
      <c r="E156" s="41"/>
      <c r="F156" s="301" t="s">
        <v>1704</v>
      </c>
      <c r="G156" s="41"/>
      <c r="H156" s="41"/>
      <c r="I156" s="244"/>
      <c r="J156" s="41"/>
      <c r="K156" s="41"/>
      <c r="L156" s="45"/>
      <c r="M156" s="245"/>
      <c r="N156" s="246"/>
      <c r="O156" s="92"/>
      <c r="P156" s="92"/>
      <c r="Q156" s="92"/>
      <c r="R156" s="92"/>
      <c r="S156" s="92"/>
      <c r="T156" s="93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T156" s="18" t="s">
        <v>479</v>
      </c>
      <c r="AU156" s="18" t="s">
        <v>76</v>
      </c>
    </row>
    <row r="157" s="2" customFormat="1" ht="16.5" customHeight="1">
      <c r="A157" s="39"/>
      <c r="B157" s="40"/>
      <c r="C157" s="229" t="s">
        <v>76</v>
      </c>
      <c r="D157" s="229" t="s">
        <v>256</v>
      </c>
      <c r="E157" s="230" t="s">
        <v>1670</v>
      </c>
      <c r="F157" s="231" t="s">
        <v>1671</v>
      </c>
      <c r="G157" s="232" t="s">
        <v>1372</v>
      </c>
      <c r="H157" s="233">
        <v>3</v>
      </c>
      <c r="I157" s="234"/>
      <c r="J157" s="235">
        <f>ROUND(I157*H157,2)</f>
        <v>0</v>
      </c>
      <c r="K157" s="231" t="s">
        <v>1</v>
      </c>
      <c r="L157" s="45"/>
      <c r="M157" s="236" t="s">
        <v>1</v>
      </c>
      <c r="N157" s="237" t="s">
        <v>41</v>
      </c>
      <c r="O157" s="92"/>
      <c r="P157" s="238">
        <f>O157*H157</f>
        <v>0</v>
      </c>
      <c r="Q157" s="238">
        <v>0</v>
      </c>
      <c r="R157" s="238">
        <f>Q157*H157</f>
        <v>0</v>
      </c>
      <c r="S157" s="238">
        <v>0</v>
      </c>
      <c r="T157" s="239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40" t="s">
        <v>260</v>
      </c>
      <c r="AT157" s="240" t="s">
        <v>256</v>
      </c>
      <c r="AU157" s="240" t="s">
        <v>76</v>
      </c>
      <c r="AY157" s="18" t="s">
        <v>253</v>
      </c>
      <c r="BE157" s="241">
        <f>IF(N157="základní",J157,0)</f>
        <v>0</v>
      </c>
      <c r="BF157" s="241">
        <f>IF(N157="snížená",J157,0)</f>
        <v>0</v>
      </c>
      <c r="BG157" s="241">
        <f>IF(N157="zákl. přenesená",J157,0)</f>
        <v>0</v>
      </c>
      <c r="BH157" s="241">
        <f>IF(N157="sníž. přenesená",J157,0)</f>
        <v>0</v>
      </c>
      <c r="BI157" s="241">
        <f>IF(N157="nulová",J157,0)</f>
        <v>0</v>
      </c>
      <c r="BJ157" s="18" t="s">
        <v>83</v>
      </c>
      <c r="BK157" s="241">
        <f>ROUND(I157*H157,2)</f>
        <v>0</v>
      </c>
      <c r="BL157" s="18" t="s">
        <v>260</v>
      </c>
      <c r="BM157" s="240" t="s">
        <v>589</v>
      </c>
    </row>
    <row r="158" s="2" customFormat="1" ht="21.75" customHeight="1">
      <c r="A158" s="39"/>
      <c r="B158" s="40"/>
      <c r="C158" s="229" t="s">
        <v>76</v>
      </c>
      <c r="D158" s="229" t="s">
        <v>256</v>
      </c>
      <c r="E158" s="230" t="s">
        <v>1705</v>
      </c>
      <c r="F158" s="231" t="s">
        <v>1706</v>
      </c>
      <c r="G158" s="232" t="s">
        <v>1372</v>
      </c>
      <c r="H158" s="233">
        <v>8</v>
      </c>
      <c r="I158" s="234"/>
      <c r="J158" s="235">
        <f>ROUND(I158*H158,2)</f>
        <v>0</v>
      </c>
      <c r="K158" s="231" t="s">
        <v>1</v>
      </c>
      <c r="L158" s="45"/>
      <c r="M158" s="236" t="s">
        <v>1</v>
      </c>
      <c r="N158" s="237" t="s">
        <v>41</v>
      </c>
      <c r="O158" s="92"/>
      <c r="P158" s="238">
        <f>O158*H158</f>
        <v>0</v>
      </c>
      <c r="Q158" s="238">
        <v>0</v>
      </c>
      <c r="R158" s="238">
        <f>Q158*H158</f>
        <v>0</v>
      </c>
      <c r="S158" s="238">
        <v>0</v>
      </c>
      <c r="T158" s="239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40" t="s">
        <v>260</v>
      </c>
      <c r="AT158" s="240" t="s">
        <v>256</v>
      </c>
      <c r="AU158" s="240" t="s">
        <v>76</v>
      </c>
      <c r="AY158" s="18" t="s">
        <v>253</v>
      </c>
      <c r="BE158" s="241">
        <f>IF(N158="základní",J158,0)</f>
        <v>0</v>
      </c>
      <c r="BF158" s="241">
        <f>IF(N158="snížená",J158,0)</f>
        <v>0</v>
      </c>
      <c r="BG158" s="241">
        <f>IF(N158="zákl. přenesená",J158,0)</f>
        <v>0</v>
      </c>
      <c r="BH158" s="241">
        <f>IF(N158="sníž. přenesená",J158,0)</f>
        <v>0</v>
      </c>
      <c r="BI158" s="241">
        <f>IF(N158="nulová",J158,0)</f>
        <v>0</v>
      </c>
      <c r="BJ158" s="18" t="s">
        <v>83</v>
      </c>
      <c r="BK158" s="241">
        <f>ROUND(I158*H158,2)</f>
        <v>0</v>
      </c>
      <c r="BL158" s="18" t="s">
        <v>260</v>
      </c>
      <c r="BM158" s="240" t="s">
        <v>598</v>
      </c>
    </row>
    <row r="159" s="2" customFormat="1">
      <c r="A159" s="39"/>
      <c r="B159" s="40"/>
      <c r="C159" s="41"/>
      <c r="D159" s="249" t="s">
        <v>479</v>
      </c>
      <c r="E159" s="41"/>
      <c r="F159" s="301" t="s">
        <v>1707</v>
      </c>
      <c r="G159" s="41"/>
      <c r="H159" s="41"/>
      <c r="I159" s="244"/>
      <c r="J159" s="41"/>
      <c r="K159" s="41"/>
      <c r="L159" s="45"/>
      <c r="M159" s="245"/>
      <c r="N159" s="246"/>
      <c r="O159" s="92"/>
      <c r="P159" s="92"/>
      <c r="Q159" s="92"/>
      <c r="R159" s="92"/>
      <c r="S159" s="92"/>
      <c r="T159" s="93"/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T159" s="18" t="s">
        <v>479</v>
      </c>
      <c r="AU159" s="18" t="s">
        <v>76</v>
      </c>
    </row>
    <row r="160" s="2" customFormat="1" ht="16.5" customHeight="1">
      <c r="A160" s="39"/>
      <c r="B160" s="40"/>
      <c r="C160" s="229" t="s">
        <v>76</v>
      </c>
      <c r="D160" s="229" t="s">
        <v>256</v>
      </c>
      <c r="E160" s="230" t="s">
        <v>1696</v>
      </c>
      <c r="F160" s="231" t="s">
        <v>1671</v>
      </c>
      <c r="G160" s="232" t="s">
        <v>1372</v>
      </c>
      <c r="H160" s="233">
        <v>8</v>
      </c>
      <c r="I160" s="234"/>
      <c r="J160" s="235">
        <f>ROUND(I160*H160,2)</f>
        <v>0</v>
      </c>
      <c r="K160" s="231" t="s">
        <v>1</v>
      </c>
      <c r="L160" s="45"/>
      <c r="M160" s="236" t="s">
        <v>1</v>
      </c>
      <c r="N160" s="237" t="s">
        <v>41</v>
      </c>
      <c r="O160" s="92"/>
      <c r="P160" s="238">
        <f>O160*H160</f>
        <v>0</v>
      </c>
      <c r="Q160" s="238">
        <v>0</v>
      </c>
      <c r="R160" s="238">
        <f>Q160*H160</f>
        <v>0</v>
      </c>
      <c r="S160" s="238">
        <v>0</v>
      </c>
      <c r="T160" s="239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40" t="s">
        <v>260</v>
      </c>
      <c r="AT160" s="240" t="s">
        <v>256</v>
      </c>
      <c r="AU160" s="240" t="s">
        <v>76</v>
      </c>
      <c r="AY160" s="18" t="s">
        <v>253</v>
      </c>
      <c r="BE160" s="241">
        <f>IF(N160="základní",J160,0)</f>
        <v>0</v>
      </c>
      <c r="BF160" s="241">
        <f>IF(N160="snížená",J160,0)</f>
        <v>0</v>
      </c>
      <c r="BG160" s="241">
        <f>IF(N160="zákl. přenesená",J160,0)</f>
        <v>0</v>
      </c>
      <c r="BH160" s="241">
        <f>IF(N160="sníž. přenesená",J160,0)</f>
        <v>0</v>
      </c>
      <c r="BI160" s="241">
        <f>IF(N160="nulová",J160,0)</f>
        <v>0</v>
      </c>
      <c r="BJ160" s="18" t="s">
        <v>83</v>
      </c>
      <c r="BK160" s="241">
        <f>ROUND(I160*H160,2)</f>
        <v>0</v>
      </c>
      <c r="BL160" s="18" t="s">
        <v>260</v>
      </c>
      <c r="BM160" s="240" t="s">
        <v>610</v>
      </c>
    </row>
    <row r="161" s="2" customFormat="1" ht="24.15" customHeight="1">
      <c r="A161" s="39"/>
      <c r="B161" s="40"/>
      <c r="C161" s="229" t="s">
        <v>76</v>
      </c>
      <c r="D161" s="229" t="s">
        <v>256</v>
      </c>
      <c r="E161" s="230" t="s">
        <v>1708</v>
      </c>
      <c r="F161" s="231" t="s">
        <v>1709</v>
      </c>
      <c r="G161" s="232" t="s">
        <v>1372</v>
      </c>
      <c r="H161" s="233">
        <v>11</v>
      </c>
      <c r="I161" s="234"/>
      <c r="J161" s="235">
        <f>ROUND(I161*H161,2)</f>
        <v>0</v>
      </c>
      <c r="K161" s="231" t="s">
        <v>1</v>
      </c>
      <c r="L161" s="45"/>
      <c r="M161" s="236" t="s">
        <v>1</v>
      </c>
      <c r="N161" s="237" t="s">
        <v>41</v>
      </c>
      <c r="O161" s="92"/>
      <c r="P161" s="238">
        <f>O161*H161</f>
        <v>0</v>
      </c>
      <c r="Q161" s="238">
        <v>0</v>
      </c>
      <c r="R161" s="238">
        <f>Q161*H161</f>
        <v>0</v>
      </c>
      <c r="S161" s="238">
        <v>0</v>
      </c>
      <c r="T161" s="239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40" t="s">
        <v>260</v>
      </c>
      <c r="AT161" s="240" t="s">
        <v>256</v>
      </c>
      <c r="AU161" s="240" t="s">
        <v>76</v>
      </c>
      <c r="AY161" s="18" t="s">
        <v>253</v>
      </c>
      <c r="BE161" s="241">
        <f>IF(N161="základní",J161,0)</f>
        <v>0</v>
      </c>
      <c r="BF161" s="241">
        <f>IF(N161="snížená",J161,0)</f>
        <v>0</v>
      </c>
      <c r="BG161" s="241">
        <f>IF(N161="zákl. přenesená",J161,0)</f>
        <v>0</v>
      </c>
      <c r="BH161" s="241">
        <f>IF(N161="sníž. přenesená",J161,0)</f>
        <v>0</v>
      </c>
      <c r="BI161" s="241">
        <f>IF(N161="nulová",J161,0)</f>
        <v>0</v>
      </c>
      <c r="BJ161" s="18" t="s">
        <v>83</v>
      </c>
      <c r="BK161" s="241">
        <f>ROUND(I161*H161,2)</f>
        <v>0</v>
      </c>
      <c r="BL161" s="18" t="s">
        <v>260</v>
      </c>
      <c r="BM161" s="240" t="s">
        <v>625</v>
      </c>
    </row>
    <row r="162" s="2" customFormat="1">
      <c r="A162" s="39"/>
      <c r="B162" s="40"/>
      <c r="C162" s="41"/>
      <c r="D162" s="249" t="s">
        <v>479</v>
      </c>
      <c r="E162" s="41"/>
      <c r="F162" s="301" t="s">
        <v>1710</v>
      </c>
      <c r="G162" s="41"/>
      <c r="H162" s="41"/>
      <c r="I162" s="244"/>
      <c r="J162" s="41"/>
      <c r="K162" s="41"/>
      <c r="L162" s="45"/>
      <c r="M162" s="245"/>
      <c r="N162" s="246"/>
      <c r="O162" s="92"/>
      <c r="P162" s="92"/>
      <c r="Q162" s="92"/>
      <c r="R162" s="92"/>
      <c r="S162" s="92"/>
      <c r="T162" s="93"/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T162" s="18" t="s">
        <v>479</v>
      </c>
      <c r="AU162" s="18" t="s">
        <v>76</v>
      </c>
    </row>
    <row r="163" s="2" customFormat="1" ht="16.5" customHeight="1">
      <c r="A163" s="39"/>
      <c r="B163" s="40"/>
      <c r="C163" s="229" t="s">
        <v>76</v>
      </c>
      <c r="D163" s="229" t="s">
        <v>256</v>
      </c>
      <c r="E163" s="230" t="s">
        <v>1711</v>
      </c>
      <c r="F163" s="231" t="s">
        <v>1712</v>
      </c>
      <c r="G163" s="232" t="s">
        <v>1372</v>
      </c>
      <c r="H163" s="233">
        <v>11</v>
      </c>
      <c r="I163" s="234"/>
      <c r="J163" s="235">
        <f>ROUND(I163*H163,2)</f>
        <v>0</v>
      </c>
      <c r="K163" s="231" t="s">
        <v>1</v>
      </c>
      <c r="L163" s="45"/>
      <c r="M163" s="236" t="s">
        <v>1</v>
      </c>
      <c r="N163" s="237" t="s">
        <v>41</v>
      </c>
      <c r="O163" s="92"/>
      <c r="P163" s="238">
        <f>O163*H163</f>
        <v>0</v>
      </c>
      <c r="Q163" s="238">
        <v>0</v>
      </c>
      <c r="R163" s="238">
        <f>Q163*H163</f>
        <v>0</v>
      </c>
      <c r="S163" s="238">
        <v>0</v>
      </c>
      <c r="T163" s="239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40" t="s">
        <v>260</v>
      </c>
      <c r="AT163" s="240" t="s">
        <v>256</v>
      </c>
      <c r="AU163" s="240" t="s">
        <v>76</v>
      </c>
      <c r="AY163" s="18" t="s">
        <v>253</v>
      </c>
      <c r="BE163" s="241">
        <f>IF(N163="základní",J163,0)</f>
        <v>0</v>
      </c>
      <c r="BF163" s="241">
        <f>IF(N163="snížená",J163,0)</f>
        <v>0</v>
      </c>
      <c r="BG163" s="241">
        <f>IF(N163="zákl. přenesená",J163,0)</f>
        <v>0</v>
      </c>
      <c r="BH163" s="241">
        <f>IF(N163="sníž. přenesená",J163,0)</f>
        <v>0</v>
      </c>
      <c r="BI163" s="241">
        <f>IF(N163="nulová",J163,0)</f>
        <v>0</v>
      </c>
      <c r="BJ163" s="18" t="s">
        <v>83</v>
      </c>
      <c r="BK163" s="241">
        <f>ROUND(I163*H163,2)</f>
        <v>0</v>
      </c>
      <c r="BL163" s="18" t="s">
        <v>260</v>
      </c>
      <c r="BM163" s="240" t="s">
        <v>635</v>
      </c>
    </row>
    <row r="164" s="2" customFormat="1" ht="16.5" customHeight="1">
      <c r="A164" s="39"/>
      <c r="B164" s="40"/>
      <c r="C164" s="229" t="s">
        <v>76</v>
      </c>
      <c r="D164" s="229" t="s">
        <v>256</v>
      </c>
      <c r="E164" s="230" t="s">
        <v>1670</v>
      </c>
      <c r="F164" s="231" t="s">
        <v>1671</v>
      </c>
      <c r="G164" s="232" t="s">
        <v>1372</v>
      </c>
      <c r="H164" s="233">
        <v>11</v>
      </c>
      <c r="I164" s="234"/>
      <c r="J164" s="235">
        <f>ROUND(I164*H164,2)</f>
        <v>0</v>
      </c>
      <c r="K164" s="231" t="s">
        <v>1</v>
      </c>
      <c r="L164" s="45"/>
      <c r="M164" s="236" t="s">
        <v>1</v>
      </c>
      <c r="N164" s="237" t="s">
        <v>41</v>
      </c>
      <c r="O164" s="92"/>
      <c r="P164" s="238">
        <f>O164*H164</f>
        <v>0</v>
      </c>
      <c r="Q164" s="238">
        <v>0</v>
      </c>
      <c r="R164" s="238">
        <f>Q164*H164</f>
        <v>0</v>
      </c>
      <c r="S164" s="238">
        <v>0</v>
      </c>
      <c r="T164" s="239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40" t="s">
        <v>260</v>
      </c>
      <c r="AT164" s="240" t="s">
        <v>256</v>
      </c>
      <c r="AU164" s="240" t="s">
        <v>76</v>
      </c>
      <c r="AY164" s="18" t="s">
        <v>253</v>
      </c>
      <c r="BE164" s="241">
        <f>IF(N164="základní",J164,0)</f>
        <v>0</v>
      </c>
      <c r="BF164" s="241">
        <f>IF(N164="snížená",J164,0)</f>
        <v>0</v>
      </c>
      <c r="BG164" s="241">
        <f>IF(N164="zákl. přenesená",J164,0)</f>
        <v>0</v>
      </c>
      <c r="BH164" s="241">
        <f>IF(N164="sníž. přenesená",J164,0)</f>
        <v>0</v>
      </c>
      <c r="BI164" s="241">
        <f>IF(N164="nulová",J164,0)</f>
        <v>0</v>
      </c>
      <c r="BJ164" s="18" t="s">
        <v>83</v>
      </c>
      <c r="BK164" s="241">
        <f>ROUND(I164*H164,2)</f>
        <v>0</v>
      </c>
      <c r="BL164" s="18" t="s">
        <v>260</v>
      </c>
      <c r="BM164" s="240" t="s">
        <v>650</v>
      </c>
    </row>
    <row r="165" s="2" customFormat="1" ht="16.5" customHeight="1">
      <c r="A165" s="39"/>
      <c r="B165" s="40"/>
      <c r="C165" s="229" t="s">
        <v>76</v>
      </c>
      <c r="D165" s="229" t="s">
        <v>256</v>
      </c>
      <c r="E165" s="230" t="s">
        <v>1670</v>
      </c>
      <c r="F165" s="231" t="s">
        <v>1671</v>
      </c>
      <c r="G165" s="232" t="s">
        <v>1372</v>
      </c>
      <c r="H165" s="233">
        <v>11</v>
      </c>
      <c r="I165" s="234"/>
      <c r="J165" s="235">
        <f>ROUND(I165*H165,2)</f>
        <v>0</v>
      </c>
      <c r="K165" s="231" t="s">
        <v>1</v>
      </c>
      <c r="L165" s="45"/>
      <c r="M165" s="236" t="s">
        <v>1</v>
      </c>
      <c r="N165" s="237" t="s">
        <v>41</v>
      </c>
      <c r="O165" s="92"/>
      <c r="P165" s="238">
        <f>O165*H165</f>
        <v>0</v>
      </c>
      <c r="Q165" s="238">
        <v>0</v>
      </c>
      <c r="R165" s="238">
        <f>Q165*H165</f>
        <v>0</v>
      </c>
      <c r="S165" s="238">
        <v>0</v>
      </c>
      <c r="T165" s="239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40" t="s">
        <v>260</v>
      </c>
      <c r="AT165" s="240" t="s">
        <v>256</v>
      </c>
      <c r="AU165" s="240" t="s">
        <v>76</v>
      </c>
      <c r="AY165" s="18" t="s">
        <v>253</v>
      </c>
      <c r="BE165" s="241">
        <f>IF(N165="základní",J165,0)</f>
        <v>0</v>
      </c>
      <c r="BF165" s="241">
        <f>IF(N165="snížená",J165,0)</f>
        <v>0</v>
      </c>
      <c r="BG165" s="241">
        <f>IF(N165="zákl. přenesená",J165,0)</f>
        <v>0</v>
      </c>
      <c r="BH165" s="241">
        <f>IF(N165="sníž. přenesená",J165,0)</f>
        <v>0</v>
      </c>
      <c r="BI165" s="241">
        <f>IF(N165="nulová",J165,0)</f>
        <v>0</v>
      </c>
      <c r="BJ165" s="18" t="s">
        <v>83</v>
      </c>
      <c r="BK165" s="241">
        <f>ROUND(I165*H165,2)</f>
        <v>0</v>
      </c>
      <c r="BL165" s="18" t="s">
        <v>260</v>
      </c>
      <c r="BM165" s="240" t="s">
        <v>660</v>
      </c>
    </row>
    <row r="166" s="2" customFormat="1" ht="24.15" customHeight="1">
      <c r="A166" s="39"/>
      <c r="B166" s="40"/>
      <c r="C166" s="229" t="s">
        <v>76</v>
      </c>
      <c r="D166" s="229" t="s">
        <v>256</v>
      </c>
      <c r="E166" s="230" t="s">
        <v>1713</v>
      </c>
      <c r="F166" s="231" t="s">
        <v>1714</v>
      </c>
      <c r="G166" s="232" t="s">
        <v>1372</v>
      </c>
      <c r="H166" s="233">
        <v>3</v>
      </c>
      <c r="I166" s="234"/>
      <c r="J166" s="235">
        <f>ROUND(I166*H166,2)</f>
        <v>0</v>
      </c>
      <c r="K166" s="231" t="s">
        <v>1</v>
      </c>
      <c r="L166" s="45"/>
      <c r="M166" s="236" t="s">
        <v>1</v>
      </c>
      <c r="N166" s="237" t="s">
        <v>41</v>
      </c>
      <c r="O166" s="92"/>
      <c r="P166" s="238">
        <f>O166*H166</f>
        <v>0</v>
      </c>
      <c r="Q166" s="238">
        <v>0</v>
      </c>
      <c r="R166" s="238">
        <f>Q166*H166</f>
        <v>0</v>
      </c>
      <c r="S166" s="238">
        <v>0</v>
      </c>
      <c r="T166" s="239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40" t="s">
        <v>260</v>
      </c>
      <c r="AT166" s="240" t="s">
        <v>256</v>
      </c>
      <c r="AU166" s="240" t="s">
        <v>76</v>
      </c>
      <c r="AY166" s="18" t="s">
        <v>253</v>
      </c>
      <c r="BE166" s="241">
        <f>IF(N166="základní",J166,0)</f>
        <v>0</v>
      </c>
      <c r="BF166" s="241">
        <f>IF(N166="snížená",J166,0)</f>
        <v>0</v>
      </c>
      <c r="BG166" s="241">
        <f>IF(N166="zákl. přenesená",J166,0)</f>
        <v>0</v>
      </c>
      <c r="BH166" s="241">
        <f>IF(N166="sníž. přenesená",J166,0)</f>
        <v>0</v>
      </c>
      <c r="BI166" s="241">
        <f>IF(N166="nulová",J166,0)</f>
        <v>0</v>
      </c>
      <c r="BJ166" s="18" t="s">
        <v>83</v>
      </c>
      <c r="BK166" s="241">
        <f>ROUND(I166*H166,2)</f>
        <v>0</v>
      </c>
      <c r="BL166" s="18" t="s">
        <v>260</v>
      </c>
      <c r="BM166" s="240" t="s">
        <v>668</v>
      </c>
    </row>
    <row r="167" s="2" customFormat="1">
      <c r="A167" s="39"/>
      <c r="B167" s="40"/>
      <c r="C167" s="41"/>
      <c r="D167" s="249" t="s">
        <v>479</v>
      </c>
      <c r="E167" s="41"/>
      <c r="F167" s="301" t="s">
        <v>1715</v>
      </c>
      <c r="G167" s="41"/>
      <c r="H167" s="41"/>
      <c r="I167" s="244"/>
      <c r="J167" s="41"/>
      <c r="K167" s="41"/>
      <c r="L167" s="45"/>
      <c r="M167" s="245"/>
      <c r="N167" s="246"/>
      <c r="O167" s="92"/>
      <c r="P167" s="92"/>
      <c r="Q167" s="92"/>
      <c r="R167" s="92"/>
      <c r="S167" s="92"/>
      <c r="T167" s="93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T167" s="18" t="s">
        <v>479</v>
      </c>
      <c r="AU167" s="18" t="s">
        <v>76</v>
      </c>
    </row>
    <row r="168" s="2" customFormat="1" ht="16.5" customHeight="1">
      <c r="A168" s="39"/>
      <c r="B168" s="40"/>
      <c r="C168" s="229" t="s">
        <v>76</v>
      </c>
      <c r="D168" s="229" t="s">
        <v>256</v>
      </c>
      <c r="E168" s="230" t="s">
        <v>1670</v>
      </c>
      <c r="F168" s="231" t="s">
        <v>1671</v>
      </c>
      <c r="G168" s="232" t="s">
        <v>1372</v>
      </c>
      <c r="H168" s="233">
        <v>3</v>
      </c>
      <c r="I168" s="234"/>
      <c r="J168" s="235">
        <f>ROUND(I168*H168,2)</f>
        <v>0</v>
      </c>
      <c r="K168" s="231" t="s">
        <v>1</v>
      </c>
      <c r="L168" s="45"/>
      <c r="M168" s="236" t="s">
        <v>1</v>
      </c>
      <c r="N168" s="237" t="s">
        <v>41</v>
      </c>
      <c r="O168" s="92"/>
      <c r="P168" s="238">
        <f>O168*H168</f>
        <v>0</v>
      </c>
      <c r="Q168" s="238">
        <v>0</v>
      </c>
      <c r="R168" s="238">
        <f>Q168*H168</f>
        <v>0</v>
      </c>
      <c r="S168" s="238">
        <v>0</v>
      </c>
      <c r="T168" s="239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40" t="s">
        <v>260</v>
      </c>
      <c r="AT168" s="240" t="s">
        <v>256</v>
      </c>
      <c r="AU168" s="240" t="s">
        <v>76</v>
      </c>
      <c r="AY168" s="18" t="s">
        <v>253</v>
      </c>
      <c r="BE168" s="241">
        <f>IF(N168="základní",J168,0)</f>
        <v>0</v>
      </c>
      <c r="BF168" s="241">
        <f>IF(N168="snížená",J168,0)</f>
        <v>0</v>
      </c>
      <c r="BG168" s="241">
        <f>IF(N168="zákl. přenesená",J168,0)</f>
        <v>0</v>
      </c>
      <c r="BH168" s="241">
        <f>IF(N168="sníž. přenesená",J168,0)</f>
        <v>0</v>
      </c>
      <c r="BI168" s="241">
        <f>IF(N168="nulová",J168,0)</f>
        <v>0</v>
      </c>
      <c r="BJ168" s="18" t="s">
        <v>83</v>
      </c>
      <c r="BK168" s="241">
        <f>ROUND(I168*H168,2)</f>
        <v>0</v>
      </c>
      <c r="BL168" s="18" t="s">
        <v>260</v>
      </c>
      <c r="BM168" s="240" t="s">
        <v>676</v>
      </c>
    </row>
    <row r="169" s="2" customFormat="1" ht="24.15" customHeight="1">
      <c r="A169" s="39"/>
      <c r="B169" s="40"/>
      <c r="C169" s="229" t="s">
        <v>76</v>
      </c>
      <c r="D169" s="229" t="s">
        <v>256</v>
      </c>
      <c r="E169" s="230" t="s">
        <v>1716</v>
      </c>
      <c r="F169" s="231" t="s">
        <v>1714</v>
      </c>
      <c r="G169" s="232" t="s">
        <v>1372</v>
      </c>
      <c r="H169" s="233">
        <v>5</v>
      </c>
      <c r="I169" s="234"/>
      <c r="J169" s="235">
        <f>ROUND(I169*H169,2)</f>
        <v>0</v>
      </c>
      <c r="K169" s="231" t="s">
        <v>1</v>
      </c>
      <c r="L169" s="45"/>
      <c r="M169" s="236" t="s">
        <v>1</v>
      </c>
      <c r="N169" s="237" t="s">
        <v>41</v>
      </c>
      <c r="O169" s="92"/>
      <c r="P169" s="238">
        <f>O169*H169</f>
        <v>0</v>
      </c>
      <c r="Q169" s="238">
        <v>0</v>
      </c>
      <c r="R169" s="238">
        <f>Q169*H169</f>
        <v>0</v>
      </c>
      <c r="S169" s="238">
        <v>0</v>
      </c>
      <c r="T169" s="239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40" t="s">
        <v>260</v>
      </c>
      <c r="AT169" s="240" t="s">
        <v>256</v>
      </c>
      <c r="AU169" s="240" t="s">
        <v>76</v>
      </c>
      <c r="AY169" s="18" t="s">
        <v>253</v>
      </c>
      <c r="BE169" s="241">
        <f>IF(N169="základní",J169,0)</f>
        <v>0</v>
      </c>
      <c r="BF169" s="241">
        <f>IF(N169="snížená",J169,0)</f>
        <v>0</v>
      </c>
      <c r="BG169" s="241">
        <f>IF(N169="zákl. přenesená",J169,0)</f>
        <v>0</v>
      </c>
      <c r="BH169" s="241">
        <f>IF(N169="sníž. přenesená",J169,0)</f>
        <v>0</v>
      </c>
      <c r="BI169" s="241">
        <f>IF(N169="nulová",J169,0)</f>
        <v>0</v>
      </c>
      <c r="BJ169" s="18" t="s">
        <v>83</v>
      </c>
      <c r="BK169" s="241">
        <f>ROUND(I169*H169,2)</f>
        <v>0</v>
      </c>
      <c r="BL169" s="18" t="s">
        <v>260</v>
      </c>
      <c r="BM169" s="240" t="s">
        <v>684</v>
      </c>
    </row>
    <row r="170" s="2" customFormat="1">
      <c r="A170" s="39"/>
      <c r="B170" s="40"/>
      <c r="C170" s="41"/>
      <c r="D170" s="249" t="s">
        <v>479</v>
      </c>
      <c r="E170" s="41"/>
      <c r="F170" s="301" t="s">
        <v>1717</v>
      </c>
      <c r="G170" s="41"/>
      <c r="H170" s="41"/>
      <c r="I170" s="244"/>
      <c r="J170" s="41"/>
      <c r="K170" s="41"/>
      <c r="L170" s="45"/>
      <c r="M170" s="245"/>
      <c r="N170" s="246"/>
      <c r="O170" s="92"/>
      <c r="P170" s="92"/>
      <c r="Q170" s="92"/>
      <c r="R170" s="92"/>
      <c r="S170" s="92"/>
      <c r="T170" s="93"/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T170" s="18" t="s">
        <v>479</v>
      </c>
      <c r="AU170" s="18" t="s">
        <v>76</v>
      </c>
    </row>
    <row r="171" s="2" customFormat="1" ht="16.5" customHeight="1">
      <c r="A171" s="39"/>
      <c r="B171" s="40"/>
      <c r="C171" s="229" t="s">
        <v>76</v>
      </c>
      <c r="D171" s="229" t="s">
        <v>256</v>
      </c>
      <c r="E171" s="230" t="s">
        <v>1670</v>
      </c>
      <c r="F171" s="231" t="s">
        <v>1671</v>
      </c>
      <c r="G171" s="232" t="s">
        <v>1372</v>
      </c>
      <c r="H171" s="233">
        <v>5</v>
      </c>
      <c r="I171" s="234"/>
      <c r="J171" s="235">
        <f>ROUND(I171*H171,2)</f>
        <v>0</v>
      </c>
      <c r="K171" s="231" t="s">
        <v>1</v>
      </c>
      <c r="L171" s="45"/>
      <c r="M171" s="236" t="s">
        <v>1</v>
      </c>
      <c r="N171" s="237" t="s">
        <v>41</v>
      </c>
      <c r="O171" s="92"/>
      <c r="P171" s="238">
        <f>O171*H171</f>
        <v>0</v>
      </c>
      <c r="Q171" s="238">
        <v>0</v>
      </c>
      <c r="R171" s="238">
        <f>Q171*H171</f>
        <v>0</v>
      </c>
      <c r="S171" s="238">
        <v>0</v>
      </c>
      <c r="T171" s="239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40" t="s">
        <v>260</v>
      </c>
      <c r="AT171" s="240" t="s">
        <v>256</v>
      </c>
      <c r="AU171" s="240" t="s">
        <v>76</v>
      </c>
      <c r="AY171" s="18" t="s">
        <v>253</v>
      </c>
      <c r="BE171" s="241">
        <f>IF(N171="základní",J171,0)</f>
        <v>0</v>
      </c>
      <c r="BF171" s="241">
        <f>IF(N171="snížená",J171,0)</f>
        <v>0</v>
      </c>
      <c r="BG171" s="241">
        <f>IF(N171="zákl. přenesená",J171,0)</f>
        <v>0</v>
      </c>
      <c r="BH171" s="241">
        <f>IF(N171="sníž. přenesená",J171,0)</f>
        <v>0</v>
      </c>
      <c r="BI171" s="241">
        <f>IF(N171="nulová",J171,0)</f>
        <v>0</v>
      </c>
      <c r="BJ171" s="18" t="s">
        <v>83</v>
      </c>
      <c r="BK171" s="241">
        <f>ROUND(I171*H171,2)</f>
        <v>0</v>
      </c>
      <c r="BL171" s="18" t="s">
        <v>260</v>
      </c>
      <c r="BM171" s="240" t="s">
        <v>692</v>
      </c>
    </row>
    <row r="172" s="2" customFormat="1" ht="24.15" customHeight="1">
      <c r="A172" s="39"/>
      <c r="B172" s="40"/>
      <c r="C172" s="229" t="s">
        <v>76</v>
      </c>
      <c r="D172" s="229" t="s">
        <v>256</v>
      </c>
      <c r="E172" s="230" t="s">
        <v>1718</v>
      </c>
      <c r="F172" s="231" t="s">
        <v>1686</v>
      </c>
      <c r="G172" s="232" t="s">
        <v>1372</v>
      </c>
      <c r="H172" s="233">
        <v>4</v>
      </c>
      <c r="I172" s="234"/>
      <c r="J172" s="235">
        <f>ROUND(I172*H172,2)</f>
        <v>0</v>
      </c>
      <c r="K172" s="231" t="s">
        <v>1</v>
      </c>
      <c r="L172" s="45"/>
      <c r="M172" s="236" t="s">
        <v>1</v>
      </c>
      <c r="N172" s="237" t="s">
        <v>41</v>
      </c>
      <c r="O172" s="92"/>
      <c r="P172" s="238">
        <f>O172*H172</f>
        <v>0</v>
      </c>
      <c r="Q172" s="238">
        <v>0</v>
      </c>
      <c r="R172" s="238">
        <f>Q172*H172</f>
        <v>0</v>
      </c>
      <c r="S172" s="238">
        <v>0</v>
      </c>
      <c r="T172" s="239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40" t="s">
        <v>260</v>
      </c>
      <c r="AT172" s="240" t="s">
        <v>256</v>
      </c>
      <c r="AU172" s="240" t="s">
        <v>76</v>
      </c>
      <c r="AY172" s="18" t="s">
        <v>253</v>
      </c>
      <c r="BE172" s="241">
        <f>IF(N172="základní",J172,0)</f>
        <v>0</v>
      </c>
      <c r="BF172" s="241">
        <f>IF(N172="snížená",J172,0)</f>
        <v>0</v>
      </c>
      <c r="BG172" s="241">
        <f>IF(N172="zákl. přenesená",J172,0)</f>
        <v>0</v>
      </c>
      <c r="BH172" s="241">
        <f>IF(N172="sníž. přenesená",J172,0)</f>
        <v>0</v>
      </c>
      <c r="BI172" s="241">
        <f>IF(N172="nulová",J172,0)</f>
        <v>0</v>
      </c>
      <c r="BJ172" s="18" t="s">
        <v>83</v>
      </c>
      <c r="BK172" s="241">
        <f>ROUND(I172*H172,2)</f>
        <v>0</v>
      </c>
      <c r="BL172" s="18" t="s">
        <v>260</v>
      </c>
      <c r="BM172" s="240" t="s">
        <v>700</v>
      </c>
    </row>
    <row r="173" s="2" customFormat="1">
      <c r="A173" s="39"/>
      <c r="B173" s="40"/>
      <c r="C173" s="41"/>
      <c r="D173" s="249" t="s">
        <v>479</v>
      </c>
      <c r="E173" s="41"/>
      <c r="F173" s="301" t="s">
        <v>1719</v>
      </c>
      <c r="G173" s="41"/>
      <c r="H173" s="41"/>
      <c r="I173" s="244"/>
      <c r="J173" s="41"/>
      <c r="K173" s="41"/>
      <c r="L173" s="45"/>
      <c r="M173" s="245"/>
      <c r="N173" s="246"/>
      <c r="O173" s="92"/>
      <c r="P173" s="92"/>
      <c r="Q173" s="92"/>
      <c r="R173" s="92"/>
      <c r="S173" s="92"/>
      <c r="T173" s="93"/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T173" s="18" t="s">
        <v>479</v>
      </c>
      <c r="AU173" s="18" t="s">
        <v>76</v>
      </c>
    </row>
    <row r="174" s="2" customFormat="1" ht="16.5" customHeight="1">
      <c r="A174" s="39"/>
      <c r="B174" s="40"/>
      <c r="C174" s="229" t="s">
        <v>76</v>
      </c>
      <c r="D174" s="229" t="s">
        <v>256</v>
      </c>
      <c r="E174" s="230" t="s">
        <v>1720</v>
      </c>
      <c r="F174" s="231" t="s">
        <v>1721</v>
      </c>
      <c r="G174" s="232" t="s">
        <v>1372</v>
      </c>
      <c r="H174" s="233">
        <v>4</v>
      </c>
      <c r="I174" s="234"/>
      <c r="J174" s="235">
        <f>ROUND(I174*H174,2)</f>
        <v>0</v>
      </c>
      <c r="K174" s="231" t="s">
        <v>1</v>
      </c>
      <c r="L174" s="45"/>
      <c r="M174" s="236" t="s">
        <v>1</v>
      </c>
      <c r="N174" s="237" t="s">
        <v>41</v>
      </c>
      <c r="O174" s="92"/>
      <c r="P174" s="238">
        <f>O174*H174</f>
        <v>0</v>
      </c>
      <c r="Q174" s="238">
        <v>0</v>
      </c>
      <c r="R174" s="238">
        <f>Q174*H174</f>
        <v>0</v>
      </c>
      <c r="S174" s="238">
        <v>0</v>
      </c>
      <c r="T174" s="239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40" t="s">
        <v>260</v>
      </c>
      <c r="AT174" s="240" t="s">
        <v>256</v>
      </c>
      <c r="AU174" s="240" t="s">
        <v>76</v>
      </c>
      <c r="AY174" s="18" t="s">
        <v>253</v>
      </c>
      <c r="BE174" s="241">
        <f>IF(N174="základní",J174,0)</f>
        <v>0</v>
      </c>
      <c r="BF174" s="241">
        <f>IF(N174="snížená",J174,0)</f>
        <v>0</v>
      </c>
      <c r="BG174" s="241">
        <f>IF(N174="zákl. přenesená",J174,0)</f>
        <v>0</v>
      </c>
      <c r="BH174" s="241">
        <f>IF(N174="sníž. přenesená",J174,0)</f>
        <v>0</v>
      </c>
      <c r="BI174" s="241">
        <f>IF(N174="nulová",J174,0)</f>
        <v>0</v>
      </c>
      <c r="BJ174" s="18" t="s">
        <v>83</v>
      </c>
      <c r="BK174" s="241">
        <f>ROUND(I174*H174,2)</f>
        <v>0</v>
      </c>
      <c r="BL174" s="18" t="s">
        <v>260</v>
      </c>
      <c r="BM174" s="240" t="s">
        <v>708</v>
      </c>
    </row>
    <row r="175" s="2" customFormat="1" ht="16.5" customHeight="1">
      <c r="A175" s="39"/>
      <c r="B175" s="40"/>
      <c r="C175" s="229" t="s">
        <v>76</v>
      </c>
      <c r="D175" s="229" t="s">
        <v>256</v>
      </c>
      <c r="E175" s="230" t="s">
        <v>1670</v>
      </c>
      <c r="F175" s="231" t="s">
        <v>1671</v>
      </c>
      <c r="G175" s="232" t="s">
        <v>1372</v>
      </c>
      <c r="H175" s="233">
        <v>4</v>
      </c>
      <c r="I175" s="234"/>
      <c r="J175" s="235">
        <f>ROUND(I175*H175,2)</f>
        <v>0</v>
      </c>
      <c r="K175" s="231" t="s">
        <v>1</v>
      </c>
      <c r="L175" s="45"/>
      <c r="M175" s="236" t="s">
        <v>1</v>
      </c>
      <c r="N175" s="237" t="s">
        <v>41</v>
      </c>
      <c r="O175" s="92"/>
      <c r="P175" s="238">
        <f>O175*H175</f>
        <v>0</v>
      </c>
      <c r="Q175" s="238">
        <v>0</v>
      </c>
      <c r="R175" s="238">
        <f>Q175*H175</f>
        <v>0</v>
      </c>
      <c r="S175" s="238">
        <v>0</v>
      </c>
      <c r="T175" s="239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40" t="s">
        <v>260</v>
      </c>
      <c r="AT175" s="240" t="s">
        <v>256</v>
      </c>
      <c r="AU175" s="240" t="s">
        <v>76</v>
      </c>
      <c r="AY175" s="18" t="s">
        <v>253</v>
      </c>
      <c r="BE175" s="241">
        <f>IF(N175="základní",J175,0)</f>
        <v>0</v>
      </c>
      <c r="BF175" s="241">
        <f>IF(N175="snížená",J175,0)</f>
        <v>0</v>
      </c>
      <c r="BG175" s="241">
        <f>IF(N175="zákl. přenesená",J175,0)</f>
        <v>0</v>
      </c>
      <c r="BH175" s="241">
        <f>IF(N175="sníž. přenesená",J175,0)</f>
        <v>0</v>
      </c>
      <c r="BI175" s="241">
        <f>IF(N175="nulová",J175,0)</f>
        <v>0</v>
      </c>
      <c r="BJ175" s="18" t="s">
        <v>83</v>
      </c>
      <c r="BK175" s="241">
        <f>ROUND(I175*H175,2)</f>
        <v>0</v>
      </c>
      <c r="BL175" s="18" t="s">
        <v>260</v>
      </c>
      <c r="BM175" s="240" t="s">
        <v>716</v>
      </c>
    </row>
    <row r="176" s="2" customFormat="1" ht="24.15" customHeight="1">
      <c r="A176" s="39"/>
      <c r="B176" s="40"/>
      <c r="C176" s="229" t="s">
        <v>76</v>
      </c>
      <c r="D176" s="229" t="s">
        <v>256</v>
      </c>
      <c r="E176" s="230" t="s">
        <v>1722</v>
      </c>
      <c r="F176" s="231" t="s">
        <v>1723</v>
      </c>
      <c r="G176" s="232" t="s">
        <v>1372</v>
      </c>
      <c r="H176" s="233">
        <v>8</v>
      </c>
      <c r="I176" s="234"/>
      <c r="J176" s="235">
        <f>ROUND(I176*H176,2)</f>
        <v>0</v>
      </c>
      <c r="K176" s="231" t="s">
        <v>1</v>
      </c>
      <c r="L176" s="45"/>
      <c r="M176" s="236" t="s">
        <v>1</v>
      </c>
      <c r="N176" s="237" t="s">
        <v>41</v>
      </c>
      <c r="O176" s="92"/>
      <c r="P176" s="238">
        <f>O176*H176</f>
        <v>0</v>
      </c>
      <c r="Q176" s="238">
        <v>0</v>
      </c>
      <c r="R176" s="238">
        <f>Q176*H176</f>
        <v>0</v>
      </c>
      <c r="S176" s="238">
        <v>0</v>
      </c>
      <c r="T176" s="239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40" t="s">
        <v>260</v>
      </c>
      <c r="AT176" s="240" t="s">
        <v>256</v>
      </c>
      <c r="AU176" s="240" t="s">
        <v>76</v>
      </c>
      <c r="AY176" s="18" t="s">
        <v>253</v>
      </c>
      <c r="BE176" s="241">
        <f>IF(N176="základní",J176,0)</f>
        <v>0</v>
      </c>
      <c r="BF176" s="241">
        <f>IF(N176="snížená",J176,0)</f>
        <v>0</v>
      </c>
      <c r="BG176" s="241">
        <f>IF(N176="zákl. přenesená",J176,0)</f>
        <v>0</v>
      </c>
      <c r="BH176" s="241">
        <f>IF(N176="sníž. přenesená",J176,0)</f>
        <v>0</v>
      </c>
      <c r="BI176" s="241">
        <f>IF(N176="nulová",J176,0)</f>
        <v>0</v>
      </c>
      <c r="BJ176" s="18" t="s">
        <v>83</v>
      </c>
      <c r="BK176" s="241">
        <f>ROUND(I176*H176,2)</f>
        <v>0</v>
      </c>
      <c r="BL176" s="18" t="s">
        <v>260</v>
      </c>
      <c r="BM176" s="240" t="s">
        <v>724</v>
      </c>
    </row>
    <row r="177" s="2" customFormat="1">
      <c r="A177" s="39"/>
      <c r="B177" s="40"/>
      <c r="C177" s="41"/>
      <c r="D177" s="249" t="s">
        <v>479</v>
      </c>
      <c r="E177" s="41"/>
      <c r="F177" s="301" t="s">
        <v>1724</v>
      </c>
      <c r="G177" s="41"/>
      <c r="H177" s="41"/>
      <c r="I177" s="244"/>
      <c r="J177" s="41"/>
      <c r="K177" s="41"/>
      <c r="L177" s="45"/>
      <c r="M177" s="245"/>
      <c r="N177" s="246"/>
      <c r="O177" s="92"/>
      <c r="P177" s="92"/>
      <c r="Q177" s="92"/>
      <c r="R177" s="92"/>
      <c r="S177" s="92"/>
      <c r="T177" s="93"/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T177" s="18" t="s">
        <v>479</v>
      </c>
      <c r="AU177" s="18" t="s">
        <v>76</v>
      </c>
    </row>
    <row r="178" s="2" customFormat="1" ht="16.5" customHeight="1">
      <c r="A178" s="39"/>
      <c r="B178" s="40"/>
      <c r="C178" s="229" t="s">
        <v>76</v>
      </c>
      <c r="D178" s="229" t="s">
        <v>256</v>
      </c>
      <c r="E178" s="230" t="s">
        <v>1696</v>
      </c>
      <c r="F178" s="231" t="s">
        <v>1671</v>
      </c>
      <c r="G178" s="232" t="s">
        <v>1372</v>
      </c>
      <c r="H178" s="233">
        <v>8</v>
      </c>
      <c r="I178" s="234"/>
      <c r="J178" s="235">
        <f>ROUND(I178*H178,2)</f>
        <v>0</v>
      </c>
      <c r="K178" s="231" t="s">
        <v>1</v>
      </c>
      <c r="L178" s="45"/>
      <c r="M178" s="236" t="s">
        <v>1</v>
      </c>
      <c r="N178" s="237" t="s">
        <v>41</v>
      </c>
      <c r="O178" s="92"/>
      <c r="P178" s="238">
        <f>O178*H178</f>
        <v>0</v>
      </c>
      <c r="Q178" s="238">
        <v>0</v>
      </c>
      <c r="R178" s="238">
        <f>Q178*H178</f>
        <v>0</v>
      </c>
      <c r="S178" s="238">
        <v>0</v>
      </c>
      <c r="T178" s="239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40" t="s">
        <v>260</v>
      </c>
      <c r="AT178" s="240" t="s">
        <v>256</v>
      </c>
      <c r="AU178" s="240" t="s">
        <v>76</v>
      </c>
      <c r="AY178" s="18" t="s">
        <v>253</v>
      </c>
      <c r="BE178" s="241">
        <f>IF(N178="základní",J178,0)</f>
        <v>0</v>
      </c>
      <c r="BF178" s="241">
        <f>IF(N178="snížená",J178,0)</f>
        <v>0</v>
      </c>
      <c r="BG178" s="241">
        <f>IF(N178="zákl. přenesená",J178,0)</f>
        <v>0</v>
      </c>
      <c r="BH178" s="241">
        <f>IF(N178="sníž. přenesená",J178,0)</f>
        <v>0</v>
      </c>
      <c r="BI178" s="241">
        <f>IF(N178="nulová",J178,0)</f>
        <v>0</v>
      </c>
      <c r="BJ178" s="18" t="s">
        <v>83</v>
      </c>
      <c r="BK178" s="241">
        <f>ROUND(I178*H178,2)</f>
        <v>0</v>
      </c>
      <c r="BL178" s="18" t="s">
        <v>260</v>
      </c>
      <c r="BM178" s="240" t="s">
        <v>732</v>
      </c>
    </row>
    <row r="179" s="2" customFormat="1" ht="21.75" customHeight="1">
      <c r="A179" s="39"/>
      <c r="B179" s="40"/>
      <c r="C179" s="229" t="s">
        <v>76</v>
      </c>
      <c r="D179" s="229" t="s">
        <v>256</v>
      </c>
      <c r="E179" s="230" t="s">
        <v>1725</v>
      </c>
      <c r="F179" s="231" t="s">
        <v>1726</v>
      </c>
      <c r="G179" s="232" t="s">
        <v>1372</v>
      </c>
      <c r="H179" s="233">
        <v>3</v>
      </c>
      <c r="I179" s="234"/>
      <c r="J179" s="235">
        <f>ROUND(I179*H179,2)</f>
        <v>0</v>
      </c>
      <c r="K179" s="231" t="s">
        <v>1</v>
      </c>
      <c r="L179" s="45"/>
      <c r="M179" s="236" t="s">
        <v>1</v>
      </c>
      <c r="N179" s="237" t="s">
        <v>41</v>
      </c>
      <c r="O179" s="92"/>
      <c r="P179" s="238">
        <f>O179*H179</f>
        <v>0</v>
      </c>
      <c r="Q179" s="238">
        <v>0</v>
      </c>
      <c r="R179" s="238">
        <f>Q179*H179</f>
        <v>0</v>
      </c>
      <c r="S179" s="238">
        <v>0</v>
      </c>
      <c r="T179" s="239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40" t="s">
        <v>260</v>
      </c>
      <c r="AT179" s="240" t="s">
        <v>256</v>
      </c>
      <c r="AU179" s="240" t="s">
        <v>76</v>
      </c>
      <c r="AY179" s="18" t="s">
        <v>253</v>
      </c>
      <c r="BE179" s="241">
        <f>IF(N179="základní",J179,0)</f>
        <v>0</v>
      </c>
      <c r="BF179" s="241">
        <f>IF(N179="snížená",J179,0)</f>
        <v>0</v>
      </c>
      <c r="BG179" s="241">
        <f>IF(N179="zákl. přenesená",J179,0)</f>
        <v>0</v>
      </c>
      <c r="BH179" s="241">
        <f>IF(N179="sníž. přenesená",J179,0)</f>
        <v>0</v>
      </c>
      <c r="BI179" s="241">
        <f>IF(N179="nulová",J179,0)</f>
        <v>0</v>
      </c>
      <c r="BJ179" s="18" t="s">
        <v>83</v>
      </c>
      <c r="BK179" s="241">
        <f>ROUND(I179*H179,2)</f>
        <v>0</v>
      </c>
      <c r="BL179" s="18" t="s">
        <v>260</v>
      </c>
      <c r="BM179" s="240" t="s">
        <v>740</v>
      </c>
    </row>
    <row r="180" s="2" customFormat="1">
      <c r="A180" s="39"/>
      <c r="B180" s="40"/>
      <c r="C180" s="41"/>
      <c r="D180" s="249" t="s">
        <v>479</v>
      </c>
      <c r="E180" s="41"/>
      <c r="F180" s="301" t="s">
        <v>1727</v>
      </c>
      <c r="G180" s="41"/>
      <c r="H180" s="41"/>
      <c r="I180" s="244"/>
      <c r="J180" s="41"/>
      <c r="K180" s="41"/>
      <c r="L180" s="45"/>
      <c r="M180" s="245"/>
      <c r="N180" s="246"/>
      <c r="O180" s="92"/>
      <c r="P180" s="92"/>
      <c r="Q180" s="92"/>
      <c r="R180" s="92"/>
      <c r="S180" s="92"/>
      <c r="T180" s="93"/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T180" s="18" t="s">
        <v>479</v>
      </c>
      <c r="AU180" s="18" t="s">
        <v>76</v>
      </c>
    </row>
    <row r="181" s="2" customFormat="1" ht="16.5" customHeight="1">
      <c r="A181" s="39"/>
      <c r="B181" s="40"/>
      <c r="C181" s="229" t="s">
        <v>76</v>
      </c>
      <c r="D181" s="229" t="s">
        <v>256</v>
      </c>
      <c r="E181" s="230" t="s">
        <v>1696</v>
      </c>
      <c r="F181" s="231" t="s">
        <v>1671</v>
      </c>
      <c r="G181" s="232" t="s">
        <v>1372</v>
      </c>
      <c r="H181" s="233">
        <v>3</v>
      </c>
      <c r="I181" s="234"/>
      <c r="J181" s="235">
        <f>ROUND(I181*H181,2)</f>
        <v>0</v>
      </c>
      <c r="K181" s="231" t="s">
        <v>1</v>
      </c>
      <c r="L181" s="45"/>
      <c r="M181" s="236" t="s">
        <v>1</v>
      </c>
      <c r="N181" s="237" t="s">
        <v>41</v>
      </c>
      <c r="O181" s="92"/>
      <c r="P181" s="238">
        <f>O181*H181</f>
        <v>0</v>
      </c>
      <c r="Q181" s="238">
        <v>0</v>
      </c>
      <c r="R181" s="238">
        <f>Q181*H181</f>
        <v>0</v>
      </c>
      <c r="S181" s="238">
        <v>0</v>
      </c>
      <c r="T181" s="239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40" t="s">
        <v>260</v>
      </c>
      <c r="AT181" s="240" t="s">
        <v>256</v>
      </c>
      <c r="AU181" s="240" t="s">
        <v>76</v>
      </c>
      <c r="AY181" s="18" t="s">
        <v>253</v>
      </c>
      <c r="BE181" s="241">
        <f>IF(N181="základní",J181,0)</f>
        <v>0</v>
      </c>
      <c r="BF181" s="241">
        <f>IF(N181="snížená",J181,0)</f>
        <v>0</v>
      </c>
      <c r="BG181" s="241">
        <f>IF(N181="zákl. přenesená",J181,0)</f>
        <v>0</v>
      </c>
      <c r="BH181" s="241">
        <f>IF(N181="sníž. přenesená",J181,0)</f>
        <v>0</v>
      </c>
      <c r="BI181" s="241">
        <f>IF(N181="nulová",J181,0)</f>
        <v>0</v>
      </c>
      <c r="BJ181" s="18" t="s">
        <v>83</v>
      </c>
      <c r="BK181" s="241">
        <f>ROUND(I181*H181,2)</f>
        <v>0</v>
      </c>
      <c r="BL181" s="18" t="s">
        <v>260</v>
      </c>
      <c r="BM181" s="240" t="s">
        <v>748</v>
      </c>
    </row>
    <row r="182" s="2" customFormat="1" ht="24.15" customHeight="1">
      <c r="A182" s="39"/>
      <c r="B182" s="40"/>
      <c r="C182" s="229" t="s">
        <v>76</v>
      </c>
      <c r="D182" s="229" t="s">
        <v>256</v>
      </c>
      <c r="E182" s="230" t="s">
        <v>1728</v>
      </c>
      <c r="F182" s="231" t="s">
        <v>1729</v>
      </c>
      <c r="G182" s="232" t="s">
        <v>1372</v>
      </c>
      <c r="H182" s="233">
        <v>1</v>
      </c>
      <c r="I182" s="234"/>
      <c r="J182" s="235">
        <f>ROUND(I182*H182,2)</f>
        <v>0</v>
      </c>
      <c r="K182" s="231" t="s">
        <v>1</v>
      </c>
      <c r="L182" s="45"/>
      <c r="M182" s="236" t="s">
        <v>1</v>
      </c>
      <c r="N182" s="237" t="s">
        <v>41</v>
      </c>
      <c r="O182" s="92"/>
      <c r="P182" s="238">
        <f>O182*H182</f>
        <v>0</v>
      </c>
      <c r="Q182" s="238">
        <v>0</v>
      </c>
      <c r="R182" s="238">
        <f>Q182*H182</f>
        <v>0</v>
      </c>
      <c r="S182" s="238">
        <v>0</v>
      </c>
      <c r="T182" s="239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40" t="s">
        <v>260</v>
      </c>
      <c r="AT182" s="240" t="s">
        <v>256</v>
      </c>
      <c r="AU182" s="240" t="s">
        <v>76</v>
      </c>
      <c r="AY182" s="18" t="s">
        <v>253</v>
      </c>
      <c r="BE182" s="241">
        <f>IF(N182="základní",J182,0)</f>
        <v>0</v>
      </c>
      <c r="BF182" s="241">
        <f>IF(N182="snížená",J182,0)</f>
        <v>0</v>
      </c>
      <c r="BG182" s="241">
        <f>IF(N182="zákl. přenesená",J182,0)</f>
        <v>0</v>
      </c>
      <c r="BH182" s="241">
        <f>IF(N182="sníž. přenesená",J182,0)</f>
        <v>0</v>
      </c>
      <c r="BI182" s="241">
        <f>IF(N182="nulová",J182,0)</f>
        <v>0</v>
      </c>
      <c r="BJ182" s="18" t="s">
        <v>83</v>
      </c>
      <c r="BK182" s="241">
        <f>ROUND(I182*H182,2)</f>
        <v>0</v>
      </c>
      <c r="BL182" s="18" t="s">
        <v>260</v>
      </c>
      <c r="BM182" s="240" t="s">
        <v>756</v>
      </c>
    </row>
    <row r="183" s="2" customFormat="1">
      <c r="A183" s="39"/>
      <c r="B183" s="40"/>
      <c r="C183" s="41"/>
      <c r="D183" s="249" t="s">
        <v>479</v>
      </c>
      <c r="E183" s="41"/>
      <c r="F183" s="301" t="s">
        <v>1730</v>
      </c>
      <c r="G183" s="41"/>
      <c r="H183" s="41"/>
      <c r="I183" s="244"/>
      <c r="J183" s="41"/>
      <c r="K183" s="41"/>
      <c r="L183" s="45"/>
      <c r="M183" s="245"/>
      <c r="N183" s="246"/>
      <c r="O183" s="92"/>
      <c r="P183" s="92"/>
      <c r="Q183" s="92"/>
      <c r="R183" s="92"/>
      <c r="S183" s="92"/>
      <c r="T183" s="93"/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T183" s="18" t="s">
        <v>479</v>
      </c>
      <c r="AU183" s="18" t="s">
        <v>76</v>
      </c>
    </row>
    <row r="184" s="2" customFormat="1" ht="16.5" customHeight="1">
      <c r="A184" s="39"/>
      <c r="B184" s="40"/>
      <c r="C184" s="229" t="s">
        <v>76</v>
      </c>
      <c r="D184" s="229" t="s">
        <v>256</v>
      </c>
      <c r="E184" s="230" t="s">
        <v>1696</v>
      </c>
      <c r="F184" s="231" t="s">
        <v>1671</v>
      </c>
      <c r="G184" s="232" t="s">
        <v>1372</v>
      </c>
      <c r="H184" s="233">
        <v>1</v>
      </c>
      <c r="I184" s="234"/>
      <c r="J184" s="235">
        <f>ROUND(I184*H184,2)</f>
        <v>0</v>
      </c>
      <c r="K184" s="231" t="s">
        <v>1</v>
      </c>
      <c r="L184" s="45"/>
      <c r="M184" s="236" t="s">
        <v>1</v>
      </c>
      <c r="N184" s="237" t="s">
        <v>41</v>
      </c>
      <c r="O184" s="92"/>
      <c r="P184" s="238">
        <f>O184*H184</f>
        <v>0</v>
      </c>
      <c r="Q184" s="238">
        <v>0</v>
      </c>
      <c r="R184" s="238">
        <f>Q184*H184</f>
        <v>0</v>
      </c>
      <c r="S184" s="238">
        <v>0</v>
      </c>
      <c r="T184" s="239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40" t="s">
        <v>260</v>
      </c>
      <c r="AT184" s="240" t="s">
        <v>256</v>
      </c>
      <c r="AU184" s="240" t="s">
        <v>76</v>
      </c>
      <c r="AY184" s="18" t="s">
        <v>253</v>
      </c>
      <c r="BE184" s="241">
        <f>IF(N184="základní",J184,0)</f>
        <v>0</v>
      </c>
      <c r="BF184" s="241">
        <f>IF(N184="snížená",J184,0)</f>
        <v>0</v>
      </c>
      <c r="BG184" s="241">
        <f>IF(N184="zákl. přenesená",J184,0)</f>
        <v>0</v>
      </c>
      <c r="BH184" s="241">
        <f>IF(N184="sníž. přenesená",J184,0)</f>
        <v>0</v>
      </c>
      <c r="BI184" s="241">
        <f>IF(N184="nulová",J184,0)</f>
        <v>0</v>
      </c>
      <c r="BJ184" s="18" t="s">
        <v>83</v>
      </c>
      <c r="BK184" s="241">
        <f>ROUND(I184*H184,2)</f>
        <v>0</v>
      </c>
      <c r="BL184" s="18" t="s">
        <v>260</v>
      </c>
      <c r="BM184" s="240" t="s">
        <v>764</v>
      </c>
    </row>
    <row r="185" s="2" customFormat="1" ht="24.15" customHeight="1">
      <c r="A185" s="39"/>
      <c r="B185" s="40"/>
      <c r="C185" s="229" t="s">
        <v>76</v>
      </c>
      <c r="D185" s="229" t="s">
        <v>256</v>
      </c>
      <c r="E185" s="230" t="s">
        <v>1731</v>
      </c>
      <c r="F185" s="231" t="s">
        <v>1729</v>
      </c>
      <c r="G185" s="232" t="s">
        <v>1372</v>
      </c>
      <c r="H185" s="233">
        <v>1</v>
      </c>
      <c r="I185" s="234"/>
      <c r="J185" s="235">
        <f>ROUND(I185*H185,2)</f>
        <v>0</v>
      </c>
      <c r="K185" s="231" t="s">
        <v>1</v>
      </c>
      <c r="L185" s="45"/>
      <c r="M185" s="236" t="s">
        <v>1</v>
      </c>
      <c r="N185" s="237" t="s">
        <v>41</v>
      </c>
      <c r="O185" s="92"/>
      <c r="P185" s="238">
        <f>O185*H185</f>
        <v>0</v>
      </c>
      <c r="Q185" s="238">
        <v>0</v>
      </c>
      <c r="R185" s="238">
        <f>Q185*H185</f>
        <v>0</v>
      </c>
      <c r="S185" s="238">
        <v>0</v>
      </c>
      <c r="T185" s="239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40" t="s">
        <v>260</v>
      </c>
      <c r="AT185" s="240" t="s">
        <v>256</v>
      </c>
      <c r="AU185" s="240" t="s">
        <v>76</v>
      </c>
      <c r="AY185" s="18" t="s">
        <v>253</v>
      </c>
      <c r="BE185" s="241">
        <f>IF(N185="základní",J185,0)</f>
        <v>0</v>
      </c>
      <c r="BF185" s="241">
        <f>IF(N185="snížená",J185,0)</f>
        <v>0</v>
      </c>
      <c r="BG185" s="241">
        <f>IF(N185="zákl. přenesená",J185,0)</f>
        <v>0</v>
      </c>
      <c r="BH185" s="241">
        <f>IF(N185="sníž. přenesená",J185,0)</f>
        <v>0</v>
      </c>
      <c r="BI185" s="241">
        <f>IF(N185="nulová",J185,0)</f>
        <v>0</v>
      </c>
      <c r="BJ185" s="18" t="s">
        <v>83</v>
      </c>
      <c r="BK185" s="241">
        <f>ROUND(I185*H185,2)</f>
        <v>0</v>
      </c>
      <c r="BL185" s="18" t="s">
        <v>260</v>
      </c>
      <c r="BM185" s="240" t="s">
        <v>772</v>
      </c>
    </row>
    <row r="186" s="2" customFormat="1">
      <c r="A186" s="39"/>
      <c r="B186" s="40"/>
      <c r="C186" s="41"/>
      <c r="D186" s="249" t="s">
        <v>479</v>
      </c>
      <c r="E186" s="41"/>
      <c r="F186" s="301" t="s">
        <v>1732</v>
      </c>
      <c r="G186" s="41"/>
      <c r="H186" s="41"/>
      <c r="I186" s="244"/>
      <c r="J186" s="41"/>
      <c r="K186" s="41"/>
      <c r="L186" s="45"/>
      <c r="M186" s="245"/>
      <c r="N186" s="246"/>
      <c r="O186" s="92"/>
      <c r="P186" s="92"/>
      <c r="Q186" s="92"/>
      <c r="R186" s="92"/>
      <c r="S186" s="92"/>
      <c r="T186" s="93"/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T186" s="18" t="s">
        <v>479</v>
      </c>
      <c r="AU186" s="18" t="s">
        <v>76</v>
      </c>
    </row>
    <row r="187" s="2" customFormat="1" ht="16.5" customHeight="1">
      <c r="A187" s="39"/>
      <c r="B187" s="40"/>
      <c r="C187" s="229" t="s">
        <v>76</v>
      </c>
      <c r="D187" s="229" t="s">
        <v>256</v>
      </c>
      <c r="E187" s="230" t="s">
        <v>1696</v>
      </c>
      <c r="F187" s="231" t="s">
        <v>1671</v>
      </c>
      <c r="G187" s="232" t="s">
        <v>1372</v>
      </c>
      <c r="H187" s="233">
        <v>1</v>
      </c>
      <c r="I187" s="234"/>
      <c r="J187" s="235">
        <f>ROUND(I187*H187,2)</f>
        <v>0</v>
      </c>
      <c r="K187" s="231" t="s">
        <v>1</v>
      </c>
      <c r="L187" s="45"/>
      <c r="M187" s="236" t="s">
        <v>1</v>
      </c>
      <c r="N187" s="237" t="s">
        <v>41</v>
      </c>
      <c r="O187" s="92"/>
      <c r="P187" s="238">
        <f>O187*H187</f>
        <v>0</v>
      </c>
      <c r="Q187" s="238">
        <v>0</v>
      </c>
      <c r="R187" s="238">
        <f>Q187*H187</f>
        <v>0</v>
      </c>
      <c r="S187" s="238">
        <v>0</v>
      </c>
      <c r="T187" s="239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40" t="s">
        <v>260</v>
      </c>
      <c r="AT187" s="240" t="s">
        <v>256</v>
      </c>
      <c r="AU187" s="240" t="s">
        <v>76</v>
      </c>
      <c r="AY187" s="18" t="s">
        <v>253</v>
      </c>
      <c r="BE187" s="241">
        <f>IF(N187="základní",J187,0)</f>
        <v>0</v>
      </c>
      <c r="BF187" s="241">
        <f>IF(N187="snížená",J187,0)</f>
        <v>0</v>
      </c>
      <c r="BG187" s="241">
        <f>IF(N187="zákl. přenesená",J187,0)</f>
        <v>0</v>
      </c>
      <c r="BH187" s="241">
        <f>IF(N187="sníž. přenesená",J187,0)</f>
        <v>0</v>
      </c>
      <c r="BI187" s="241">
        <f>IF(N187="nulová",J187,0)</f>
        <v>0</v>
      </c>
      <c r="BJ187" s="18" t="s">
        <v>83</v>
      </c>
      <c r="BK187" s="241">
        <f>ROUND(I187*H187,2)</f>
        <v>0</v>
      </c>
      <c r="BL187" s="18" t="s">
        <v>260</v>
      </c>
      <c r="BM187" s="240" t="s">
        <v>780</v>
      </c>
    </row>
    <row r="188" s="2" customFormat="1" ht="24.15" customHeight="1">
      <c r="A188" s="39"/>
      <c r="B188" s="40"/>
      <c r="C188" s="229" t="s">
        <v>76</v>
      </c>
      <c r="D188" s="229" t="s">
        <v>256</v>
      </c>
      <c r="E188" s="230" t="s">
        <v>1733</v>
      </c>
      <c r="F188" s="231" t="s">
        <v>1734</v>
      </c>
      <c r="G188" s="232" t="s">
        <v>1372</v>
      </c>
      <c r="H188" s="233">
        <v>27</v>
      </c>
      <c r="I188" s="234"/>
      <c r="J188" s="235">
        <f>ROUND(I188*H188,2)</f>
        <v>0</v>
      </c>
      <c r="K188" s="231" t="s">
        <v>1</v>
      </c>
      <c r="L188" s="45"/>
      <c r="M188" s="236" t="s">
        <v>1</v>
      </c>
      <c r="N188" s="237" t="s">
        <v>41</v>
      </c>
      <c r="O188" s="92"/>
      <c r="P188" s="238">
        <f>O188*H188</f>
        <v>0</v>
      </c>
      <c r="Q188" s="238">
        <v>0</v>
      </c>
      <c r="R188" s="238">
        <f>Q188*H188</f>
        <v>0</v>
      </c>
      <c r="S188" s="238">
        <v>0</v>
      </c>
      <c r="T188" s="239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40" t="s">
        <v>260</v>
      </c>
      <c r="AT188" s="240" t="s">
        <v>256</v>
      </c>
      <c r="AU188" s="240" t="s">
        <v>76</v>
      </c>
      <c r="AY188" s="18" t="s">
        <v>253</v>
      </c>
      <c r="BE188" s="241">
        <f>IF(N188="základní",J188,0)</f>
        <v>0</v>
      </c>
      <c r="BF188" s="241">
        <f>IF(N188="snížená",J188,0)</f>
        <v>0</v>
      </c>
      <c r="BG188" s="241">
        <f>IF(N188="zákl. přenesená",J188,0)</f>
        <v>0</v>
      </c>
      <c r="BH188" s="241">
        <f>IF(N188="sníž. přenesená",J188,0)</f>
        <v>0</v>
      </c>
      <c r="BI188" s="241">
        <f>IF(N188="nulová",J188,0)</f>
        <v>0</v>
      </c>
      <c r="BJ188" s="18" t="s">
        <v>83</v>
      </c>
      <c r="BK188" s="241">
        <f>ROUND(I188*H188,2)</f>
        <v>0</v>
      </c>
      <c r="BL188" s="18" t="s">
        <v>260</v>
      </c>
      <c r="BM188" s="240" t="s">
        <v>795</v>
      </c>
    </row>
    <row r="189" s="2" customFormat="1">
      <c r="A189" s="39"/>
      <c r="B189" s="40"/>
      <c r="C189" s="41"/>
      <c r="D189" s="249" t="s">
        <v>479</v>
      </c>
      <c r="E189" s="41"/>
      <c r="F189" s="301" t="s">
        <v>1735</v>
      </c>
      <c r="G189" s="41"/>
      <c r="H189" s="41"/>
      <c r="I189" s="244"/>
      <c r="J189" s="41"/>
      <c r="K189" s="41"/>
      <c r="L189" s="45"/>
      <c r="M189" s="245"/>
      <c r="N189" s="246"/>
      <c r="O189" s="92"/>
      <c r="P189" s="92"/>
      <c r="Q189" s="92"/>
      <c r="R189" s="92"/>
      <c r="S189" s="92"/>
      <c r="T189" s="93"/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T189" s="18" t="s">
        <v>479</v>
      </c>
      <c r="AU189" s="18" t="s">
        <v>76</v>
      </c>
    </row>
    <row r="190" s="2" customFormat="1" ht="16.5" customHeight="1">
      <c r="A190" s="39"/>
      <c r="B190" s="40"/>
      <c r="C190" s="229" t="s">
        <v>76</v>
      </c>
      <c r="D190" s="229" t="s">
        <v>256</v>
      </c>
      <c r="E190" s="230" t="s">
        <v>1670</v>
      </c>
      <c r="F190" s="231" t="s">
        <v>1671</v>
      </c>
      <c r="G190" s="232" t="s">
        <v>1372</v>
      </c>
      <c r="H190" s="233">
        <v>27</v>
      </c>
      <c r="I190" s="234"/>
      <c r="J190" s="235">
        <f>ROUND(I190*H190,2)</f>
        <v>0</v>
      </c>
      <c r="K190" s="231" t="s">
        <v>1</v>
      </c>
      <c r="L190" s="45"/>
      <c r="M190" s="236" t="s">
        <v>1</v>
      </c>
      <c r="N190" s="237" t="s">
        <v>41</v>
      </c>
      <c r="O190" s="92"/>
      <c r="P190" s="238">
        <f>O190*H190</f>
        <v>0</v>
      </c>
      <c r="Q190" s="238">
        <v>0</v>
      </c>
      <c r="R190" s="238">
        <f>Q190*H190</f>
        <v>0</v>
      </c>
      <c r="S190" s="238">
        <v>0</v>
      </c>
      <c r="T190" s="239">
        <f>S190*H190</f>
        <v>0</v>
      </c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R190" s="240" t="s">
        <v>260</v>
      </c>
      <c r="AT190" s="240" t="s">
        <v>256</v>
      </c>
      <c r="AU190" s="240" t="s">
        <v>76</v>
      </c>
      <c r="AY190" s="18" t="s">
        <v>253</v>
      </c>
      <c r="BE190" s="241">
        <f>IF(N190="základní",J190,0)</f>
        <v>0</v>
      </c>
      <c r="BF190" s="241">
        <f>IF(N190="snížená",J190,0)</f>
        <v>0</v>
      </c>
      <c r="BG190" s="241">
        <f>IF(N190="zákl. přenesená",J190,0)</f>
        <v>0</v>
      </c>
      <c r="BH190" s="241">
        <f>IF(N190="sníž. přenesená",J190,0)</f>
        <v>0</v>
      </c>
      <c r="BI190" s="241">
        <f>IF(N190="nulová",J190,0)</f>
        <v>0</v>
      </c>
      <c r="BJ190" s="18" t="s">
        <v>83</v>
      </c>
      <c r="BK190" s="241">
        <f>ROUND(I190*H190,2)</f>
        <v>0</v>
      </c>
      <c r="BL190" s="18" t="s">
        <v>260</v>
      </c>
      <c r="BM190" s="240" t="s">
        <v>804</v>
      </c>
    </row>
    <row r="191" s="2" customFormat="1" ht="24.15" customHeight="1">
      <c r="A191" s="39"/>
      <c r="B191" s="40"/>
      <c r="C191" s="229" t="s">
        <v>76</v>
      </c>
      <c r="D191" s="229" t="s">
        <v>256</v>
      </c>
      <c r="E191" s="230" t="s">
        <v>1736</v>
      </c>
      <c r="F191" s="231" t="s">
        <v>1723</v>
      </c>
      <c r="G191" s="232" t="s">
        <v>1372</v>
      </c>
      <c r="H191" s="233">
        <v>2</v>
      </c>
      <c r="I191" s="234"/>
      <c r="J191" s="235">
        <f>ROUND(I191*H191,2)</f>
        <v>0</v>
      </c>
      <c r="K191" s="231" t="s">
        <v>1</v>
      </c>
      <c r="L191" s="45"/>
      <c r="M191" s="236" t="s">
        <v>1</v>
      </c>
      <c r="N191" s="237" t="s">
        <v>41</v>
      </c>
      <c r="O191" s="92"/>
      <c r="P191" s="238">
        <f>O191*H191</f>
        <v>0</v>
      </c>
      <c r="Q191" s="238">
        <v>0</v>
      </c>
      <c r="R191" s="238">
        <f>Q191*H191</f>
        <v>0</v>
      </c>
      <c r="S191" s="238">
        <v>0</v>
      </c>
      <c r="T191" s="239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40" t="s">
        <v>260</v>
      </c>
      <c r="AT191" s="240" t="s">
        <v>256</v>
      </c>
      <c r="AU191" s="240" t="s">
        <v>76</v>
      </c>
      <c r="AY191" s="18" t="s">
        <v>253</v>
      </c>
      <c r="BE191" s="241">
        <f>IF(N191="základní",J191,0)</f>
        <v>0</v>
      </c>
      <c r="BF191" s="241">
        <f>IF(N191="snížená",J191,0)</f>
        <v>0</v>
      </c>
      <c r="BG191" s="241">
        <f>IF(N191="zákl. přenesená",J191,0)</f>
        <v>0</v>
      </c>
      <c r="BH191" s="241">
        <f>IF(N191="sníž. přenesená",J191,0)</f>
        <v>0</v>
      </c>
      <c r="BI191" s="241">
        <f>IF(N191="nulová",J191,0)</f>
        <v>0</v>
      </c>
      <c r="BJ191" s="18" t="s">
        <v>83</v>
      </c>
      <c r="BK191" s="241">
        <f>ROUND(I191*H191,2)</f>
        <v>0</v>
      </c>
      <c r="BL191" s="18" t="s">
        <v>260</v>
      </c>
      <c r="BM191" s="240" t="s">
        <v>812</v>
      </c>
    </row>
    <row r="192" s="2" customFormat="1">
      <c r="A192" s="39"/>
      <c r="B192" s="40"/>
      <c r="C192" s="41"/>
      <c r="D192" s="249" t="s">
        <v>479</v>
      </c>
      <c r="E192" s="41"/>
      <c r="F192" s="301" t="s">
        <v>1737</v>
      </c>
      <c r="G192" s="41"/>
      <c r="H192" s="41"/>
      <c r="I192" s="244"/>
      <c r="J192" s="41"/>
      <c r="K192" s="41"/>
      <c r="L192" s="45"/>
      <c r="M192" s="245"/>
      <c r="N192" s="246"/>
      <c r="O192" s="92"/>
      <c r="P192" s="92"/>
      <c r="Q192" s="92"/>
      <c r="R192" s="92"/>
      <c r="S192" s="92"/>
      <c r="T192" s="93"/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T192" s="18" t="s">
        <v>479</v>
      </c>
      <c r="AU192" s="18" t="s">
        <v>76</v>
      </c>
    </row>
    <row r="193" s="2" customFormat="1" ht="16.5" customHeight="1">
      <c r="A193" s="39"/>
      <c r="B193" s="40"/>
      <c r="C193" s="229" t="s">
        <v>76</v>
      </c>
      <c r="D193" s="229" t="s">
        <v>256</v>
      </c>
      <c r="E193" s="230" t="s">
        <v>1696</v>
      </c>
      <c r="F193" s="231" t="s">
        <v>1671</v>
      </c>
      <c r="G193" s="232" t="s">
        <v>1372</v>
      </c>
      <c r="H193" s="233">
        <v>2</v>
      </c>
      <c r="I193" s="234"/>
      <c r="J193" s="235">
        <f>ROUND(I193*H193,2)</f>
        <v>0</v>
      </c>
      <c r="K193" s="231" t="s">
        <v>1</v>
      </c>
      <c r="L193" s="45"/>
      <c r="M193" s="236" t="s">
        <v>1</v>
      </c>
      <c r="N193" s="237" t="s">
        <v>41</v>
      </c>
      <c r="O193" s="92"/>
      <c r="P193" s="238">
        <f>O193*H193</f>
        <v>0</v>
      </c>
      <c r="Q193" s="238">
        <v>0</v>
      </c>
      <c r="R193" s="238">
        <f>Q193*H193</f>
        <v>0</v>
      </c>
      <c r="S193" s="238">
        <v>0</v>
      </c>
      <c r="T193" s="239">
        <f>S193*H193</f>
        <v>0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240" t="s">
        <v>260</v>
      </c>
      <c r="AT193" s="240" t="s">
        <v>256</v>
      </c>
      <c r="AU193" s="240" t="s">
        <v>76</v>
      </c>
      <c r="AY193" s="18" t="s">
        <v>253</v>
      </c>
      <c r="BE193" s="241">
        <f>IF(N193="základní",J193,0)</f>
        <v>0</v>
      </c>
      <c r="BF193" s="241">
        <f>IF(N193="snížená",J193,0)</f>
        <v>0</v>
      </c>
      <c r="BG193" s="241">
        <f>IF(N193="zákl. přenesená",J193,0)</f>
        <v>0</v>
      </c>
      <c r="BH193" s="241">
        <f>IF(N193="sníž. přenesená",J193,0)</f>
        <v>0</v>
      </c>
      <c r="BI193" s="241">
        <f>IF(N193="nulová",J193,0)</f>
        <v>0</v>
      </c>
      <c r="BJ193" s="18" t="s">
        <v>83</v>
      </c>
      <c r="BK193" s="241">
        <f>ROUND(I193*H193,2)</f>
        <v>0</v>
      </c>
      <c r="BL193" s="18" t="s">
        <v>260</v>
      </c>
      <c r="BM193" s="240" t="s">
        <v>823</v>
      </c>
    </row>
    <row r="194" s="2" customFormat="1" ht="24.15" customHeight="1">
      <c r="A194" s="39"/>
      <c r="B194" s="40"/>
      <c r="C194" s="229" t="s">
        <v>76</v>
      </c>
      <c r="D194" s="229" t="s">
        <v>256</v>
      </c>
      <c r="E194" s="230" t="s">
        <v>1738</v>
      </c>
      <c r="F194" s="231" t="s">
        <v>1739</v>
      </c>
      <c r="G194" s="232" t="s">
        <v>1372</v>
      </c>
      <c r="H194" s="233">
        <v>3</v>
      </c>
      <c r="I194" s="234"/>
      <c r="J194" s="235">
        <f>ROUND(I194*H194,2)</f>
        <v>0</v>
      </c>
      <c r="K194" s="231" t="s">
        <v>1</v>
      </c>
      <c r="L194" s="45"/>
      <c r="M194" s="236" t="s">
        <v>1</v>
      </c>
      <c r="N194" s="237" t="s">
        <v>41</v>
      </c>
      <c r="O194" s="92"/>
      <c r="P194" s="238">
        <f>O194*H194</f>
        <v>0</v>
      </c>
      <c r="Q194" s="238">
        <v>0</v>
      </c>
      <c r="R194" s="238">
        <f>Q194*H194</f>
        <v>0</v>
      </c>
      <c r="S194" s="238">
        <v>0</v>
      </c>
      <c r="T194" s="239">
        <f>S194*H194</f>
        <v>0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240" t="s">
        <v>260</v>
      </c>
      <c r="AT194" s="240" t="s">
        <v>256</v>
      </c>
      <c r="AU194" s="240" t="s">
        <v>76</v>
      </c>
      <c r="AY194" s="18" t="s">
        <v>253</v>
      </c>
      <c r="BE194" s="241">
        <f>IF(N194="základní",J194,0)</f>
        <v>0</v>
      </c>
      <c r="BF194" s="241">
        <f>IF(N194="snížená",J194,0)</f>
        <v>0</v>
      </c>
      <c r="BG194" s="241">
        <f>IF(N194="zákl. přenesená",J194,0)</f>
        <v>0</v>
      </c>
      <c r="BH194" s="241">
        <f>IF(N194="sníž. přenesená",J194,0)</f>
        <v>0</v>
      </c>
      <c r="BI194" s="241">
        <f>IF(N194="nulová",J194,0)</f>
        <v>0</v>
      </c>
      <c r="BJ194" s="18" t="s">
        <v>83</v>
      </c>
      <c r="BK194" s="241">
        <f>ROUND(I194*H194,2)</f>
        <v>0</v>
      </c>
      <c r="BL194" s="18" t="s">
        <v>260</v>
      </c>
      <c r="BM194" s="240" t="s">
        <v>832</v>
      </c>
    </row>
    <row r="195" s="2" customFormat="1">
      <c r="A195" s="39"/>
      <c r="B195" s="40"/>
      <c r="C195" s="41"/>
      <c r="D195" s="249" t="s">
        <v>479</v>
      </c>
      <c r="E195" s="41"/>
      <c r="F195" s="301" t="s">
        <v>1740</v>
      </c>
      <c r="G195" s="41"/>
      <c r="H195" s="41"/>
      <c r="I195" s="244"/>
      <c r="J195" s="41"/>
      <c r="K195" s="41"/>
      <c r="L195" s="45"/>
      <c r="M195" s="245"/>
      <c r="N195" s="246"/>
      <c r="O195" s="92"/>
      <c r="P195" s="92"/>
      <c r="Q195" s="92"/>
      <c r="R195" s="92"/>
      <c r="S195" s="92"/>
      <c r="T195" s="93"/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T195" s="18" t="s">
        <v>479</v>
      </c>
      <c r="AU195" s="18" t="s">
        <v>76</v>
      </c>
    </row>
    <row r="196" s="2" customFormat="1" ht="16.5" customHeight="1">
      <c r="A196" s="39"/>
      <c r="B196" s="40"/>
      <c r="C196" s="229" t="s">
        <v>76</v>
      </c>
      <c r="D196" s="229" t="s">
        <v>256</v>
      </c>
      <c r="E196" s="230" t="s">
        <v>1670</v>
      </c>
      <c r="F196" s="231" t="s">
        <v>1671</v>
      </c>
      <c r="G196" s="232" t="s">
        <v>1372</v>
      </c>
      <c r="H196" s="233">
        <v>3</v>
      </c>
      <c r="I196" s="234"/>
      <c r="J196" s="235">
        <f>ROUND(I196*H196,2)</f>
        <v>0</v>
      </c>
      <c r="K196" s="231" t="s">
        <v>1</v>
      </c>
      <c r="L196" s="45"/>
      <c r="M196" s="236" t="s">
        <v>1</v>
      </c>
      <c r="N196" s="237" t="s">
        <v>41</v>
      </c>
      <c r="O196" s="92"/>
      <c r="P196" s="238">
        <f>O196*H196</f>
        <v>0</v>
      </c>
      <c r="Q196" s="238">
        <v>0</v>
      </c>
      <c r="R196" s="238">
        <f>Q196*H196</f>
        <v>0</v>
      </c>
      <c r="S196" s="238">
        <v>0</v>
      </c>
      <c r="T196" s="239">
        <f>S196*H196</f>
        <v>0</v>
      </c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R196" s="240" t="s">
        <v>260</v>
      </c>
      <c r="AT196" s="240" t="s">
        <v>256</v>
      </c>
      <c r="AU196" s="240" t="s">
        <v>76</v>
      </c>
      <c r="AY196" s="18" t="s">
        <v>253</v>
      </c>
      <c r="BE196" s="241">
        <f>IF(N196="základní",J196,0)</f>
        <v>0</v>
      </c>
      <c r="BF196" s="241">
        <f>IF(N196="snížená",J196,0)</f>
        <v>0</v>
      </c>
      <c r="BG196" s="241">
        <f>IF(N196="zákl. přenesená",J196,0)</f>
        <v>0</v>
      </c>
      <c r="BH196" s="241">
        <f>IF(N196="sníž. přenesená",J196,0)</f>
        <v>0</v>
      </c>
      <c r="BI196" s="241">
        <f>IF(N196="nulová",J196,0)</f>
        <v>0</v>
      </c>
      <c r="BJ196" s="18" t="s">
        <v>83</v>
      </c>
      <c r="BK196" s="241">
        <f>ROUND(I196*H196,2)</f>
        <v>0</v>
      </c>
      <c r="BL196" s="18" t="s">
        <v>260</v>
      </c>
      <c r="BM196" s="240" t="s">
        <v>840</v>
      </c>
    </row>
    <row r="197" s="2" customFormat="1" ht="24.15" customHeight="1">
      <c r="A197" s="39"/>
      <c r="B197" s="40"/>
      <c r="C197" s="229" t="s">
        <v>76</v>
      </c>
      <c r="D197" s="229" t="s">
        <v>256</v>
      </c>
      <c r="E197" s="230" t="s">
        <v>1741</v>
      </c>
      <c r="F197" s="231" t="s">
        <v>1742</v>
      </c>
      <c r="G197" s="232" t="s">
        <v>1372</v>
      </c>
      <c r="H197" s="233">
        <v>1</v>
      </c>
      <c r="I197" s="234"/>
      <c r="J197" s="235">
        <f>ROUND(I197*H197,2)</f>
        <v>0</v>
      </c>
      <c r="K197" s="231" t="s">
        <v>1</v>
      </c>
      <c r="L197" s="45"/>
      <c r="M197" s="236" t="s">
        <v>1</v>
      </c>
      <c r="N197" s="237" t="s">
        <v>41</v>
      </c>
      <c r="O197" s="92"/>
      <c r="P197" s="238">
        <f>O197*H197</f>
        <v>0</v>
      </c>
      <c r="Q197" s="238">
        <v>0</v>
      </c>
      <c r="R197" s="238">
        <f>Q197*H197</f>
        <v>0</v>
      </c>
      <c r="S197" s="238">
        <v>0</v>
      </c>
      <c r="T197" s="239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240" t="s">
        <v>260</v>
      </c>
      <c r="AT197" s="240" t="s">
        <v>256</v>
      </c>
      <c r="AU197" s="240" t="s">
        <v>76</v>
      </c>
      <c r="AY197" s="18" t="s">
        <v>253</v>
      </c>
      <c r="BE197" s="241">
        <f>IF(N197="základní",J197,0)</f>
        <v>0</v>
      </c>
      <c r="BF197" s="241">
        <f>IF(N197="snížená",J197,0)</f>
        <v>0</v>
      </c>
      <c r="BG197" s="241">
        <f>IF(N197="zákl. přenesená",J197,0)</f>
        <v>0</v>
      </c>
      <c r="BH197" s="241">
        <f>IF(N197="sníž. přenesená",J197,0)</f>
        <v>0</v>
      </c>
      <c r="BI197" s="241">
        <f>IF(N197="nulová",J197,0)</f>
        <v>0</v>
      </c>
      <c r="BJ197" s="18" t="s">
        <v>83</v>
      </c>
      <c r="BK197" s="241">
        <f>ROUND(I197*H197,2)</f>
        <v>0</v>
      </c>
      <c r="BL197" s="18" t="s">
        <v>260</v>
      </c>
      <c r="BM197" s="240" t="s">
        <v>848</v>
      </c>
    </row>
    <row r="198" s="2" customFormat="1">
      <c r="A198" s="39"/>
      <c r="B198" s="40"/>
      <c r="C198" s="41"/>
      <c r="D198" s="249" t="s">
        <v>479</v>
      </c>
      <c r="E198" s="41"/>
      <c r="F198" s="301" t="s">
        <v>1743</v>
      </c>
      <c r="G198" s="41"/>
      <c r="H198" s="41"/>
      <c r="I198" s="244"/>
      <c r="J198" s="41"/>
      <c r="K198" s="41"/>
      <c r="L198" s="45"/>
      <c r="M198" s="245"/>
      <c r="N198" s="246"/>
      <c r="O198" s="92"/>
      <c r="P198" s="92"/>
      <c r="Q198" s="92"/>
      <c r="R198" s="92"/>
      <c r="S198" s="92"/>
      <c r="T198" s="93"/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T198" s="18" t="s">
        <v>479</v>
      </c>
      <c r="AU198" s="18" t="s">
        <v>76</v>
      </c>
    </row>
    <row r="199" s="2" customFormat="1" ht="21.75" customHeight="1">
      <c r="A199" s="39"/>
      <c r="B199" s="40"/>
      <c r="C199" s="229" t="s">
        <v>76</v>
      </c>
      <c r="D199" s="229" t="s">
        <v>256</v>
      </c>
      <c r="E199" s="230" t="s">
        <v>1744</v>
      </c>
      <c r="F199" s="231" t="s">
        <v>1745</v>
      </c>
      <c r="G199" s="232" t="s">
        <v>1372</v>
      </c>
      <c r="H199" s="233">
        <v>3</v>
      </c>
      <c r="I199" s="234"/>
      <c r="J199" s="235">
        <f>ROUND(I199*H199,2)</f>
        <v>0</v>
      </c>
      <c r="K199" s="231" t="s">
        <v>1</v>
      </c>
      <c r="L199" s="45"/>
      <c r="M199" s="236" t="s">
        <v>1</v>
      </c>
      <c r="N199" s="237" t="s">
        <v>41</v>
      </c>
      <c r="O199" s="92"/>
      <c r="P199" s="238">
        <f>O199*H199</f>
        <v>0</v>
      </c>
      <c r="Q199" s="238">
        <v>0</v>
      </c>
      <c r="R199" s="238">
        <f>Q199*H199</f>
        <v>0</v>
      </c>
      <c r="S199" s="238">
        <v>0</v>
      </c>
      <c r="T199" s="239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40" t="s">
        <v>260</v>
      </c>
      <c r="AT199" s="240" t="s">
        <v>256</v>
      </c>
      <c r="AU199" s="240" t="s">
        <v>76</v>
      </c>
      <c r="AY199" s="18" t="s">
        <v>253</v>
      </c>
      <c r="BE199" s="241">
        <f>IF(N199="základní",J199,0)</f>
        <v>0</v>
      </c>
      <c r="BF199" s="241">
        <f>IF(N199="snížená",J199,0)</f>
        <v>0</v>
      </c>
      <c r="BG199" s="241">
        <f>IF(N199="zákl. přenesená",J199,0)</f>
        <v>0</v>
      </c>
      <c r="BH199" s="241">
        <f>IF(N199="sníž. přenesená",J199,0)</f>
        <v>0</v>
      </c>
      <c r="BI199" s="241">
        <f>IF(N199="nulová",J199,0)</f>
        <v>0</v>
      </c>
      <c r="BJ199" s="18" t="s">
        <v>83</v>
      </c>
      <c r="BK199" s="241">
        <f>ROUND(I199*H199,2)</f>
        <v>0</v>
      </c>
      <c r="BL199" s="18" t="s">
        <v>260</v>
      </c>
      <c r="BM199" s="240" t="s">
        <v>856</v>
      </c>
    </row>
    <row r="200" s="2" customFormat="1" ht="16.5" customHeight="1">
      <c r="A200" s="39"/>
      <c r="B200" s="40"/>
      <c r="C200" s="229" t="s">
        <v>76</v>
      </c>
      <c r="D200" s="229" t="s">
        <v>256</v>
      </c>
      <c r="E200" s="230" t="s">
        <v>1696</v>
      </c>
      <c r="F200" s="231" t="s">
        <v>1671</v>
      </c>
      <c r="G200" s="232" t="s">
        <v>1372</v>
      </c>
      <c r="H200" s="233">
        <v>1</v>
      </c>
      <c r="I200" s="234"/>
      <c r="J200" s="235">
        <f>ROUND(I200*H200,2)</f>
        <v>0</v>
      </c>
      <c r="K200" s="231" t="s">
        <v>1</v>
      </c>
      <c r="L200" s="45"/>
      <c r="M200" s="236" t="s">
        <v>1</v>
      </c>
      <c r="N200" s="237" t="s">
        <v>41</v>
      </c>
      <c r="O200" s="92"/>
      <c r="P200" s="238">
        <f>O200*H200</f>
        <v>0</v>
      </c>
      <c r="Q200" s="238">
        <v>0</v>
      </c>
      <c r="R200" s="238">
        <f>Q200*H200</f>
        <v>0</v>
      </c>
      <c r="S200" s="238">
        <v>0</v>
      </c>
      <c r="T200" s="239">
        <f>S200*H200</f>
        <v>0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240" t="s">
        <v>260</v>
      </c>
      <c r="AT200" s="240" t="s">
        <v>256</v>
      </c>
      <c r="AU200" s="240" t="s">
        <v>76</v>
      </c>
      <c r="AY200" s="18" t="s">
        <v>253</v>
      </c>
      <c r="BE200" s="241">
        <f>IF(N200="základní",J200,0)</f>
        <v>0</v>
      </c>
      <c r="BF200" s="241">
        <f>IF(N200="snížená",J200,0)</f>
        <v>0</v>
      </c>
      <c r="BG200" s="241">
        <f>IF(N200="zákl. přenesená",J200,0)</f>
        <v>0</v>
      </c>
      <c r="BH200" s="241">
        <f>IF(N200="sníž. přenesená",J200,0)</f>
        <v>0</v>
      </c>
      <c r="BI200" s="241">
        <f>IF(N200="nulová",J200,0)</f>
        <v>0</v>
      </c>
      <c r="BJ200" s="18" t="s">
        <v>83</v>
      </c>
      <c r="BK200" s="241">
        <f>ROUND(I200*H200,2)</f>
        <v>0</v>
      </c>
      <c r="BL200" s="18" t="s">
        <v>260</v>
      </c>
      <c r="BM200" s="240" t="s">
        <v>867</v>
      </c>
    </row>
    <row r="201" s="2" customFormat="1" ht="16.5" customHeight="1">
      <c r="A201" s="39"/>
      <c r="B201" s="40"/>
      <c r="C201" s="229" t="s">
        <v>76</v>
      </c>
      <c r="D201" s="229" t="s">
        <v>256</v>
      </c>
      <c r="E201" s="230" t="s">
        <v>1677</v>
      </c>
      <c r="F201" s="231" t="s">
        <v>1671</v>
      </c>
      <c r="G201" s="232" t="s">
        <v>1372</v>
      </c>
      <c r="H201" s="233">
        <v>3</v>
      </c>
      <c r="I201" s="234"/>
      <c r="J201" s="235">
        <f>ROUND(I201*H201,2)</f>
        <v>0</v>
      </c>
      <c r="K201" s="231" t="s">
        <v>1</v>
      </c>
      <c r="L201" s="45"/>
      <c r="M201" s="236" t="s">
        <v>1</v>
      </c>
      <c r="N201" s="237" t="s">
        <v>41</v>
      </c>
      <c r="O201" s="92"/>
      <c r="P201" s="238">
        <f>O201*H201</f>
        <v>0</v>
      </c>
      <c r="Q201" s="238">
        <v>0</v>
      </c>
      <c r="R201" s="238">
        <f>Q201*H201</f>
        <v>0</v>
      </c>
      <c r="S201" s="238">
        <v>0</v>
      </c>
      <c r="T201" s="239">
        <f>S201*H201</f>
        <v>0</v>
      </c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R201" s="240" t="s">
        <v>260</v>
      </c>
      <c r="AT201" s="240" t="s">
        <v>256</v>
      </c>
      <c r="AU201" s="240" t="s">
        <v>76</v>
      </c>
      <c r="AY201" s="18" t="s">
        <v>253</v>
      </c>
      <c r="BE201" s="241">
        <f>IF(N201="základní",J201,0)</f>
        <v>0</v>
      </c>
      <c r="BF201" s="241">
        <f>IF(N201="snížená",J201,0)</f>
        <v>0</v>
      </c>
      <c r="BG201" s="241">
        <f>IF(N201="zákl. přenesená",J201,0)</f>
        <v>0</v>
      </c>
      <c r="BH201" s="241">
        <f>IF(N201="sníž. přenesená",J201,0)</f>
        <v>0</v>
      </c>
      <c r="BI201" s="241">
        <f>IF(N201="nulová",J201,0)</f>
        <v>0</v>
      </c>
      <c r="BJ201" s="18" t="s">
        <v>83</v>
      </c>
      <c r="BK201" s="241">
        <f>ROUND(I201*H201,2)</f>
        <v>0</v>
      </c>
      <c r="BL201" s="18" t="s">
        <v>260</v>
      </c>
      <c r="BM201" s="240" t="s">
        <v>875</v>
      </c>
    </row>
    <row r="202" s="2" customFormat="1" ht="24.15" customHeight="1">
      <c r="A202" s="39"/>
      <c r="B202" s="40"/>
      <c r="C202" s="229" t="s">
        <v>76</v>
      </c>
      <c r="D202" s="229" t="s">
        <v>256</v>
      </c>
      <c r="E202" s="230" t="s">
        <v>1746</v>
      </c>
      <c r="F202" s="231" t="s">
        <v>1747</v>
      </c>
      <c r="G202" s="232" t="s">
        <v>1372</v>
      </c>
      <c r="H202" s="233">
        <v>6</v>
      </c>
      <c r="I202" s="234"/>
      <c r="J202" s="235">
        <f>ROUND(I202*H202,2)</f>
        <v>0</v>
      </c>
      <c r="K202" s="231" t="s">
        <v>1</v>
      </c>
      <c r="L202" s="45"/>
      <c r="M202" s="236" t="s">
        <v>1</v>
      </c>
      <c r="N202" s="237" t="s">
        <v>41</v>
      </c>
      <c r="O202" s="92"/>
      <c r="P202" s="238">
        <f>O202*H202</f>
        <v>0</v>
      </c>
      <c r="Q202" s="238">
        <v>0</v>
      </c>
      <c r="R202" s="238">
        <f>Q202*H202</f>
        <v>0</v>
      </c>
      <c r="S202" s="238">
        <v>0</v>
      </c>
      <c r="T202" s="239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240" t="s">
        <v>260</v>
      </c>
      <c r="AT202" s="240" t="s">
        <v>256</v>
      </c>
      <c r="AU202" s="240" t="s">
        <v>76</v>
      </c>
      <c r="AY202" s="18" t="s">
        <v>253</v>
      </c>
      <c r="BE202" s="241">
        <f>IF(N202="základní",J202,0)</f>
        <v>0</v>
      </c>
      <c r="BF202" s="241">
        <f>IF(N202="snížená",J202,0)</f>
        <v>0</v>
      </c>
      <c r="BG202" s="241">
        <f>IF(N202="zákl. přenesená",J202,0)</f>
        <v>0</v>
      </c>
      <c r="BH202" s="241">
        <f>IF(N202="sníž. přenesená",J202,0)</f>
        <v>0</v>
      </c>
      <c r="BI202" s="241">
        <f>IF(N202="nulová",J202,0)</f>
        <v>0</v>
      </c>
      <c r="BJ202" s="18" t="s">
        <v>83</v>
      </c>
      <c r="BK202" s="241">
        <f>ROUND(I202*H202,2)</f>
        <v>0</v>
      </c>
      <c r="BL202" s="18" t="s">
        <v>260</v>
      </c>
      <c r="BM202" s="240" t="s">
        <v>888</v>
      </c>
    </row>
    <row r="203" s="2" customFormat="1">
      <c r="A203" s="39"/>
      <c r="B203" s="40"/>
      <c r="C203" s="41"/>
      <c r="D203" s="249" t="s">
        <v>479</v>
      </c>
      <c r="E203" s="41"/>
      <c r="F203" s="301" t="s">
        <v>1748</v>
      </c>
      <c r="G203" s="41"/>
      <c r="H203" s="41"/>
      <c r="I203" s="244"/>
      <c r="J203" s="41"/>
      <c r="K203" s="41"/>
      <c r="L203" s="45"/>
      <c r="M203" s="245"/>
      <c r="N203" s="246"/>
      <c r="O203" s="92"/>
      <c r="P203" s="92"/>
      <c r="Q203" s="92"/>
      <c r="R203" s="92"/>
      <c r="S203" s="92"/>
      <c r="T203" s="93"/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T203" s="18" t="s">
        <v>479</v>
      </c>
      <c r="AU203" s="18" t="s">
        <v>76</v>
      </c>
    </row>
    <row r="204" s="2" customFormat="1" ht="16.5" customHeight="1">
      <c r="A204" s="39"/>
      <c r="B204" s="40"/>
      <c r="C204" s="229" t="s">
        <v>76</v>
      </c>
      <c r="D204" s="229" t="s">
        <v>256</v>
      </c>
      <c r="E204" s="230" t="s">
        <v>1749</v>
      </c>
      <c r="F204" s="231" t="s">
        <v>1750</v>
      </c>
      <c r="G204" s="232" t="s">
        <v>1372</v>
      </c>
      <c r="H204" s="233">
        <v>6</v>
      </c>
      <c r="I204" s="234"/>
      <c r="J204" s="235">
        <f>ROUND(I204*H204,2)</f>
        <v>0</v>
      </c>
      <c r="K204" s="231" t="s">
        <v>1</v>
      </c>
      <c r="L204" s="45"/>
      <c r="M204" s="236" t="s">
        <v>1</v>
      </c>
      <c r="N204" s="237" t="s">
        <v>41</v>
      </c>
      <c r="O204" s="92"/>
      <c r="P204" s="238">
        <f>O204*H204</f>
        <v>0</v>
      </c>
      <c r="Q204" s="238">
        <v>0</v>
      </c>
      <c r="R204" s="238">
        <f>Q204*H204</f>
        <v>0</v>
      </c>
      <c r="S204" s="238">
        <v>0</v>
      </c>
      <c r="T204" s="239">
        <f>S204*H204</f>
        <v>0</v>
      </c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R204" s="240" t="s">
        <v>260</v>
      </c>
      <c r="AT204" s="240" t="s">
        <v>256</v>
      </c>
      <c r="AU204" s="240" t="s">
        <v>76</v>
      </c>
      <c r="AY204" s="18" t="s">
        <v>253</v>
      </c>
      <c r="BE204" s="241">
        <f>IF(N204="základní",J204,0)</f>
        <v>0</v>
      </c>
      <c r="BF204" s="241">
        <f>IF(N204="snížená",J204,0)</f>
        <v>0</v>
      </c>
      <c r="BG204" s="241">
        <f>IF(N204="zákl. přenesená",J204,0)</f>
        <v>0</v>
      </c>
      <c r="BH204" s="241">
        <f>IF(N204="sníž. přenesená",J204,0)</f>
        <v>0</v>
      </c>
      <c r="BI204" s="241">
        <f>IF(N204="nulová",J204,0)</f>
        <v>0</v>
      </c>
      <c r="BJ204" s="18" t="s">
        <v>83</v>
      </c>
      <c r="BK204" s="241">
        <f>ROUND(I204*H204,2)</f>
        <v>0</v>
      </c>
      <c r="BL204" s="18" t="s">
        <v>260</v>
      </c>
      <c r="BM204" s="240" t="s">
        <v>897</v>
      </c>
    </row>
    <row r="205" s="2" customFormat="1" ht="16.5" customHeight="1">
      <c r="A205" s="39"/>
      <c r="B205" s="40"/>
      <c r="C205" s="229" t="s">
        <v>76</v>
      </c>
      <c r="D205" s="229" t="s">
        <v>256</v>
      </c>
      <c r="E205" s="230" t="s">
        <v>1751</v>
      </c>
      <c r="F205" s="231" t="s">
        <v>1671</v>
      </c>
      <c r="G205" s="232" t="s">
        <v>1372</v>
      </c>
      <c r="H205" s="233">
        <v>6</v>
      </c>
      <c r="I205" s="234"/>
      <c r="J205" s="235">
        <f>ROUND(I205*H205,2)</f>
        <v>0</v>
      </c>
      <c r="K205" s="231" t="s">
        <v>1</v>
      </c>
      <c r="L205" s="45"/>
      <c r="M205" s="236" t="s">
        <v>1</v>
      </c>
      <c r="N205" s="237" t="s">
        <v>41</v>
      </c>
      <c r="O205" s="92"/>
      <c r="P205" s="238">
        <f>O205*H205</f>
        <v>0</v>
      </c>
      <c r="Q205" s="238">
        <v>0</v>
      </c>
      <c r="R205" s="238">
        <f>Q205*H205</f>
        <v>0</v>
      </c>
      <c r="S205" s="238">
        <v>0</v>
      </c>
      <c r="T205" s="239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40" t="s">
        <v>260</v>
      </c>
      <c r="AT205" s="240" t="s">
        <v>256</v>
      </c>
      <c r="AU205" s="240" t="s">
        <v>76</v>
      </c>
      <c r="AY205" s="18" t="s">
        <v>253</v>
      </c>
      <c r="BE205" s="241">
        <f>IF(N205="základní",J205,0)</f>
        <v>0</v>
      </c>
      <c r="BF205" s="241">
        <f>IF(N205="snížená",J205,0)</f>
        <v>0</v>
      </c>
      <c r="BG205" s="241">
        <f>IF(N205="zákl. přenesená",J205,0)</f>
        <v>0</v>
      </c>
      <c r="BH205" s="241">
        <f>IF(N205="sníž. přenesená",J205,0)</f>
        <v>0</v>
      </c>
      <c r="BI205" s="241">
        <f>IF(N205="nulová",J205,0)</f>
        <v>0</v>
      </c>
      <c r="BJ205" s="18" t="s">
        <v>83</v>
      </c>
      <c r="BK205" s="241">
        <f>ROUND(I205*H205,2)</f>
        <v>0</v>
      </c>
      <c r="BL205" s="18" t="s">
        <v>260</v>
      </c>
      <c r="BM205" s="240" t="s">
        <v>908</v>
      </c>
    </row>
    <row r="206" s="2" customFormat="1" ht="24.15" customHeight="1">
      <c r="A206" s="39"/>
      <c r="B206" s="40"/>
      <c r="C206" s="229" t="s">
        <v>76</v>
      </c>
      <c r="D206" s="229" t="s">
        <v>256</v>
      </c>
      <c r="E206" s="230" t="s">
        <v>1752</v>
      </c>
      <c r="F206" s="231" t="s">
        <v>1753</v>
      </c>
      <c r="G206" s="232" t="s">
        <v>1372</v>
      </c>
      <c r="H206" s="233">
        <v>2</v>
      </c>
      <c r="I206" s="234"/>
      <c r="J206" s="235">
        <f>ROUND(I206*H206,2)</f>
        <v>0</v>
      </c>
      <c r="K206" s="231" t="s">
        <v>1</v>
      </c>
      <c r="L206" s="45"/>
      <c r="M206" s="236" t="s">
        <v>1</v>
      </c>
      <c r="N206" s="237" t="s">
        <v>41</v>
      </c>
      <c r="O206" s="92"/>
      <c r="P206" s="238">
        <f>O206*H206</f>
        <v>0</v>
      </c>
      <c r="Q206" s="238">
        <v>0</v>
      </c>
      <c r="R206" s="238">
        <f>Q206*H206</f>
        <v>0</v>
      </c>
      <c r="S206" s="238">
        <v>0</v>
      </c>
      <c r="T206" s="239">
        <f>S206*H206</f>
        <v>0</v>
      </c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R206" s="240" t="s">
        <v>260</v>
      </c>
      <c r="AT206" s="240" t="s">
        <v>256</v>
      </c>
      <c r="AU206" s="240" t="s">
        <v>76</v>
      </c>
      <c r="AY206" s="18" t="s">
        <v>253</v>
      </c>
      <c r="BE206" s="241">
        <f>IF(N206="základní",J206,0)</f>
        <v>0</v>
      </c>
      <c r="BF206" s="241">
        <f>IF(N206="snížená",J206,0)</f>
        <v>0</v>
      </c>
      <c r="BG206" s="241">
        <f>IF(N206="zákl. přenesená",J206,0)</f>
        <v>0</v>
      </c>
      <c r="BH206" s="241">
        <f>IF(N206="sníž. přenesená",J206,0)</f>
        <v>0</v>
      </c>
      <c r="BI206" s="241">
        <f>IF(N206="nulová",J206,0)</f>
        <v>0</v>
      </c>
      <c r="BJ206" s="18" t="s">
        <v>83</v>
      </c>
      <c r="BK206" s="241">
        <f>ROUND(I206*H206,2)</f>
        <v>0</v>
      </c>
      <c r="BL206" s="18" t="s">
        <v>260</v>
      </c>
      <c r="BM206" s="240" t="s">
        <v>918</v>
      </c>
    </row>
    <row r="207" s="2" customFormat="1">
      <c r="A207" s="39"/>
      <c r="B207" s="40"/>
      <c r="C207" s="41"/>
      <c r="D207" s="249" t="s">
        <v>479</v>
      </c>
      <c r="E207" s="41"/>
      <c r="F207" s="301" t="s">
        <v>1754</v>
      </c>
      <c r="G207" s="41"/>
      <c r="H207" s="41"/>
      <c r="I207" s="244"/>
      <c r="J207" s="41"/>
      <c r="K207" s="41"/>
      <c r="L207" s="45"/>
      <c r="M207" s="245"/>
      <c r="N207" s="246"/>
      <c r="O207" s="92"/>
      <c r="P207" s="92"/>
      <c r="Q207" s="92"/>
      <c r="R207" s="92"/>
      <c r="S207" s="92"/>
      <c r="T207" s="93"/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T207" s="18" t="s">
        <v>479</v>
      </c>
      <c r="AU207" s="18" t="s">
        <v>76</v>
      </c>
    </row>
    <row r="208" s="2" customFormat="1" ht="16.5" customHeight="1">
      <c r="A208" s="39"/>
      <c r="B208" s="40"/>
      <c r="C208" s="229" t="s">
        <v>76</v>
      </c>
      <c r="D208" s="229" t="s">
        <v>256</v>
      </c>
      <c r="E208" s="230" t="s">
        <v>1751</v>
      </c>
      <c r="F208" s="231" t="s">
        <v>1671</v>
      </c>
      <c r="G208" s="232" t="s">
        <v>1372</v>
      </c>
      <c r="H208" s="233">
        <v>2</v>
      </c>
      <c r="I208" s="234"/>
      <c r="J208" s="235">
        <f>ROUND(I208*H208,2)</f>
        <v>0</v>
      </c>
      <c r="K208" s="231" t="s">
        <v>1</v>
      </c>
      <c r="L208" s="45"/>
      <c r="M208" s="236" t="s">
        <v>1</v>
      </c>
      <c r="N208" s="237" t="s">
        <v>41</v>
      </c>
      <c r="O208" s="92"/>
      <c r="P208" s="238">
        <f>O208*H208</f>
        <v>0</v>
      </c>
      <c r="Q208" s="238">
        <v>0</v>
      </c>
      <c r="R208" s="238">
        <f>Q208*H208</f>
        <v>0</v>
      </c>
      <c r="S208" s="238">
        <v>0</v>
      </c>
      <c r="T208" s="239">
        <f>S208*H208</f>
        <v>0</v>
      </c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R208" s="240" t="s">
        <v>260</v>
      </c>
      <c r="AT208" s="240" t="s">
        <v>256</v>
      </c>
      <c r="AU208" s="240" t="s">
        <v>76</v>
      </c>
      <c r="AY208" s="18" t="s">
        <v>253</v>
      </c>
      <c r="BE208" s="241">
        <f>IF(N208="základní",J208,0)</f>
        <v>0</v>
      </c>
      <c r="BF208" s="241">
        <f>IF(N208="snížená",J208,0)</f>
        <v>0</v>
      </c>
      <c r="BG208" s="241">
        <f>IF(N208="zákl. přenesená",J208,0)</f>
        <v>0</v>
      </c>
      <c r="BH208" s="241">
        <f>IF(N208="sníž. přenesená",J208,0)</f>
        <v>0</v>
      </c>
      <c r="BI208" s="241">
        <f>IF(N208="nulová",J208,0)</f>
        <v>0</v>
      </c>
      <c r="BJ208" s="18" t="s">
        <v>83</v>
      </c>
      <c r="BK208" s="241">
        <f>ROUND(I208*H208,2)</f>
        <v>0</v>
      </c>
      <c r="BL208" s="18" t="s">
        <v>260</v>
      </c>
      <c r="BM208" s="240" t="s">
        <v>928</v>
      </c>
    </row>
    <row r="209" s="2" customFormat="1" ht="24.15" customHeight="1">
      <c r="A209" s="39"/>
      <c r="B209" s="40"/>
      <c r="C209" s="229" t="s">
        <v>76</v>
      </c>
      <c r="D209" s="229" t="s">
        <v>256</v>
      </c>
      <c r="E209" s="230" t="s">
        <v>1755</v>
      </c>
      <c r="F209" s="231" t="s">
        <v>1753</v>
      </c>
      <c r="G209" s="232" t="s">
        <v>1372</v>
      </c>
      <c r="H209" s="233">
        <v>2</v>
      </c>
      <c r="I209" s="234"/>
      <c r="J209" s="235">
        <f>ROUND(I209*H209,2)</f>
        <v>0</v>
      </c>
      <c r="K209" s="231" t="s">
        <v>1</v>
      </c>
      <c r="L209" s="45"/>
      <c r="M209" s="236" t="s">
        <v>1</v>
      </c>
      <c r="N209" s="237" t="s">
        <v>41</v>
      </c>
      <c r="O209" s="92"/>
      <c r="P209" s="238">
        <f>O209*H209</f>
        <v>0</v>
      </c>
      <c r="Q209" s="238">
        <v>0</v>
      </c>
      <c r="R209" s="238">
        <f>Q209*H209</f>
        <v>0</v>
      </c>
      <c r="S209" s="238">
        <v>0</v>
      </c>
      <c r="T209" s="239">
        <f>S209*H209</f>
        <v>0</v>
      </c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R209" s="240" t="s">
        <v>260</v>
      </c>
      <c r="AT209" s="240" t="s">
        <v>256</v>
      </c>
      <c r="AU209" s="240" t="s">
        <v>76</v>
      </c>
      <c r="AY209" s="18" t="s">
        <v>253</v>
      </c>
      <c r="BE209" s="241">
        <f>IF(N209="základní",J209,0)</f>
        <v>0</v>
      </c>
      <c r="BF209" s="241">
        <f>IF(N209="snížená",J209,0)</f>
        <v>0</v>
      </c>
      <c r="BG209" s="241">
        <f>IF(N209="zákl. přenesená",J209,0)</f>
        <v>0</v>
      </c>
      <c r="BH209" s="241">
        <f>IF(N209="sníž. přenesená",J209,0)</f>
        <v>0</v>
      </c>
      <c r="BI209" s="241">
        <f>IF(N209="nulová",J209,0)</f>
        <v>0</v>
      </c>
      <c r="BJ209" s="18" t="s">
        <v>83</v>
      </c>
      <c r="BK209" s="241">
        <f>ROUND(I209*H209,2)</f>
        <v>0</v>
      </c>
      <c r="BL209" s="18" t="s">
        <v>260</v>
      </c>
      <c r="BM209" s="240" t="s">
        <v>939</v>
      </c>
    </row>
    <row r="210" s="2" customFormat="1">
      <c r="A210" s="39"/>
      <c r="B210" s="40"/>
      <c r="C210" s="41"/>
      <c r="D210" s="249" t="s">
        <v>479</v>
      </c>
      <c r="E210" s="41"/>
      <c r="F210" s="301" t="s">
        <v>1754</v>
      </c>
      <c r="G210" s="41"/>
      <c r="H210" s="41"/>
      <c r="I210" s="244"/>
      <c r="J210" s="41"/>
      <c r="K210" s="41"/>
      <c r="L210" s="45"/>
      <c r="M210" s="245"/>
      <c r="N210" s="246"/>
      <c r="O210" s="92"/>
      <c r="P210" s="92"/>
      <c r="Q210" s="92"/>
      <c r="R210" s="92"/>
      <c r="S210" s="92"/>
      <c r="T210" s="93"/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T210" s="18" t="s">
        <v>479</v>
      </c>
      <c r="AU210" s="18" t="s">
        <v>76</v>
      </c>
    </row>
    <row r="211" s="2" customFormat="1" ht="16.5" customHeight="1">
      <c r="A211" s="39"/>
      <c r="B211" s="40"/>
      <c r="C211" s="229" t="s">
        <v>76</v>
      </c>
      <c r="D211" s="229" t="s">
        <v>256</v>
      </c>
      <c r="E211" s="230" t="s">
        <v>1749</v>
      </c>
      <c r="F211" s="231" t="s">
        <v>1750</v>
      </c>
      <c r="G211" s="232" t="s">
        <v>1372</v>
      </c>
      <c r="H211" s="233">
        <v>2</v>
      </c>
      <c r="I211" s="234"/>
      <c r="J211" s="235">
        <f>ROUND(I211*H211,2)</f>
        <v>0</v>
      </c>
      <c r="K211" s="231" t="s">
        <v>1</v>
      </c>
      <c r="L211" s="45"/>
      <c r="M211" s="236" t="s">
        <v>1</v>
      </c>
      <c r="N211" s="237" t="s">
        <v>41</v>
      </c>
      <c r="O211" s="92"/>
      <c r="P211" s="238">
        <f>O211*H211</f>
        <v>0</v>
      </c>
      <c r="Q211" s="238">
        <v>0</v>
      </c>
      <c r="R211" s="238">
        <f>Q211*H211</f>
        <v>0</v>
      </c>
      <c r="S211" s="238">
        <v>0</v>
      </c>
      <c r="T211" s="239">
        <f>S211*H211</f>
        <v>0</v>
      </c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R211" s="240" t="s">
        <v>260</v>
      </c>
      <c r="AT211" s="240" t="s">
        <v>256</v>
      </c>
      <c r="AU211" s="240" t="s">
        <v>76</v>
      </c>
      <c r="AY211" s="18" t="s">
        <v>253</v>
      </c>
      <c r="BE211" s="241">
        <f>IF(N211="základní",J211,0)</f>
        <v>0</v>
      </c>
      <c r="BF211" s="241">
        <f>IF(N211="snížená",J211,0)</f>
        <v>0</v>
      </c>
      <c r="BG211" s="241">
        <f>IF(N211="zákl. přenesená",J211,0)</f>
        <v>0</v>
      </c>
      <c r="BH211" s="241">
        <f>IF(N211="sníž. přenesená",J211,0)</f>
        <v>0</v>
      </c>
      <c r="BI211" s="241">
        <f>IF(N211="nulová",J211,0)</f>
        <v>0</v>
      </c>
      <c r="BJ211" s="18" t="s">
        <v>83</v>
      </c>
      <c r="BK211" s="241">
        <f>ROUND(I211*H211,2)</f>
        <v>0</v>
      </c>
      <c r="BL211" s="18" t="s">
        <v>260</v>
      </c>
      <c r="BM211" s="240" t="s">
        <v>949</v>
      </c>
    </row>
    <row r="212" s="2" customFormat="1" ht="16.5" customHeight="1">
      <c r="A212" s="39"/>
      <c r="B212" s="40"/>
      <c r="C212" s="229" t="s">
        <v>76</v>
      </c>
      <c r="D212" s="229" t="s">
        <v>256</v>
      </c>
      <c r="E212" s="230" t="s">
        <v>1751</v>
      </c>
      <c r="F212" s="231" t="s">
        <v>1671</v>
      </c>
      <c r="G212" s="232" t="s">
        <v>1372</v>
      </c>
      <c r="H212" s="233">
        <v>2</v>
      </c>
      <c r="I212" s="234"/>
      <c r="J212" s="235">
        <f>ROUND(I212*H212,2)</f>
        <v>0</v>
      </c>
      <c r="K212" s="231" t="s">
        <v>1</v>
      </c>
      <c r="L212" s="45"/>
      <c r="M212" s="236" t="s">
        <v>1</v>
      </c>
      <c r="N212" s="237" t="s">
        <v>41</v>
      </c>
      <c r="O212" s="92"/>
      <c r="P212" s="238">
        <f>O212*H212</f>
        <v>0</v>
      </c>
      <c r="Q212" s="238">
        <v>0</v>
      </c>
      <c r="R212" s="238">
        <f>Q212*H212</f>
        <v>0</v>
      </c>
      <c r="S212" s="238">
        <v>0</v>
      </c>
      <c r="T212" s="239">
        <f>S212*H212</f>
        <v>0</v>
      </c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R212" s="240" t="s">
        <v>260</v>
      </c>
      <c r="AT212" s="240" t="s">
        <v>256</v>
      </c>
      <c r="AU212" s="240" t="s">
        <v>76</v>
      </c>
      <c r="AY212" s="18" t="s">
        <v>253</v>
      </c>
      <c r="BE212" s="241">
        <f>IF(N212="základní",J212,0)</f>
        <v>0</v>
      </c>
      <c r="BF212" s="241">
        <f>IF(N212="snížená",J212,0)</f>
        <v>0</v>
      </c>
      <c r="BG212" s="241">
        <f>IF(N212="zákl. přenesená",J212,0)</f>
        <v>0</v>
      </c>
      <c r="BH212" s="241">
        <f>IF(N212="sníž. přenesená",J212,0)</f>
        <v>0</v>
      </c>
      <c r="BI212" s="241">
        <f>IF(N212="nulová",J212,0)</f>
        <v>0</v>
      </c>
      <c r="BJ212" s="18" t="s">
        <v>83</v>
      </c>
      <c r="BK212" s="241">
        <f>ROUND(I212*H212,2)</f>
        <v>0</v>
      </c>
      <c r="BL212" s="18" t="s">
        <v>260</v>
      </c>
      <c r="BM212" s="240" t="s">
        <v>959</v>
      </c>
    </row>
    <row r="213" s="2" customFormat="1" ht="24.15" customHeight="1">
      <c r="A213" s="39"/>
      <c r="B213" s="40"/>
      <c r="C213" s="229" t="s">
        <v>76</v>
      </c>
      <c r="D213" s="229" t="s">
        <v>256</v>
      </c>
      <c r="E213" s="230" t="s">
        <v>1756</v>
      </c>
      <c r="F213" s="231" t="s">
        <v>1757</v>
      </c>
      <c r="G213" s="232" t="s">
        <v>1372</v>
      </c>
      <c r="H213" s="233">
        <v>1</v>
      </c>
      <c r="I213" s="234"/>
      <c r="J213" s="235">
        <f>ROUND(I213*H213,2)</f>
        <v>0</v>
      </c>
      <c r="K213" s="231" t="s">
        <v>1</v>
      </c>
      <c r="L213" s="45"/>
      <c r="M213" s="236" t="s">
        <v>1</v>
      </c>
      <c r="N213" s="237" t="s">
        <v>41</v>
      </c>
      <c r="O213" s="92"/>
      <c r="P213" s="238">
        <f>O213*H213</f>
        <v>0</v>
      </c>
      <c r="Q213" s="238">
        <v>0</v>
      </c>
      <c r="R213" s="238">
        <f>Q213*H213</f>
        <v>0</v>
      </c>
      <c r="S213" s="238">
        <v>0</v>
      </c>
      <c r="T213" s="239">
        <f>S213*H213</f>
        <v>0</v>
      </c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R213" s="240" t="s">
        <v>260</v>
      </c>
      <c r="AT213" s="240" t="s">
        <v>256</v>
      </c>
      <c r="AU213" s="240" t="s">
        <v>76</v>
      </c>
      <c r="AY213" s="18" t="s">
        <v>253</v>
      </c>
      <c r="BE213" s="241">
        <f>IF(N213="základní",J213,0)</f>
        <v>0</v>
      </c>
      <c r="BF213" s="241">
        <f>IF(N213="snížená",J213,0)</f>
        <v>0</v>
      </c>
      <c r="BG213" s="241">
        <f>IF(N213="zákl. přenesená",J213,0)</f>
        <v>0</v>
      </c>
      <c r="BH213" s="241">
        <f>IF(N213="sníž. přenesená",J213,0)</f>
        <v>0</v>
      </c>
      <c r="BI213" s="241">
        <f>IF(N213="nulová",J213,0)</f>
        <v>0</v>
      </c>
      <c r="BJ213" s="18" t="s">
        <v>83</v>
      </c>
      <c r="BK213" s="241">
        <f>ROUND(I213*H213,2)</f>
        <v>0</v>
      </c>
      <c r="BL213" s="18" t="s">
        <v>260</v>
      </c>
      <c r="BM213" s="240" t="s">
        <v>971</v>
      </c>
    </row>
    <row r="214" s="2" customFormat="1">
      <c r="A214" s="39"/>
      <c r="B214" s="40"/>
      <c r="C214" s="41"/>
      <c r="D214" s="249" t="s">
        <v>479</v>
      </c>
      <c r="E214" s="41"/>
      <c r="F214" s="301" t="s">
        <v>1758</v>
      </c>
      <c r="G214" s="41"/>
      <c r="H214" s="41"/>
      <c r="I214" s="244"/>
      <c r="J214" s="41"/>
      <c r="K214" s="41"/>
      <c r="L214" s="45"/>
      <c r="M214" s="245"/>
      <c r="N214" s="246"/>
      <c r="O214" s="92"/>
      <c r="P214" s="92"/>
      <c r="Q214" s="92"/>
      <c r="R214" s="92"/>
      <c r="S214" s="92"/>
      <c r="T214" s="93"/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T214" s="18" t="s">
        <v>479</v>
      </c>
      <c r="AU214" s="18" t="s">
        <v>76</v>
      </c>
    </row>
    <row r="215" s="2" customFormat="1" ht="16.5" customHeight="1">
      <c r="A215" s="39"/>
      <c r="B215" s="40"/>
      <c r="C215" s="229" t="s">
        <v>76</v>
      </c>
      <c r="D215" s="229" t="s">
        <v>256</v>
      </c>
      <c r="E215" s="230" t="s">
        <v>1759</v>
      </c>
      <c r="F215" s="231" t="s">
        <v>1760</v>
      </c>
      <c r="G215" s="232" t="s">
        <v>1372</v>
      </c>
      <c r="H215" s="233">
        <v>1</v>
      </c>
      <c r="I215" s="234"/>
      <c r="J215" s="235">
        <f>ROUND(I215*H215,2)</f>
        <v>0</v>
      </c>
      <c r="K215" s="231" t="s">
        <v>1</v>
      </c>
      <c r="L215" s="45"/>
      <c r="M215" s="236" t="s">
        <v>1</v>
      </c>
      <c r="N215" s="237" t="s">
        <v>41</v>
      </c>
      <c r="O215" s="92"/>
      <c r="P215" s="238">
        <f>O215*H215</f>
        <v>0</v>
      </c>
      <c r="Q215" s="238">
        <v>0</v>
      </c>
      <c r="R215" s="238">
        <f>Q215*H215</f>
        <v>0</v>
      </c>
      <c r="S215" s="238">
        <v>0</v>
      </c>
      <c r="T215" s="239">
        <f>S215*H215</f>
        <v>0</v>
      </c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R215" s="240" t="s">
        <v>260</v>
      </c>
      <c r="AT215" s="240" t="s">
        <v>256</v>
      </c>
      <c r="AU215" s="240" t="s">
        <v>76</v>
      </c>
      <c r="AY215" s="18" t="s">
        <v>253</v>
      </c>
      <c r="BE215" s="241">
        <f>IF(N215="základní",J215,0)</f>
        <v>0</v>
      </c>
      <c r="BF215" s="241">
        <f>IF(N215="snížená",J215,0)</f>
        <v>0</v>
      </c>
      <c r="BG215" s="241">
        <f>IF(N215="zákl. přenesená",J215,0)</f>
        <v>0</v>
      </c>
      <c r="BH215" s="241">
        <f>IF(N215="sníž. přenesená",J215,0)</f>
        <v>0</v>
      </c>
      <c r="BI215" s="241">
        <f>IF(N215="nulová",J215,0)</f>
        <v>0</v>
      </c>
      <c r="BJ215" s="18" t="s">
        <v>83</v>
      </c>
      <c r="BK215" s="241">
        <f>ROUND(I215*H215,2)</f>
        <v>0</v>
      </c>
      <c r="BL215" s="18" t="s">
        <v>260</v>
      </c>
      <c r="BM215" s="240" t="s">
        <v>985</v>
      </c>
    </row>
    <row r="216" s="2" customFormat="1" ht="16.5" customHeight="1">
      <c r="A216" s="39"/>
      <c r="B216" s="40"/>
      <c r="C216" s="229" t="s">
        <v>76</v>
      </c>
      <c r="D216" s="229" t="s">
        <v>256</v>
      </c>
      <c r="E216" s="230" t="s">
        <v>1670</v>
      </c>
      <c r="F216" s="231" t="s">
        <v>1671</v>
      </c>
      <c r="G216" s="232" t="s">
        <v>1372</v>
      </c>
      <c r="H216" s="233">
        <v>1</v>
      </c>
      <c r="I216" s="234"/>
      <c r="J216" s="235">
        <f>ROUND(I216*H216,2)</f>
        <v>0</v>
      </c>
      <c r="K216" s="231" t="s">
        <v>1</v>
      </c>
      <c r="L216" s="45"/>
      <c r="M216" s="236" t="s">
        <v>1</v>
      </c>
      <c r="N216" s="237" t="s">
        <v>41</v>
      </c>
      <c r="O216" s="92"/>
      <c r="P216" s="238">
        <f>O216*H216</f>
        <v>0</v>
      </c>
      <c r="Q216" s="238">
        <v>0</v>
      </c>
      <c r="R216" s="238">
        <f>Q216*H216</f>
        <v>0</v>
      </c>
      <c r="S216" s="238">
        <v>0</v>
      </c>
      <c r="T216" s="239">
        <f>S216*H216</f>
        <v>0</v>
      </c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R216" s="240" t="s">
        <v>260</v>
      </c>
      <c r="AT216" s="240" t="s">
        <v>256</v>
      </c>
      <c r="AU216" s="240" t="s">
        <v>76</v>
      </c>
      <c r="AY216" s="18" t="s">
        <v>253</v>
      </c>
      <c r="BE216" s="241">
        <f>IF(N216="základní",J216,0)</f>
        <v>0</v>
      </c>
      <c r="BF216" s="241">
        <f>IF(N216="snížená",J216,0)</f>
        <v>0</v>
      </c>
      <c r="BG216" s="241">
        <f>IF(N216="zákl. přenesená",J216,0)</f>
        <v>0</v>
      </c>
      <c r="BH216" s="241">
        <f>IF(N216="sníž. přenesená",J216,0)</f>
        <v>0</v>
      </c>
      <c r="BI216" s="241">
        <f>IF(N216="nulová",J216,0)</f>
        <v>0</v>
      </c>
      <c r="BJ216" s="18" t="s">
        <v>83</v>
      </c>
      <c r="BK216" s="241">
        <f>ROUND(I216*H216,2)</f>
        <v>0</v>
      </c>
      <c r="BL216" s="18" t="s">
        <v>260</v>
      </c>
      <c r="BM216" s="240" t="s">
        <v>995</v>
      </c>
    </row>
    <row r="217" s="2" customFormat="1" ht="24.15" customHeight="1">
      <c r="A217" s="39"/>
      <c r="B217" s="40"/>
      <c r="C217" s="229" t="s">
        <v>76</v>
      </c>
      <c r="D217" s="229" t="s">
        <v>256</v>
      </c>
      <c r="E217" s="230" t="s">
        <v>1761</v>
      </c>
      <c r="F217" s="231" t="s">
        <v>1757</v>
      </c>
      <c r="G217" s="232" t="s">
        <v>1372</v>
      </c>
      <c r="H217" s="233">
        <v>5</v>
      </c>
      <c r="I217" s="234"/>
      <c r="J217" s="235">
        <f>ROUND(I217*H217,2)</f>
        <v>0</v>
      </c>
      <c r="K217" s="231" t="s">
        <v>1</v>
      </c>
      <c r="L217" s="45"/>
      <c r="M217" s="236" t="s">
        <v>1</v>
      </c>
      <c r="N217" s="237" t="s">
        <v>41</v>
      </c>
      <c r="O217" s="92"/>
      <c r="P217" s="238">
        <f>O217*H217</f>
        <v>0</v>
      </c>
      <c r="Q217" s="238">
        <v>0</v>
      </c>
      <c r="R217" s="238">
        <f>Q217*H217</f>
        <v>0</v>
      </c>
      <c r="S217" s="238">
        <v>0</v>
      </c>
      <c r="T217" s="239">
        <f>S217*H217</f>
        <v>0</v>
      </c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R217" s="240" t="s">
        <v>260</v>
      </c>
      <c r="AT217" s="240" t="s">
        <v>256</v>
      </c>
      <c r="AU217" s="240" t="s">
        <v>76</v>
      </c>
      <c r="AY217" s="18" t="s">
        <v>253</v>
      </c>
      <c r="BE217" s="241">
        <f>IF(N217="základní",J217,0)</f>
        <v>0</v>
      </c>
      <c r="BF217" s="241">
        <f>IF(N217="snížená",J217,0)</f>
        <v>0</v>
      </c>
      <c r="BG217" s="241">
        <f>IF(N217="zákl. přenesená",J217,0)</f>
        <v>0</v>
      </c>
      <c r="BH217" s="241">
        <f>IF(N217="sníž. přenesená",J217,0)</f>
        <v>0</v>
      </c>
      <c r="BI217" s="241">
        <f>IF(N217="nulová",J217,0)</f>
        <v>0</v>
      </c>
      <c r="BJ217" s="18" t="s">
        <v>83</v>
      </c>
      <c r="BK217" s="241">
        <f>ROUND(I217*H217,2)</f>
        <v>0</v>
      </c>
      <c r="BL217" s="18" t="s">
        <v>260</v>
      </c>
      <c r="BM217" s="240" t="s">
        <v>1010</v>
      </c>
    </row>
    <row r="218" s="2" customFormat="1">
      <c r="A218" s="39"/>
      <c r="B218" s="40"/>
      <c r="C218" s="41"/>
      <c r="D218" s="249" t="s">
        <v>479</v>
      </c>
      <c r="E218" s="41"/>
      <c r="F218" s="301" t="s">
        <v>1762</v>
      </c>
      <c r="G218" s="41"/>
      <c r="H218" s="41"/>
      <c r="I218" s="244"/>
      <c r="J218" s="41"/>
      <c r="K218" s="41"/>
      <c r="L218" s="45"/>
      <c r="M218" s="245"/>
      <c r="N218" s="246"/>
      <c r="O218" s="92"/>
      <c r="P218" s="92"/>
      <c r="Q218" s="92"/>
      <c r="R218" s="92"/>
      <c r="S218" s="92"/>
      <c r="T218" s="93"/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T218" s="18" t="s">
        <v>479</v>
      </c>
      <c r="AU218" s="18" t="s">
        <v>76</v>
      </c>
    </row>
    <row r="219" s="2" customFormat="1" ht="16.5" customHeight="1">
      <c r="A219" s="39"/>
      <c r="B219" s="40"/>
      <c r="C219" s="229" t="s">
        <v>76</v>
      </c>
      <c r="D219" s="229" t="s">
        <v>256</v>
      </c>
      <c r="E219" s="230" t="s">
        <v>1759</v>
      </c>
      <c r="F219" s="231" t="s">
        <v>1760</v>
      </c>
      <c r="G219" s="232" t="s">
        <v>1372</v>
      </c>
      <c r="H219" s="233">
        <v>5</v>
      </c>
      <c r="I219" s="234"/>
      <c r="J219" s="235">
        <f>ROUND(I219*H219,2)</f>
        <v>0</v>
      </c>
      <c r="K219" s="231" t="s">
        <v>1</v>
      </c>
      <c r="L219" s="45"/>
      <c r="M219" s="236" t="s">
        <v>1</v>
      </c>
      <c r="N219" s="237" t="s">
        <v>41</v>
      </c>
      <c r="O219" s="92"/>
      <c r="P219" s="238">
        <f>O219*H219</f>
        <v>0</v>
      </c>
      <c r="Q219" s="238">
        <v>0</v>
      </c>
      <c r="R219" s="238">
        <f>Q219*H219</f>
        <v>0</v>
      </c>
      <c r="S219" s="238">
        <v>0</v>
      </c>
      <c r="T219" s="239">
        <f>S219*H219</f>
        <v>0</v>
      </c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R219" s="240" t="s">
        <v>260</v>
      </c>
      <c r="AT219" s="240" t="s">
        <v>256</v>
      </c>
      <c r="AU219" s="240" t="s">
        <v>76</v>
      </c>
      <c r="AY219" s="18" t="s">
        <v>253</v>
      </c>
      <c r="BE219" s="241">
        <f>IF(N219="základní",J219,0)</f>
        <v>0</v>
      </c>
      <c r="BF219" s="241">
        <f>IF(N219="snížená",J219,0)</f>
        <v>0</v>
      </c>
      <c r="BG219" s="241">
        <f>IF(N219="zákl. přenesená",J219,0)</f>
        <v>0</v>
      </c>
      <c r="BH219" s="241">
        <f>IF(N219="sníž. přenesená",J219,0)</f>
        <v>0</v>
      </c>
      <c r="BI219" s="241">
        <f>IF(N219="nulová",J219,0)</f>
        <v>0</v>
      </c>
      <c r="BJ219" s="18" t="s">
        <v>83</v>
      </c>
      <c r="BK219" s="241">
        <f>ROUND(I219*H219,2)</f>
        <v>0</v>
      </c>
      <c r="BL219" s="18" t="s">
        <v>260</v>
      </c>
      <c r="BM219" s="240" t="s">
        <v>1022</v>
      </c>
    </row>
    <row r="220" s="2" customFormat="1" ht="16.5" customHeight="1">
      <c r="A220" s="39"/>
      <c r="B220" s="40"/>
      <c r="C220" s="229" t="s">
        <v>76</v>
      </c>
      <c r="D220" s="229" t="s">
        <v>256</v>
      </c>
      <c r="E220" s="230" t="s">
        <v>1670</v>
      </c>
      <c r="F220" s="231" t="s">
        <v>1671</v>
      </c>
      <c r="G220" s="232" t="s">
        <v>1372</v>
      </c>
      <c r="H220" s="233">
        <v>5</v>
      </c>
      <c r="I220" s="234"/>
      <c r="J220" s="235">
        <f>ROUND(I220*H220,2)</f>
        <v>0</v>
      </c>
      <c r="K220" s="231" t="s">
        <v>1</v>
      </c>
      <c r="L220" s="45"/>
      <c r="M220" s="236" t="s">
        <v>1</v>
      </c>
      <c r="N220" s="237" t="s">
        <v>41</v>
      </c>
      <c r="O220" s="92"/>
      <c r="P220" s="238">
        <f>O220*H220</f>
        <v>0</v>
      </c>
      <c r="Q220" s="238">
        <v>0</v>
      </c>
      <c r="R220" s="238">
        <f>Q220*H220</f>
        <v>0</v>
      </c>
      <c r="S220" s="238">
        <v>0</v>
      </c>
      <c r="T220" s="239">
        <f>S220*H220</f>
        <v>0</v>
      </c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R220" s="240" t="s">
        <v>260</v>
      </c>
      <c r="AT220" s="240" t="s">
        <v>256</v>
      </c>
      <c r="AU220" s="240" t="s">
        <v>76</v>
      </c>
      <c r="AY220" s="18" t="s">
        <v>253</v>
      </c>
      <c r="BE220" s="241">
        <f>IF(N220="základní",J220,0)</f>
        <v>0</v>
      </c>
      <c r="BF220" s="241">
        <f>IF(N220="snížená",J220,0)</f>
        <v>0</v>
      </c>
      <c r="BG220" s="241">
        <f>IF(N220="zákl. přenesená",J220,0)</f>
        <v>0</v>
      </c>
      <c r="BH220" s="241">
        <f>IF(N220="sníž. přenesená",J220,0)</f>
        <v>0</v>
      </c>
      <c r="BI220" s="241">
        <f>IF(N220="nulová",J220,0)</f>
        <v>0</v>
      </c>
      <c r="BJ220" s="18" t="s">
        <v>83</v>
      </c>
      <c r="BK220" s="241">
        <f>ROUND(I220*H220,2)</f>
        <v>0</v>
      </c>
      <c r="BL220" s="18" t="s">
        <v>260</v>
      </c>
      <c r="BM220" s="240" t="s">
        <v>1040</v>
      </c>
    </row>
    <row r="221" s="2" customFormat="1" ht="24.15" customHeight="1">
      <c r="A221" s="39"/>
      <c r="B221" s="40"/>
      <c r="C221" s="229" t="s">
        <v>76</v>
      </c>
      <c r="D221" s="229" t="s">
        <v>256</v>
      </c>
      <c r="E221" s="230" t="s">
        <v>1763</v>
      </c>
      <c r="F221" s="231" t="s">
        <v>1764</v>
      </c>
      <c r="G221" s="232" t="s">
        <v>1372</v>
      </c>
      <c r="H221" s="233">
        <v>2</v>
      </c>
      <c r="I221" s="234"/>
      <c r="J221" s="235">
        <f>ROUND(I221*H221,2)</f>
        <v>0</v>
      </c>
      <c r="K221" s="231" t="s">
        <v>1</v>
      </c>
      <c r="L221" s="45"/>
      <c r="M221" s="236" t="s">
        <v>1</v>
      </c>
      <c r="N221" s="237" t="s">
        <v>41</v>
      </c>
      <c r="O221" s="92"/>
      <c r="P221" s="238">
        <f>O221*H221</f>
        <v>0</v>
      </c>
      <c r="Q221" s="238">
        <v>0</v>
      </c>
      <c r="R221" s="238">
        <f>Q221*H221</f>
        <v>0</v>
      </c>
      <c r="S221" s="238">
        <v>0</v>
      </c>
      <c r="T221" s="239">
        <f>S221*H221</f>
        <v>0</v>
      </c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R221" s="240" t="s">
        <v>260</v>
      </c>
      <c r="AT221" s="240" t="s">
        <v>256</v>
      </c>
      <c r="AU221" s="240" t="s">
        <v>76</v>
      </c>
      <c r="AY221" s="18" t="s">
        <v>253</v>
      </c>
      <c r="BE221" s="241">
        <f>IF(N221="základní",J221,0)</f>
        <v>0</v>
      </c>
      <c r="BF221" s="241">
        <f>IF(N221="snížená",J221,0)</f>
        <v>0</v>
      </c>
      <c r="BG221" s="241">
        <f>IF(N221="zákl. přenesená",J221,0)</f>
        <v>0</v>
      </c>
      <c r="BH221" s="241">
        <f>IF(N221="sníž. přenesená",J221,0)</f>
        <v>0</v>
      </c>
      <c r="BI221" s="241">
        <f>IF(N221="nulová",J221,0)</f>
        <v>0</v>
      </c>
      <c r="BJ221" s="18" t="s">
        <v>83</v>
      </c>
      <c r="BK221" s="241">
        <f>ROUND(I221*H221,2)</f>
        <v>0</v>
      </c>
      <c r="BL221" s="18" t="s">
        <v>260</v>
      </c>
      <c r="BM221" s="240" t="s">
        <v>1056</v>
      </c>
    </row>
    <row r="222" s="2" customFormat="1">
      <c r="A222" s="39"/>
      <c r="B222" s="40"/>
      <c r="C222" s="41"/>
      <c r="D222" s="249" t="s">
        <v>479</v>
      </c>
      <c r="E222" s="41"/>
      <c r="F222" s="301" t="s">
        <v>1765</v>
      </c>
      <c r="G222" s="41"/>
      <c r="H222" s="41"/>
      <c r="I222" s="244"/>
      <c r="J222" s="41"/>
      <c r="K222" s="41"/>
      <c r="L222" s="45"/>
      <c r="M222" s="245"/>
      <c r="N222" s="246"/>
      <c r="O222" s="92"/>
      <c r="P222" s="92"/>
      <c r="Q222" s="92"/>
      <c r="R222" s="92"/>
      <c r="S222" s="92"/>
      <c r="T222" s="93"/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T222" s="18" t="s">
        <v>479</v>
      </c>
      <c r="AU222" s="18" t="s">
        <v>76</v>
      </c>
    </row>
    <row r="223" s="2" customFormat="1" ht="16.5" customHeight="1">
      <c r="A223" s="39"/>
      <c r="B223" s="40"/>
      <c r="C223" s="229" t="s">
        <v>76</v>
      </c>
      <c r="D223" s="229" t="s">
        <v>256</v>
      </c>
      <c r="E223" s="230" t="s">
        <v>1670</v>
      </c>
      <c r="F223" s="231" t="s">
        <v>1671</v>
      </c>
      <c r="G223" s="232" t="s">
        <v>1372</v>
      </c>
      <c r="H223" s="233">
        <v>2</v>
      </c>
      <c r="I223" s="234"/>
      <c r="J223" s="235">
        <f>ROUND(I223*H223,2)</f>
        <v>0</v>
      </c>
      <c r="K223" s="231" t="s">
        <v>1</v>
      </c>
      <c r="L223" s="45"/>
      <c r="M223" s="236" t="s">
        <v>1</v>
      </c>
      <c r="N223" s="237" t="s">
        <v>41</v>
      </c>
      <c r="O223" s="92"/>
      <c r="P223" s="238">
        <f>O223*H223</f>
        <v>0</v>
      </c>
      <c r="Q223" s="238">
        <v>0</v>
      </c>
      <c r="R223" s="238">
        <f>Q223*H223</f>
        <v>0</v>
      </c>
      <c r="S223" s="238">
        <v>0</v>
      </c>
      <c r="T223" s="239">
        <f>S223*H223</f>
        <v>0</v>
      </c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R223" s="240" t="s">
        <v>260</v>
      </c>
      <c r="AT223" s="240" t="s">
        <v>256</v>
      </c>
      <c r="AU223" s="240" t="s">
        <v>76</v>
      </c>
      <c r="AY223" s="18" t="s">
        <v>253</v>
      </c>
      <c r="BE223" s="241">
        <f>IF(N223="základní",J223,0)</f>
        <v>0</v>
      </c>
      <c r="BF223" s="241">
        <f>IF(N223="snížená",J223,0)</f>
        <v>0</v>
      </c>
      <c r="BG223" s="241">
        <f>IF(N223="zákl. přenesená",J223,0)</f>
        <v>0</v>
      </c>
      <c r="BH223" s="241">
        <f>IF(N223="sníž. přenesená",J223,0)</f>
        <v>0</v>
      </c>
      <c r="BI223" s="241">
        <f>IF(N223="nulová",J223,0)</f>
        <v>0</v>
      </c>
      <c r="BJ223" s="18" t="s">
        <v>83</v>
      </c>
      <c r="BK223" s="241">
        <f>ROUND(I223*H223,2)</f>
        <v>0</v>
      </c>
      <c r="BL223" s="18" t="s">
        <v>260</v>
      </c>
      <c r="BM223" s="240" t="s">
        <v>1066</v>
      </c>
    </row>
    <row r="224" s="2" customFormat="1" ht="24.15" customHeight="1">
      <c r="A224" s="39"/>
      <c r="B224" s="40"/>
      <c r="C224" s="229" t="s">
        <v>76</v>
      </c>
      <c r="D224" s="229" t="s">
        <v>256</v>
      </c>
      <c r="E224" s="230" t="s">
        <v>1766</v>
      </c>
      <c r="F224" s="231" t="s">
        <v>1767</v>
      </c>
      <c r="G224" s="232" t="s">
        <v>1372</v>
      </c>
      <c r="H224" s="233">
        <v>6</v>
      </c>
      <c r="I224" s="234"/>
      <c r="J224" s="235">
        <f>ROUND(I224*H224,2)</f>
        <v>0</v>
      </c>
      <c r="K224" s="231" t="s">
        <v>1</v>
      </c>
      <c r="L224" s="45"/>
      <c r="M224" s="236" t="s">
        <v>1</v>
      </c>
      <c r="N224" s="237" t="s">
        <v>41</v>
      </c>
      <c r="O224" s="92"/>
      <c r="P224" s="238">
        <f>O224*H224</f>
        <v>0</v>
      </c>
      <c r="Q224" s="238">
        <v>0</v>
      </c>
      <c r="R224" s="238">
        <f>Q224*H224</f>
        <v>0</v>
      </c>
      <c r="S224" s="238">
        <v>0</v>
      </c>
      <c r="T224" s="239">
        <f>S224*H224</f>
        <v>0</v>
      </c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R224" s="240" t="s">
        <v>260</v>
      </c>
      <c r="AT224" s="240" t="s">
        <v>256</v>
      </c>
      <c r="AU224" s="240" t="s">
        <v>76</v>
      </c>
      <c r="AY224" s="18" t="s">
        <v>253</v>
      </c>
      <c r="BE224" s="241">
        <f>IF(N224="základní",J224,0)</f>
        <v>0</v>
      </c>
      <c r="BF224" s="241">
        <f>IF(N224="snížená",J224,0)</f>
        <v>0</v>
      </c>
      <c r="BG224" s="241">
        <f>IF(N224="zákl. přenesená",J224,0)</f>
        <v>0</v>
      </c>
      <c r="BH224" s="241">
        <f>IF(N224="sníž. přenesená",J224,0)</f>
        <v>0</v>
      </c>
      <c r="BI224" s="241">
        <f>IF(N224="nulová",J224,0)</f>
        <v>0</v>
      </c>
      <c r="BJ224" s="18" t="s">
        <v>83</v>
      </c>
      <c r="BK224" s="241">
        <f>ROUND(I224*H224,2)</f>
        <v>0</v>
      </c>
      <c r="BL224" s="18" t="s">
        <v>260</v>
      </c>
      <c r="BM224" s="240" t="s">
        <v>1077</v>
      </c>
    </row>
    <row r="225" s="2" customFormat="1">
      <c r="A225" s="39"/>
      <c r="B225" s="40"/>
      <c r="C225" s="41"/>
      <c r="D225" s="249" t="s">
        <v>479</v>
      </c>
      <c r="E225" s="41"/>
      <c r="F225" s="301" t="s">
        <v>1768</v>
      </c>
      <c r="G225" s="41"/>
      <c r="H225" s="41"/>
      <c r="I225" s="244"/>
      <c r="J225" s="41"/>
      <c r="K225" s="41"/>
      <c r="L225" s="45"/>
      <c r="M225" s="245"/>
      <c r="N225" s="246"/>
      <c r="O225" s="92"/>
      <c r="P225" s="92"/>
      <c r="Q225" s="92"/>
      <c r="R225" s="92"/>
      <c r="S225" s="92"/>
      <c r="T225" s="93"/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T225" s="18" t="s">
        <v>479</v>
      </c>
      <c r="AU225" s="18" t="s">
        <v>76</v>
      </c>
    </row>
    <row r="226" s="2" customFormat="1" ht="16.5" customHeight="1">
      <c r="A226" s="39"/>
      <c r="B226" s="40"/>
      <c r="C226" s="229" t="s">
        <v>76</v>
      </c>
      <c r="D226" s="229" t="s">
        <v>256</v>
      </c>
      <c r="E226" s="230" t="s">
        <v>1670</v>
      </c>
      <c r="F226" s="231" t="s">
        <v>1671</v>
      </c>
      <c r="G226" s="232" t="s">
        <v>1372</v>
      </c>
      <c r="H226" s="233">
        <v>6</v>
      </c>
      <c r="I226" s="234"/>
      <c r="J226" s="235">
        <f>ROUND(I226*H226,2)</f>
        <v>0</v>
      </c>
      <c r="K226" s="231" t="s">
        <v>1</v>
      </c>
      <c r="L226" s="45"/>
      <c r="M226" s="302" t="s">
        <v>1</v>
      </c>
      <c r="N226" s="303" t="s">
        <v>41</v>
      </c>
      <c r="O226" s="304"/>
      <c r="P226" s="305">
        <f>O226*H226</f>
        <v>0</v>
      </c>
      <c r="Q226" s="305">
        <v>0</v>
      </c>
      <c r="R226" s="305">
        <f>Q226*H226</f>
        <v>0</v>
      </c>
      <c r="S226" s="305">
        <v>0</v>
      </c>
      <c r="T226" s="306">
        <f>S226*H226</f>
        <v>0</v>
      </c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R226" s="240" t="s">
        <v>260</v>
      </c>
      <c r="AT226" s="240" t="s">
        <v>256</v>
      </c>
      <c r="AU226" s="240" t="s">
        <v>76</v>
      </c>
      <c r="AY226" s="18" t="s">
        <v>253</v>
      </c>
      <c r="BE226" s="241">
        <f>IF(N226="základní",J226,0)</f>
        <v>0</v>
      </c>
      <c r="BF226" s="241">
        <f>IF(N226="snížená",J226,0)</f>
        <v>0</v>
      </c>
      <c r="BG226" s="241">
        <f>IF(N226="zákl. přenesená",J226,0)</f>
        <v>0</v>
      </c>
      <c r="BH226" s="241">
        <f>IF(N226="sníž. přenesená",J226,0)</f>
        <v>0</v>
      </c>
      <c r="BI226" s="241">
        <f>IF(N226="nulová",J226,0)</f>
        <v>0</v>
      </c>
      <c r="BJ226" s="18" t="s">
        <v>83</v>
      </c>
      <c r="BK226" s="241">
        <f>ROUND(I226*H226,2)</f>
        <v>0</v>
      </c>
      <c r="BL226" s="18" t="s">
        <v>260</v>
      </c>
      <c r="BM226" s="240" t="s">
        <v>1086</v>
      </c>
    </row>
    <row r="227" s="2" customFormat="1" ht="6.96" customHeight="1">
      <c r="A227" s="39"/>
      <c r="B227" s="67"/>
      <c r="C227" s="68"/>
      <c r="D227" s="68"/>
      <c r="E227" s="68"/>
      <c r="F227" s="68"/>
      <c r="G227" s="68"/>
      <c r="H227" s="68"/>
      <c r="I227" s="68"/>
      <c r="J227" s="68"/>
      <c r="K227" s="68"/>
      <c r="L227" s="45"/>
      <c r="M227" s="39"/>
      <c r="O227" s="39"/>
      <c r="P227" s="39"/>
      <c r="Q227" s="39"/>
      <c r="R227" s="39"/>
      <c r="S227" s="39"/>
      <c r="T227" s="39"/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</row>
  </sheetData>
  <sheetProtection sheet="1" autoFilter="0" formatColumns="0" formatRows="0" objects="1" scenarios="1" spinCount="100000" saltValue="QbV+1vzeyOpiq4aFfr8Lf8MjfhR1zf/jRqziUBHIXkvQqRUV/O300YzmjSoLIDvEdj7PRLPS3nVmKg8S1PEHyQ==" hashValue="sZS/01Rj1H+T5I1BGl+BneIKjDA22bPCvWvXKlZjleyVaXyYNMkI5GWysEuawYelp/DoIxsb0556rqI3wgiyHQ==" algorithmName="SHA-512" password="CC35"/>
  <autoFilter ref="C123:K226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0:H110"/>
    <mergeCell ref="E114:H114"/>
    <mergeCell ref="E112:H112"/>
    <mergeCell ref="E116:H116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127</v>
      </c>
    </row>
    <row r="3" s="1" customFormat="1" ht="6.96" customHeight="1">
      <c r="B3" s="149"/>
      <c r="C3" s="150"/>
      <c r="D3" s="150"/>
      <c r="E3" s="150"/>
      <c r="F3" s="150"/>
      <c r="G3" s="150"/>
      <c r="H3" s="150"/>
      <c r="I3" s="150"/>
      <c r="J3" s="150"/>
      <c r="K3" s="150"/>
      <c r="L3" s="21"/>
      <c r="AT3" s="18" t="s">
        <v>85</v>
      </c>
    </row>
    <row r="4" s="1" customFormat="1" ht="24.96" customHeight="1">
      <c r="B4" s="21"/>
      <c r="D4" s="151" t="s">
        <v>184</v>
      </c>
      <c r="L4" s="21"/>
      <c r="M4" s="152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3" t="s">
        <v>16</v>
      </c>
      <c r="L6" s="21"/>
    </row>
    <row r="7" s="1" customFormat="1" ht="16.5" customHeight="1">
      <c r="B7" s="21"/>
      <c r="E7" s="154" t="str">
        <f>'Rekapitulace stavby'!K6</f>
        <v>REKONSTRUKCE HOTELU KVĚTNICE - 3. etapa</v>
      </c>
      <c r="F7" s="153"/>
      <c r="G7" s="153"/>
      <c r="H7" s="153"/>
      <c r="L7" s="21"/>
    </row>
    <row r="8">
      <c r="B8" s="21"/>
      <c r="D8" s="153" t="s">
        <v>198</v>
      </c>
      <c r="L8" s="21"/>
    </row>
    <row r="9" s="1" customFormat="1" ht="16.5" customHeight="1">
      <c r="B9" s="21"/>
      <c r="E9" s="154" t="s">
        <v>202</v>
      </c>
      <c r="F9" s="1"/>
      <c r="G9" s="1"/>
      <c r="H9" s="1"/>
      <c r="L9" s="21"/>
    </row>
    <row r="10" s="1" customFormat="1" ht="12" customHeight="1">
      <c r="B10" s="21"/>
      <c r="D10" s="153" t="s">
        <v>206</v>
      </c>
      <c r="L10" s="21"/>
    </row>
    <row r="11" s="2" customFormat="1" ht="16.5" customHeight="1">
      <c r="A11" s="39"/>
      <c r="B11" s="45"/>
      <c r="C11" s="39"/>
      <c r="D11" s="39"/>
      <c r="E11" s="165" t="s">
        <v>1601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3" t="s">
        <v>1390</v>
      </c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30" customHeight="1">
      <c r="A13" s="39"/>
      <c r="B13" s="45"/>
      <c r="C13" s="39"/>
      <c r="D13" s="39"/>
      <c r="E13" s="155" t="s">
        <v>1769</v>
      </c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3" t="s">
        <v>18</v>
      </c>
      <c r="E15" s="39"/>
      <c r="F15" s="142" t="s">
        <v>1</v>
      </c>
      <c r="G15" s="39"/>
      <c r="H15" s="39"/>
      <c r="I15" s="153" t="s">
        <v>19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3" t="s">
        <v>20</v>
      </c>
      <c r="E16" s="39"/>
      <c r="F16" s="142" t="s">
        <v>21</v>
      </c>
      <c r="G16" s="39"/>
      <c r="H16" s="39"/>
      <c r="I16" s="153" t="s">
        <v>22</v>
      </c>
      <c r="J16" s="156" t="str">
        <f>'Rekapitulace stavby'!AN8</f>
        <v>15. 5. 2025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3" t="s">
        <v>24</v>
      </c>
      <c r="E18" s="39"/>
      <c r="F18" s="39"/>
      <c r="G18" s="39"/>
      <c r="H18" s="39"/>
      <c r="I18" s="153" t="s">
        <v>25</v>
      </c>
      <c r="J18" s="142" t="s">
        <v>1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2" t="s">
        <v>26</v>
      </c>
      <c r="F19" s="39"/>
      <c r="G19" s="39"/>
      <c r="H19" s="39"/>
      <c r="I19" s="153" t="s">
        <v>27</v>
      </c>
      <c r="J19" s="142" t="s">
        <v>1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3" t="s">
        <v>28</v>
      </c>
      <c r="E21" s="39"/>
      <c r="F21" s="39"/>
      <c r="G21" s="39"/>
      <c r="H21" s="39"/>
      <c r="I21" s="153" t="s">
        <v>25</v>
      </c>
      <c r="J21" s="34" t="str">
        <f>'Rekapitulace stavby'!AN13</f>
        <v>Vyplň údaj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'Rekapitulace stavby'!E14</f>
        <v>Vyplň údaj</v>
      </c>
      <c r="F22" s="142"/>
      <c r="G22" s="142"/>
      <c r="H22" s="142"/>
      <c r="I22" s="153" t="s">
        <v>27</v>
      </c>
      <c r="J22" s="34" t="str">
        <f>'Rekapitulace stavby'!AN14</f>
        <v>Vyplň údaj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3" t="s">
        <v>30</v>
      </c>
      <c r="E24" s="39"/>
      <c r="F24" s="39"/>
      <c r="G24" s="39"/>
      <c r="H24" s="39"/>
      <c r="I24" s="153" t="s">
        <v>25</v>
      </c>
      <c r="J24" s="142" t="s">
        <v>1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2" t="s">
        <v>31</v>
      </c>
      <c r="F25" s="39"/>
      <c r="G25" s="39"/>
      <c r="H25" s="39"/>
      <c r="I25" s="153" t="s">
        <v>27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3" t="s">
        <v>33</v>
      </c>
      <c r="E27" s="39"/>
      <c r="F27" s="39"/>
      <c r="G27" s="39"/>
      <c r="H27" s="39"/>
      <c r="I27" s="153" t="s">
        <v>25</v>
      </c>
      <c r="J27" s="142" t="str">
        <f>IF('Rekapitulace stavby'!AN19="","",'Rekapitulace stavby'!AN19)</f>
        <v/>
      </c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2" t="str">
        <f>IF('Rekapitulace stavby'!E20="","",'Rekapitulace stavby'!E20)</f>
        <v xml:space="preserve"> </v>
      </c>
      <c r="F28" s="39"/>
      <c r="G28" s="39"/>
      <c r="H28" s="39"/>
      <c r="I28" s="153" t="s">
        <v>27</v>
      </c>
      <c r="J28" s="142" t="str">
        <f>IF('Rekapitulace stavby'!AN20="","",'Rekapitulace stavby'!AN20)</f>
        <v/>
      </c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3" t="s">
        <v>35</v>
      </c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6.5" customHeight="1">
      <c r="A31" s="157"/>
      <c r="B31" s="158"/>
      <c r="C31" s="157"/>
      <c r="D31" s="157"/>
      <c r="E31" s="159" t="s">
        <v>1</v>
      </c>
      <c r="F31" s="159"/>
      <c r="G31" s="159"/>
      <c r="H31" s="159"/>
      <c r="I31" s="157"/>
      <c r="J31" s="157"/>
      <c r="K31" s="157"/>
      <c r="L31" s="160"/>
      <c r="S31" s="157"/>
      <c r="T31" s="157"/>
      <c r="U31" s="157"/>
      <c r="V31" s="157"/>
      <c r="W31" s="157"/>
      <c r="X31" s="157"/>
      <c r="Y31" s="157"/>
      <c r="Z31" s="157"/>
      <c r="AA31" s="157"/>
      <c r="AB31" s="157"/>
      <c r="AC31" s="157"/>
      <c r="AD31" s="157"/>
      <c r="AE31" s="157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1"/>
      <c r="E33" s="161"/>
      <c r="F33" s="161"/>
      <c r="G33" s="161"/>
      <c r="H33" s="161"/>
      <c r="I33" s="161"/>
      <c r="J33" s="161"/>
      <c r="K33" s="161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2" t="s">
        <v>36</v>
      </c>
      <c r="E34" s="39"/>
      <c r="F34" s="39"/>
      <c r="G34" s="39"/>
      <c r="H34" s="39"/>
      <c r="I34" s="39"/>
      <c r="J34" s="163">
        <f>ROUND(J125,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1"/>
      <c r="E35" s="161"/>
      <c r="F35" s="161"/>
      <c r="G35" s="161"/>
      <c r="H35" s="161"/>
      <c r="I35" s="161"/>
      <c r="J35" s="161"/>
      <c r="K35" s="161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4" t="s">
        <v>38</v>
      </c>
      <c r="G36" s="39"/>
      <c r="H36" s="39"/>
      <c r="I36" s="164" t="s">
        <v>37</v>
      </c>
      <c r="J36" s="164" t="s">
        <v>39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65" t="s">
        <v>40</v>
      </c>
      <c r="E37" s="153" t="s">
        <v>41</v>
      </c>
      <c r="F37" s="166">
        <f>ROUND((SUM(BE125:BE127)),  2)</f>
        <v>0</v>
      </c>
      <c r="G37" s="39"/>
      <c r="H37" s="39"/>
      <c r="I37" s="167">
        <v>0.20999999999999999</v>
      </c>
      <c r="J37" s="166">
        <f>ROUND(((SUM(BE125:BE127))*I37),  2)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53" t="s">
        <v>42</v>
      </c>
      <c r="F38" s="166">
        <f>ROUND((SUM(BF125:BF127)),  2)</f>
        <v>0</v>
      </c>
      <c r="G38" s="39"/>
      <c r="H38" s="39"/>
      <c r="I38" s="167">
        <v>0.12</v>
      </c>
      <c r="J38" s="166">
        <f>ROUND(((SUM(BF125:BF127))*I38),  2)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3" t="s">
        <v>43</v>
      </c>
      <c r="F39" s="166">
        <f>ROUND((SUM(BG125:BG127)),  2)</f>
        <v>0</v>
      </c>
      <c r="G39" s="39"/>
      <c r="H39" s="39"/>
      <c r="I39" s="167">
        <v>0.20999999999999999</v>
      </c>
      <c r="J39" s="166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3" t="s">
        <v>44</v>
      </c>
      <c r="F40" s="166">
        <f>ROUND((SUM(BH125:BH127)),  2)</f>
        <v>0</v>
      </c>
      <c r="G40" s="39"/>
      <c r="H40" s="39"/>
      <c r="I40" s="167">
        <v>0.12</v>
      </c>
      <c r="J40" s="166">
        <f>0</f>
        <v>0</v>
      </c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53" t="s">
        <v>45</v>
      </c>
      <c r="F41" s="166">
        <f>ROUND((SUM(BI125:BI127)),  2)</f>
        <v>0</v>
      </c>
      <c r="G41" s="39"/>
      <c r="H41" s="39"/>
      <c r="I41" s="167">
        <v>0</v>
      </c>
      <c r="J41" s="166">
        <f>0</f>
        <v>0</v>
      </c>
      <c r="K41" s="39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68"/>
      <c r="D43" s="169" t="s">
        <v>46</v>
      </c>
      <c r="E43" s="170"/>
      <c r="F43" s="170"/>
      <c r="G43" s="171" t="s">
        <v>47</v>
      </c>
      <c r="H43" s="172" t="s">
        <v>48</v>
      </c>
      <c r="I43" s="170"/>
      <c r="J43" s="173">
        <f>SUM(J34:J41)</f>
        <v>0</v>
      </c>
      <c r="K43" s="174"/>
      <c r="L43" s="64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64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5" t="s">
        <v>49</v>
      </c>
      <c r="E50" s="176"/>
      <c r="F50" s="176"/>
      <c r="G50" s="175" t="s">
        <v>50</v>
      </c>
      <c r="H50" s="176"/>
      <c r="I50" s="176"/>
      <c r="J50" s="176"/>
      <c r="K50" s="176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7" t="s">
        <v>51</v>
      </c>
      <c r="E61" s="178"/>
      <c r="F61" s="179" t="s">
        <v>52</v>
      </c>
      <c r="G61" s="177" t="s">
        <v>51</v>
      </c>
      <c r="H61" s="178"/>
      <c r="I61" s="178"/>
      <c r="J61" s="180" t="s">
        <v>52</v>
      </c>
      <c r="K61" s="178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5" t="s">
        <v>53</v>
      </c>
      <c r="E65" s="181"/>
      <c r="F65" s="181"/>
      <c r="G65" s="175" t="s">
        <v>54</v>
      </c>
      <c r="H65" s="181"/>
      <c r="I65" s="181"/>
      <c r="J65" s="181"/>
      <c r="K65" s="181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7" t="s">
        <v>51</v>
      </c>
      <c r="E76" s="178"/>
      <c r="F76" s="179" t="s">
        <v>52</v>
      </c>
      <c r="G76" s="177" t="s">
        <v>51</v>
      </c>
      <c r="H76" s="178"/>
      <c r="I76" s="178"/>
      <c r="J76" s="180" t="s">
        <v>52</v>
      </c>
      <c r="K76" s="178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2"/>
      <c r="C77" s="183"/>
      <c r="D77" s="183"/>
      <c r="E77" s="183"/>
      <c r="F77" s="183"/>
      <c r="G77" s="183"/>
      <c r="H77" s="183"/>
      <c r="I77" s="183"/>
      <c r="J77" s="183"/>
      <c r="K77" s="183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4"/>
      <c r="C81" s="185"/>
      <c r="D81" s="185"/>
      <c r="E81" s="185"/>
      <c r="F81" s="185"/>
      <c r="G81" s="185"/>
      <c r="H81" s="185"/>
      <c r="I81" s="185"/>
      <c r="J81" s="185"/>
      <c r="K81" s="185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217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6" t="str">
        <f>E7</f>
        <v>REKONSTRUKCE HOTELU KVĚTNICE - 3. etapa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198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1" customFormat="1" ht="16.5" customHeight="1">
      <c r="B87" s="22"/>
      <c r="C87" s="23"/>
      <c r="D87" s="23"/>
      <c r="E87" s="186" t="s">
        <v>202</v>
      </c>
      <c r="F87" s="23"/>
      <c r="G87" s="23"/>
      <c r="H87" s="23"/>
      <c r="I87" s="23"/>
      <c r="J87" s="23"/>
      <c r="K87" s="23"/>
      <c r="L87" s="21"/>
    </row>
    <row r="88" s="1" customFormat="1" ht="12" customHeight="1">
      <c r="B88" s="22"/>
      <c r="C88" s="33" t="s">
        <v>206</v>
      </c>
      <c r="D88" s="23"/>
      <c r="E88" s="23"/>
      <c r="F88" s="23"/>
      <c r="G88" s="23"/>
      <c r="H88" s="23"/>
      <c r="I88" s="23"/>
      <c r="J88" s="23"/>
      <c r="K88" s="23"/>
      <c r="L88" s="21"/>
    </row>
    <row r="89" s="2" customFormat="1" ht="16.5" customHeight="1">
      <c r="A89" s="39"/>
      <c r="B89" s="40"/>
      <c r="C89" s="41"/>
      <c r="D89" s="41"/>
      <c r="E89" s="310" t="s">
        <v>1601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12" customHeight="1">
      <c r="A90" s="39"/>
      <c r="B90" s="40"/>
      <c r="C90" s="33" t="s">
        <v>1390</v>
      </c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30" customHeight="1">
      <c r="A91" s="39"/>
      <c r="B91" s="40"/>
      <c r="C91" s="41"/>
      <c r="D91" s="41"/>
      <c r="E91" s="77" t="str">
        <f>E13</f>
        <v>D.1.4.5.4 - SP - Elektroinstalace - Ostatní montáže - společné prostory</v>
      </c>
      <c r="F91" s="41"/>
      <c r="G91" s="41"/>
      <c r="H91" s="41"/>
      <c r="I91" s="41"/>
      <c r="J91" s="41"/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2" customHeight="1">
      <c r="A93" s="39"/>
      <c r="B93" s="40"/>
      <c r="C93" s="33" t="s">
        <v>20</v>
      </c>
      <c r="D93" s="41"/>
      <c r="E93" s="41"/>
      <c r="F93" s="28" t="str">
        <f>F16</f>
        <v>Tišnov</v>
      </c>
      <c r="G93" s="41"/>
      <c r="H93" s="41"/>
      <c r="I93" s="33" t="s">
        <v>22</v>
      </c>
      <c r="J93" s="80" t="str">
        <f>IF(J16="","",J16)</f>
        <v>15. 5. 2025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25.65" customHeight="1">
      <c r="A95" s="39"/>
      <c r="B95" s="40"/>
      <c r="C95" s="33" t="s">
        <v>24</v>
      </c>
      <c r="D95" s="41"/>
      <c r="E95" s="41"/>
      <c r="F95" s="28" t="str">
        <f>E19</f>
        <v>Město Tišnov</v>
      </c>
      <c r="G95" s="41"/>
      <c r="H95" s="41"/>
      <c r="I95" s="33" t="s">
        <v>30</v>
      </c>
      <c r="J95" s="37" t="str">
        <f>E25</f>
        <v>BURIAN-KŘIVINKA ARCHITECTS</v>
      </c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15.15" customHeight="1">
      <c r="A96" s="39"/>
      <c r="B96" s="40"/>
      <c r="C96" s="33" t="s">
        <v>28</v>
      </c>
      <c r="D96" s="41"/>
      <c r="E96" s="41"/>
      <c r="F96" s="28" t="str">
        <f>IF(E22="","",E22)</f>
        <v>Vyplň údaj</v>
      </c>
      <c r="G96" s="41"/>
      <c r="H96" s="41"/>
      <c r="I96" s="33" t="s">
        <v>33</v>
      </c>
      <c r="J96" s="37" t="str">
        <f>E28</f>
        <v xml:space="preserve"> 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9.28" customHeight="1">
      <c r="A98" s="39"/>
      <c r="B98" s="40"/>
      <c r="C98" s="187" t="s">
        <v>218</v>
      </c>
      <c r="D98" s="188"/>
      <c r="E98" s="188"/>
      <c r="F98" s="188"/>
      <c r="G98" s="188"/>
      <c r="H98" s="188"/>
      <c r="I98" s="188"/>
      <c r="J98" s="189" t="s">
        <v>219</v>
      </c>
      <c r="K98" s="188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s="2" customFormat="1" ht="22.8" customHeight="1">
      <c r="A100" s="39"/>
      <c r="B100" s="40"/>
      <c r="C100" s="190" t="s">
        <v>220</v>
      </c>
      <c r="D100" s="41"/>
      <c r="E100" s="41"/>
      <c r="F100" s="41"/>
      <c r="G100" s="41"/>
      <c r="H100" s="41"/>
      <c r="I100" s="41"/>
      <c r="J100" s="111">
        <f>J125</f>
        <v>0</v>
      </c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221</v>
      </c>
    </row>
    <row r="101" s="9" customFormat="1" ht="24.96" customHeight="1">
      <c r="A101" s="9"/>
      <c r="B101" s="191"/>
      <c r="C101" s="192"/>
      <c r="D101" s="193" t="s">
        <v>1770</v>
      </c>
      <c r="E101" s="194"/>
      <c r="F101" s="194"/>
      <c r="G101" s="194"/>
      <c r="H101" s="194"/>
      <c r="I101" s="194"/>
      <c r="J101" s="195">
        <f>J126</f>
        <v>0</v>
      </c>
      <c r="K101" s="192"/>
      <c r="L101" s="196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2" customFormat="1" ht="21.84" customHeight="1">
      <c r="A102" s="39"/>
      <c r="B102" s="40"/>
      <c r="C102" s="41"/>
      <c r="D102" s="41"/>
      <c r="E102" s="41"/>
      <c r="F102" s="41"/>
      <c r="G102" s="41"/>
      <c r="H102" s="41"/>
      <c r="I102" s="41"/>
      <c r="J102" s="41"/>
      <c r="K102" s="41"/>
      <c r="L102" s="64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</row>
    <row r="103" s="2" customFormat="1" ht="6.96" customHeight="1">
      <c r="A103" s="39"/>
      <c r="B103" s="67"/>
      <c r="C103" s="68"/>
      <c r="D103" s="68"/>
      <c r="E103" s="68"/>
      <c r="F103" s="68"/>
      <c r="G103" s="68"/>
      <c r="H103" s="68"/>
      <c r="I103" s="68"/>
      <c r="J103" s="68"/>
      <c r="K103" s="68"/>
      <c r="L103" s="64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</row>
    <row r="107" s="2" customFormat="1" ht="6.96" customHeight="1">
      <c r="A107" s="39"/>
      <c r="B107" s="69"/>
      <c r="C107" s="70"/>
      <c r="D107" s="70"/>
      <c r="E107" s="70"/>
      <c r="F107" s="70"/>
      <c r="G107" s="70"/>
      <c r="H107" s="70"/>
      <c r="I107" s="70"/>
      <c r="J107" s="70"/>
      <c r="K107" s="70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24.96" customHeight="1">
      <c r="A108" s="39"/>
      <c r="B108" s="40"/>
      <c r="C108" s="24" t="s">
        <v>238</v>
      </c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6.96" customHeight="1">
      <c r="A109" s="39"/>
      <c r="B109" s="40"/>
      <c r="C109" s="41"/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12" customHeight="1">
      <c r="A110" s="39"/>
      <c r="B110" s="40"/>
      <c r="C110" s="33" t="s">
        <v>16</v>
      </c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16.5" customHeight="1">
      <c r="A111" s="39"/>
      <c r="B111" s="40"/>
      <c r="C111" s="41"/>
      <c r="D111" s="41"/>
      <c r="E111" s="186" t="str">
        <f>E7</f>
        <v>REKONSTRUKCE HOTELU KVĚTNICE - 3. etapa</v>
      </c>
      <c r="F111" s="33"/>
      <c r="G111" s="33"/>
      <c r="H111" s="33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1" customFormat="1" ht="12" customHeight="1">
      <c r="B112" s="22"/>
      <c r="C112" s="33" t="s">
        <v>198</v>
      </c>
      <c r="D112" s="23"/>
      <c r="E112" s="23"/>
      <c r="F112" s="23"/>
      <c r="G112" s="23"/>
      <c r="H112" s="23"/>
      <c r="I112" s="23"/>
      <c r="J112" s="23"/>
      <c r="K112" s="23"/>
      <c r="L112" s="21"/>
    </row>
    <row r="113" s="1" customFormat="1" ht="16.5" customHeight="1">
      <c r="B113" s="22"/>
      <c r="C113" s="23"/>
      <c r="D113" s="23"/>
      <c r="E113" s="186" t="s">
        <v>202</v>
      </c>
      <c r="F113" s="23"/>
      <c r="G113" s="23"/>
      <c r="H113" s="23"/>
      <c r="I113" s="23"/>
      <c r="J113" s="23"/>
      <c r="K113" s="23"/>
      <c r="L113" s="21"/>
    </row>
    <row r="114" s="1" customFormat="1" ht="12" customHeight="1">
      <c r="B114" s="22"/>
      <c r="C114" s="33" t="s">
        <v>206</v>
      </c>
      <c r="D114" s="23"/>
      <c r="E114" s="23"/>
      <c r="F114" s="23"/>
      <c r="G114" s="23"/>
      <c r="H114" s="23"/>
      <c r="I114" s="23"/>
      <c r="J114" s="23"/>
      <c r="K114" s="23"/>
      <c r="L114" s="21"/>
    </row>
    <row r="115" s="2" customFormat="1" ht="16.5" customHeight="1">
      <c r="A115" s="39"/>
      <c r="B115" s="40"/>
      <c r="C115" s="41"/>
      <c r="D115" s="41"/>
      <c r="E115" s="310" t="s">
        <v>1601</v>
      </c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2" customHeight="1">
      <c r="A116" s="39"/>
      <c r="B116" s="40"/>
      <c r="C116" s="33" t="s">
        <v>1390</v>
      </c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30" customHeight="1">
      <c r="A117" s="39"/>
      <c r="B117" s="40"/>
      <c r="C117" s="41"/>
      <c r="D117" s="41"/>
      <c r="E117" s="77" t="str">
        <f>E13</f>
        <v>D.1.4.5.4 - SP - Elektroinstalace - Ostatní montáže - společné prostory</v>
      </c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6.96" customHeight="1">
      <c r="A118" s="39"/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2" customHeight="1">
      <c r="A119" s="39"/>
      <c r="B119" s="40"/>
      <c r="C119" s="33" t="s">
        <v>20</v>
      </c>
      <c r="D119" s="41"/>
      <c r="E119" s="41"/>
      <c r="F119" s="28" t="str">
        <f>F16</f>
        <v>Tišnov</v>
      </c>
      <c r="G119" s="41"/>
      <c r="H119" s="41"/>
      <c r="I119" s="33" t="s">
        <v>22</v>
      </c>
      <c r="J119" s="80" t="str">
        <f>IF(J16="","",J16)</f>
        <v>15. 5. 2025</v>
      </c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6.96" customHeight="1">
      <c r="A120" s="39"/>
      <c r="B120" s="40"/>
      <c r="C120" s="41"/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25.65" customHeight="1">
      <c r="A121" s="39"/>
      <c r="B121" s="40"/>
      <c r="C121" s="33" t="s">
        <v>24</v>
      </c>
      <c r="D121" s="41"/>
      <c r="E121" s="41"/>
      <c r="F121" s="28" t="str">
        <f>E19</f>
        <v>Město Tišnov</v>
      </c>
      <c r="G121" s="41"/>
      <c r="H121" s="41"/>
      <c r="I121" s="33" t="s">
        <v>30</v>
      </c>
      <c r="J121" s="37" t="str">
        <f>E25</f>
        <v>BURIAN-KŘIVINKA ARCHITECTS</v>
      </c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5.15" customHeight="1">
      <c r="A122" s="39"/>
      <c r="B122" s="40"/>
      <c r="C122" s="33" t="s">
        <v>28</v>
      </c>
      <c r="D122" s="41"/>
      <c r="E122" s="41"/>
      <c r="F122" s="28" t="str">
        <f>IF(E22="","",E22)</f>
        <v>Vyplň údaj</v>
      </c>
      <c r="G122" s="41"/>
      <c r="H122" s="41"/>
      <c r="I122" s="33" t="s">
        <v>33</v>
      </c>
      <c r="J122" s="37" t="str">
        <f>E28</f>
        <v xml:space="preserve"> </v>
      </c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0.32" customHeight="1">
      <c r="A123" s="39"/>
      <c r="B123" s="40"/>
      <c r="C123" s="41"/>
      <c r="D123" s="41"/>
      <c r="E123" s="41"/>
      <c r="F123" s="41"/>
      <c r="G123" s="41"/>
      <c r="H123" s="41"/>
      <c r="I123" s="41"/>
      <c r="J123" s="41"/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11" customFormat="1" ht="29.28" customHeight="1">
      <c r="A124" s="202"/>
      <c r="B124" s="203"/>
      <c r="C124" s="204" t="s">
        <v>239</v>
      </c>
      <c r="D124" s="205" t="s">
        <v>61</v>
      </c>
      <c r="E124" s="205" t="s">
        <v>57</v>
      </c>
      <c r="F124" s="205" t="s">
        <v>58</v>
      </c>
      <c r="G124" s="205" t="s">
        <v>240</v>
      </c>
      <c r="H124" s="205" t="s">
        <v>241</v>
      </c>
      <c r="I124" s="205" t="s">
        <v>242</v>
      </c>
      <c r="J124" s="205" t="s">
        <v>219</v>
      </c>
      <c r="K124" s="206" t="s">
        <v>243</v>
      </c>
      <c r="L124" s="207"/>
      <c r="M124" s="101" t="s">
        <v>1</v>
      </c>
      <c r="N124" s="102" t="s">
        <v>40</v>
      </c>
      <c r="O124" s="102" t="s">
        <v>244</v>
      </c>
      <c r="P124" s="102" t="s">
        <v>245</v>
      </c>
      <c r="Q124" s="102" t="s">
        <v>246</v>
      </c>
      <c r="R124" s="102" t="s">
        <v>247</v>
      </c>
      <c r="S124" s="102" t="s">
        <v>248</v>
      </c>
      <c r="T124" s="103" t="s">
        <v>249</v>
      </c>
      <c r="U124" s="202"/>
      <c r="V124" s="202"/>
      <c r="W124" s="202"/>
      <c r="X124" s="202"/>
      <c r="Y124" s="202"/>
      <c r="Z124" s="202"/>
      <c r="AA124" s="202"/>
      <c r="AB124" s="202"/>
      <c r="AC124" s="202"/>
      <c r="AD124" s="202"/>
      <c r="AE124" s="202"/>
    </row>
    <row r="125" s="2" customFormat="1" ht="22.8" customHeight="1">
      <c r="A125" s="39"/>
      <c r="B125" s="40"/>
      <c r="C125" s="108" t="s">
        <v>250</v>
      </c>
      <c r="D125" s="41"/>
      <c r="E125" s="41"/>
      <c r="F125" s="41"/>
      <c r="G125" s="41"/>
      <c r="H125" s="41"/>
      <c r="I125" s="41"/>
      <c r="J125" s="208">
        <f>BK125</f>
        <v>0</v>
      </c>
      <c r="K125" s="41"/>
      <c r="L125" s="45"/>
      <c r="M125" s="104"/>
      <c r="N125" s="209"/>
      <c r="O125" s="105"/>
      <c r="P125" s="210">
        <f>P126</f>
        <v>0</v>
      </c>
      <c r="Q125" s="105"/>
      <c r="R125" s="210">
        <f>R126</f>
        <v>0</v>
      </c>
      <c r="S125" s="105"/>
      <c r="T125" s="211">
        <f>T126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T125" s="18" t="s">
        <v>75</v>
      </c>
      <c r="AU125" s="18" t="s">
        <v>221</v>
      </c>
      <c r="BK125" s="212">
        <f>BK126</f>
        <v>0</v>
      </c>
    </row>
    <row r="126" s="12" customFormat="1" ht="25.92" customHeight="1">
      <c r="A126" s="12"/>
      <c r="B126" s="213"/>
      <c r="C126" s="214"/>
      <c r="D126" s="215" t="s">
        <v>75</v>
      </c>
      <c r="E126" s="216" t="s">
        <v>1771</v>
      </c>
      <c r="F126" s="216" t="s">
        <v>1772</v>
      </c>
      <c r="G126" s="214"/>
      <c r="H126" s="214"/>
      <c r="I126" s="217"/>
      <c r="J126" s="218">
        <f>BK126</f>
        <v>0</v>
      </c>
      <c r="K126" s="214"/>
      <c r="L126" s="219"/>
      <c r="M126" s="220"/>
      <c r="N126" s="221"/>
      <c r="O126" s="221"/>
      <c r="P126" s="222">
        <f>P127</f>
        <v>0</v>
      </c>
      <c r="Q126" s="221"/>
      <c r="R126" s="222">
        <f>R127</f>
        <v>0</v>
      </c>
      <c r="S126" s="221"/>
      <c r="T126" s="223">
        <f>T127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24" t="s">
        <v>83</v>
      </c>
      <c r="AT126" s="225" t="s">
        <v>75</v>
      </c>
      <c r="AU126" s="225" t="s">
        <v>76</v>
      </c>
      <c r="AY126" s="224" t="s">
        <v>253</v>
      </c>
      <c r="BK126" s="226">
        <f>BK127</f>
        <v>0</v>
      </c>
    </row>
    <row r="127" s="2" customFormat="1" ht="16.5" customHeight="1">
      <c r="A127" s="39"/>
      <c r="B127" s="40"/>
      <c r="C127" s="229" t="s">
        <v>83</v>
      </c>
      <c r="D127" s="229" t="s">
        <v>256</v>
      </c>
      <c r="E127" s="230" t="s">
        <v>1773</v>
      </c>
      <c r="F127" s="231" t="s">
        <v>1774</v>
      </c>
      <c r="G127" s="232" t="s">
        <v>1372</v>
      </c>
      <c r="H127" s="233">
        <v>139</v>
      </c>
      <c r="I127" s="234"/>
      <c r="J127" s="235">
        <f>ROUND(I127*H127,2)</f>
        <v>0</v>
      </c>
      <c r="K127" s="231" t="s">
        <v>1</v>
      </c>
      <c r="L127" s="45"/>
      <c r="M127" s="302" t="s">
        <v>1</v>
      </c>
      <c r="N127" s="303" t="s">
        <v>41</v>
      </c>
      <c r="O127" s="304"/>
      <c r="P127" s="305">
        <f>O127*H127</f>
        <v>0</v>
      </c>
      <c r="Q127" s="305">
        <v>0</v>
      </c>
      <c r="R127" s="305">
        <f>Q127*H127</f>
        <v>0</v>
      </c>
      <c r="S127" s="305">
        <v>0</v>
      </c>
      <c r="T127" s="306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40" t="s">
        <v>260</v>
      </c>
      <c r="AT127" s="240" t="s">
        <v>256</v>
      </c>
      <c r="AU127" s="240" t="s">
        <v>83</v>
      </c>
      <c r="AY127" s="18" t="s">
        <v>253</v>
      </c>
      <c r="BE127" s="241">
        <f>IF(N127="základní",J127,0)</f>
        <v>0</v>
      </c>
      <c r="BF127" s="241">
        <f>IF(N127="snížená",J127,0)</f>
        <v>0</v>
      </c>
      <c r="BG127" s="241">
        <f>IF(N127="zákl. přenesená",J127,0)</f>
        <v>0</v>
      </c>
      <c r="BH127" s="241">
        <f>IF(N127="sníž. přenesená",J127,0)</f>
        <v>0</v>
      </c>
      <c r="BI127" s="241">
        <f>IF(N127="nulová",J127,0)</f>
        <v>0</v>
      </c>
      <c r="BJ127" s="18" t="s">
        <v>83</v>
      </c>
      <c r="BK127" s="241">
        <f>ROUND(I127*H127,2)</f>
        <v>0</v>
      </c>
      <c r="BL127" s="18" t="s">
        <v>260</v>
      </c>
      <c r="BM127" s="240" t="s">
        <v>398</v>
      </c>
    </row>
    <row r="128" s="2" customFormat="1" ht="6.96" customHeight="1">
      <c r="A128" s="39"/>
      <c r="B128" s="67"/>
      <c r="C128" s="68"/>
      <c r="D128" s="68"/>
      <c r="E128" s="68"/>
      <c r="F128" s="68"/>
      <c r="G128" s="68"/>
      <c r="H128" s="68"/>
      <c r="I128" s="68"/>
      <c r="J128" s="68"/>
      <c r="K128" s="68"/>
      <c r="L128" s="45"/>
      <c r="M128" s="39"/>
      <c r="O128" s="39"/>
      <c r="P128" s="39"/>
      <c r="Q128" s="39"/>
      <c r="R128" s="39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</sheetData>
  <sheetProtection sheet="1" autoFilter="0" formatColumns="0" formatRows="0" objects="1" scenarios="1" spinCount="100000" saltValue="BCQmdf8M/5K91Hwf4d7jqWZgQDNB9c76WgVe83DZsb4mOAtLtTLyacICEfB/1THD3uCEQ1j+BEbiiTbkUpGCiA==" hashValue="+ZdGpme+oYjSgi3hneASkwkeiHaNRuCOTD66Jgvnl0RJvHAvvdJep26ob9U1nuU/2mBgS0cjljavud3YouXC0A==" algorithmName="SHA-512" password="CC35"/>
  <autoFilter ref="C124:K127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1:H111"/>
    <mergeCell ref="E115:H115"/>
    <mergeCell ref="E113:H113"/>
    <mergeCell ref="E117:H117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130</v>
      </c>
    </row>
    <row r="3" s="1" customFormat="1" ht="6.96" customHeight="1">
      <c r="B3" s="149"/>
      <c r="C3" s="150"/>
      <c r="D3" s="150"/>
      <c r="E3" s="150"/>
      <c r="F3" s="150"/>
      <c r="G3" s="150"/>
      <c r="H3" s="150"/>
      <c r="I3" s="150"/>
      <c r="J3" s="150"/>
      <c r="K3" s="150"/>
      <c r="L3" s="21"/>
      <c r="AT3" s="18" t="s">
        <v>85</v>
      </c>
    </row>
    <row r="4" s="1" customFormat="1" ht="24.96" customHeight="1">
      <c r="B4" s="21"/>
      <c r="D4" s="151" t="s">
        <v>184</v>
      </c>
      <c r="L4" s="21"/>
      <c r="M4" s="152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3" t="s">
        <v>16</v>
      </c>
      <c r="L6" s="21"/>
    </row>
    <row r="7" s="1" customFormat="1" ht="16.5" customHeight="1">
      <c r="B7" s="21"/>
      <c r="E7" s="154" t="str">
        <f>'Rekapitulace stavby'!K6</f>
        <v>REKONSTRUKCE HOTELU KVĚTNICE - 3. etapa</v>
      </c>
      <c r="F7" s="153"/>
      <c r="G7" s="153"/>
      <c r="H7" s="153"/>
      <c r="L7" s="21"/>
    </row>
    <row r="8" s="1" customFormat="1" ht="12" customHeight="1">
      <c r="B8" s="21"/>
      <c r="D8" s="153" t="s">
        <v>198</v>
      </c>
      <c r="L8" s="21"/>
    </row>
    <row r="9" s="2" customFormat="1" ht="16.5" customHeight="1">
      <c r="A9" s="39"/>
      <c r="B9" s="45"/>
      <c r="C9" s="39"/>
      <c r="D9" s="39"/>
      <c r="E9" s="154" t="s">
        <v>202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3" t="s">
        <v>206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5" t="s">
        <v>1775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3" t="s">
        <v>18</v>
      </c>
      <c r="E13" s="39"/>
      <c r="F13" s="142" t="s">
        <v>1</v>
      </c>
      <c r="G13" s="39"/>
      <c r="H13" s="39"/>
      <c r="I13" s="153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3" t="s">
        <v>20</v>
      </c>
      <c r="E14" s="39"/>
      <c r="F14" s="142" t="s">
        <v>21</v>
      </c>
      <c r="G14" s="39"/>
      <c r="H14" s="39"/>
      <c r="I14" s="153" t="s">
        <v>22</v>
      </c>
      <c r="J14" s="156" t="str">
        <f>'Rekapitulace stavby'!AN8</f>
        <v>15. 5. 2025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3" t="s">
        <v>24</v>
      </c>
      <c r="E16" s="39"/>
      <c r="F16" s="39"/>
      <c r="G16" s="39"/>
      <c r="H16" s="39"/>
      <c r="I16" s="153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3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3" t="s">
        <v>28</v>
      </c>
      <c r="E19" s="39"/>
      <c r="F19" s="39"/>
      <c r="G19" s="39"/>
      <c r="H19" s="39"/>
      <c r="I19" s="153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3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3" t="s">
        <v>30</v>
      </c>
      <c r="E22" s="39"/>
      <c r="F22" s="39"/>
      <c r="G22" s="39"/>
      <c r="H22" s="39"/>
      <c r="I22" s="153" t="s">
        <v>25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31</v>
      </c>
      <c r="F23" s="39"/>
      <c r="G23" s="39"/>
      <c r="H23" s="39"/>
      <c r="I23" s="153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3" t="s">
        <v>33</v>
      </c>
      <c r="E25" s="39"/>
      <c r="F25" s="39"/>
      <c r="G25" s="39"/>
      <c r="H25" s="39"/>
      <c r="I25" s="153" t="s">
        <v>25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3" t="s">
        <v>27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3" t="s">
        <v>35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7"/>
      <c r="B29" s="158"/>
      <c r="C29" s="157"/>
      <c r="D29" s="157"/>
      <c r="E29" s="159" t="s">
        <v>1</v>
      </c>
      <c r="F29" s="159"/>
      <c r="G29" s="159"/>
      <c r="H29" s="159"/>
      <c r="I29" s="157"/>
      <c r="J29" s="157"/>
      <c r="K29" s="157"/>
      <c r="L29" s="160"/>
      <c r="S29" s="157"/>
      <c r="T29" s="157"/>
      <c r="U29" s="157"/>
      <c r="V29" s="157"/>
      <c r="W29" s="157"/>
      <c r="X29" s="157"/>
      <c r="Y29" s="157"/>
      <c r="Z29" s="157"/>
      <c r="AA29" s="157"/>
      <c r="AB29" s="157"/>
      <c r="AC29" s="157"/>
      <c r="AD29" s="157"/>
      <c r="AE29" s="157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1"/>
      <c r="E31" s="161"/>
      <c r="F31" s="161"/>
      <c r="G31" s="161"/>
      <c r="H31" s="161"/>
      <c r="I31" s="161"/>
      <c r="J31" s="161"/>
      <c r="K31" s="161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2" t="s">
        <v>36</v>
      </c>
      <c r="E32" s="39"/>
      <c r="F32" s="39"/>
      <c r="G32" s="39"/>
      <c r="H32" s="39"/>
      <c r="I32" s="39"/>
      <c r="J32" s="163">
        <f>ROUND(J126,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1"/>
      <c r="E33" s="161"/>
      <c r="F33" s="161"/>
      <c r="G33" s="161"/>
      <c r="H33" s="161"/>
      <c r="I33" s="161"/>
      <c r="J33" s="161"/>
      <c r="K33" s="161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4" t="s">
        <v>38</v>
      </c>
      <c r="G34" s="39"/>
      <c r="H34" s="39"/>
      <c r="I34" s="164" t="s">
        <v>37</v>
      </c>
      <c r="J34" s="164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5" t="s">
        <v>40</v>
      </c>
      <c r="E35" s="153" t="s">
        <v>41</v>
      </c>
      <c r="F35" s="166">
        <f>ROUND((SUM(BE126:BE205)),  2)</f>
        <v>0</v>
      </c>
      <c r="G35" s="39"/>
      <c r="H35" s="39"/>
      <c r="I35" s="167">
        <v>0.20999999999999999</v>
      </c>
      <c r="J35" s="166">
        <f>ROUND(((SUM(BE126:BE205))*I35),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3" t="s">
        <v>42</v>
      </c>
      <c r="F36" s="166">
        <f>ROUND((SUM(BF126:BF205)),  2)</f>
        <v>0</v>
      </c>
      <c r="G36" s="39"/>
      <c r="H36" s="39"/>
      <c r="I36" s="167">
        <v>0.12</v>
      </c>
      <c r="J36" s="166">
        <f>ROUND(((SUM(BF126:BF205))*I36),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3" t="s">
        <v>43</v>
      </c>
      <c r="F37" s="166">
        <f>ROUND((SUM(BG126:BG205)),  2)</f>
        <v>0</v>
      </c>
      <c r="G37" s="39"/>
      <c r="H37" s="39"/>
      <c r="I37" s="167">
        <v>0.20999999999999999</v>
      </c>
      <c r="J37" s="166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3" t="s">
        <v>44</v>
      </c>
      <c r="F38" s="166">
        <f>ROUND((SUM(BH126:BH205)),  2)</f>
        <v>0</v>
      </c>
      <c r="G38" s="39"/>
      <c r="H38" s="39"/>
      <c r="I38" s="167">
        <v>0.12</v>
      </c>
      <c r="J38" s="166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3" t="s">
        <v>45</v>
      </c>
      <c r="F39" s="166">
        <f>ROUND((SUM(BI126:BI205)),  2)</f>
        <v>0</v>
      </c>
      <c r="G39" s="39"/>
      <c r="H39" s="39"/>
      <c r="I39" s="167">
        <v>0</v>
      </c>
      <c r="J39" s="166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8"/>
      <c r="D41" s="169" t="s">
        <v>46</v>
      </c>
      <c r="E41" s="170"/>
      <c r="F41" s="170"/>
      <c r="G41" s="171" t="s">
        <v>47</v>
      </c>
      <c r="H41" s="172" t="s">
        <v>48</v>
      </c>
      <c r="I41" s="170"/>
      <c r="J41" s="173">
        <f>SUM(J32:J39)</f>
        <v>0</v>
      </c>
      <c r="K41" s="174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5" t="s">
        <v>49</v>
      </c>
      <c r="E50" s="176"/>
      <c r="F50" s="176"/>
      <c r="G50" s="175" t="s">
        <v>50</v>
      </c>
      <c r="H50" s="176"/>
      <c r="I50" s="176"/>
      <c r="J50" s="176"/>
      <c r="K50" s="176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7" t="s">
        <v>51</v>
      </c>
      <c r="E61" s="178"/>
      <c r="F61" s="179" t="s">
        <v>52</v>
      </c>
      <c r="G61" s="177" t="s">
        <v>51</v>
      </c>
      <c r="H61" s="178"/>
      <c r="I61" s="178"/>
      <c r="J61" s="180" t="s">
        <v>52</v>
      </c>
      <c r="K61" s="178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5" t="s">
        <v>53</v>
      </c>
      <c r="E65" s="181"/>
      <c r="F65" s="181"/>
      <c r="G65" s="175" t="s">
        <v>54</v>
      </c>
      <c r="H65" s="181"/>
      <c r="I65" s="181"/>
      <c r="J65" s="181"/>
      <c r="K65" s="181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7" t="s">
        <v>51</v>
      </c>
      <c r="E76" s="178"/>
      <c r="F76" s="179" t="s">
        <v>52</v>
      </c>
      <c r="G76" s="177" t="s">
        <v>51</v>
      </c>
      <c r="H76" s="178"/>
      <c r="I76" s="178"/>
      <c r="J76" s="180" t="s">
        <v>52</v>
      </c>
      <c r="K76" s="178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2"/>
      <c r="C77" s="183"/>
      <c r="D77" s="183"/>
      <c r="E77" s="183"/>
      <c r="F77" s="183"/>
      <c r="G77" s="183"/>
      <c r="H77" s="183"/>
      <c r="I77" s="183"/>
      <c r="J77" s="183"/>
      <c r="K77" s="183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4"/>
      <c r="C81" s="185"/>
      <c r="D81" s="185"/>
      <c r="E81" s="185"/>
      <c r="F81" s="185"/>
      <c r="G81" s="185"/>
      <c r="H81" s="185"/>
      <c r="I81" s="185"/>
      <c r="J81" s="185"/>
      <c r="K81" s="185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217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6" t="str">
        <f>E7</f>
        <v>REKONSTRUKCE HOTELU KVĚTNICE - 3. etapa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198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6" t="s">
        <v>202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206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D.1.4.6 - SP - Měření a regulace - společné prostory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>Tišnov</v>
      </c>
      <c r="G91" s="41"/>
      <c r="H91" s="41"/>
      <c r="I91" s="33" t="s">
        <v>22</v>
      </c>
      <c r="J91" s="80" t="str">
        <f>IF(J14="","",J14)</f>
        <v>15. 5. 2025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25.65" customHeight="1">
      <c r="A93" s="39"/>
      <c r="B93" s="40"/>
      <c r="C93" s="33" t="s">
        <v>24</v>
      </c>
      <c r="D93" s="41"/>
      <c r="E93" s="41"/>
      <c r="F93" s="28" t="str">
        <f>E17</f>
        <v>Město Tišnov</v>
      </c>
      <c r="G93" s="41"/>
      <c r="H93" s="41"/>
      <c r="I93" s="33" t="s">
        <v>30</v>
      </c>
      <c r="J93" s="37" t="str">
        <f>E23</f>
        <v>BURIAN-KŘIVINKA ARCHITECTS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33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7" t="s">
        <v>218</v>
      </c>
      <c r="D96" s="188"/>
      <c r="E96" s="188"/>
      <c r="F96" s="188"/>
      <c r="G96" s="188"/>
      <c r="H96" s="188"/>
      <c r="I96" s="188"/>
      <c r="J96" s="189" t="s">
        <v>219</v>
      </c>
      <c r="K96" s="188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90" t="s">
        <v>220</v>
      </c>
      <c r="D98" s="41"/>
      <c r="E98" s="41"/>
      <c r="F98" s="41"/>
      <c r="G98" s="41"/>
      <c r="H98" s="41"/>
      <c r="I98" s="41"/>
      <c r="J98" s="111">
        <f>J126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221</v>
      </c>
    </row>
    <row r="99" s="9" customFormat="1" ht="24.96" customHeight="1">
      <c r="A99" s="9"/>
      <c r="B99" s="191"/>
      <c r="C99" s="192"/>
      <c r="D99" s="193" t="s">
        <v>1776</v>
      </c>
      <c r="E99" s="194"/>
      <c r="F99" s="194"/>
      <c r="G99" s="194"/>
      <c r="H99" s="194"/>
      <c r="I99" s="194"/>
      <c r="J99" s="195">
        <f>J127</f>
        <v>0</v>
      </c>
      <c r="K99" s="192"/>
      <c r="L99" s="196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91"/>
      <c r="C100" s="192"/>
      <c r="D100" s="193" t="s">
        <v>1777</v>
      </c>
      <c r="E100" s="194"/>
      <c r="F100" s="194"/>
      <c r="G100" s="194"/>
      <c r="H100" s="194"/>
      <c r="I100" s="194"/>
      <c r="J100" s="195">
        <f>J133</f>
        <v>0</v>
      </c>
      <c r="K100" s="192"/>
      <c r="L100" s="196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9" customFormat="1" ht="24.96" customHeight="1">
      <c r="A101" s="9"/>
      <c r="B101" s="191"/>
      <c r="C101" s="192"/>
      <c r="D101" s="193" t="s">
        <v>1778</v>
      </c>
      <c r="E101" s="194"/>
      <c r="F101" s="194"/>
      <c r="G101" s="194"/>
      <c r="H101" s="194"/>
      <c r="I101" s="194"/>
      <c r="J101" s="195">
        <f>J146</f>
        <v>0</v>
      </c>
      <c r="K101" s="192"/>
      <c r="L101" s="196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91"/>
      <c r="C102" s="192"/>
      <c r="D102" s="193" t="s">
        <v>1779</v>
      </c>
      <c r="E102" s="194"/>
      <c r="F102" s="194"/>
      <c r="G102" s="194"/>
      <c r="H102" s="194"/>
      <c r="I102" s="194"/>
      <c r="J102" s="195">
        <f>J155</f>
        <v>0</v>
      </c>
      <c r="K102" s="192"/>
      <c r="L102" s="196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9" customFormat="1" ht="24.96" customHeight="1">
      <c r="A103" s="9"/>
      <c r="B103" s="191"/>
      <c r="C103" s="192"/>
      <c r="D103" s="193" t="s">
        <v>1780</v>
      </c>
      <c r="E103" s="194"/>
      <c r="F103" s="194"/>
      <c r="G103" s="194"/>
      <c r="H103" s="194"/>
      <c r="I103" s="194"/>
      <c r="J103" s="195">
        <f>J180</f>
        <v>0</v>
      </c>
      <c r="K103" s="192"/>
      <c r="L103" s="196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9" customFormat="1" ht="24.96" customHeight="1">
      <c r="A104" s="9"/>
      <c r="B104" s="191"/>
      <c r="C104" s="192"/>
      <c r="D104" s="193" t="s">
        <v>1781</v>
      </c>
      <c r="E104" s="194"/>
      <c r="F104" s="194"/>
      <c r="G104" s="194"/>
      <c r="H104" s="194"/>
      <c r="I104" s="194"/>
      <c r="J104" s="195">
        <f>J197</f>
        <v>0</v>
      </c>
      <c r="K104" s="192"/>
      <c r="L104" s="196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="2" customFormat="1" ht="21.84" customHeight="1">
      <c r="A105" s="39"/>
      <c r="B105" s="40"/>
      <c r="C105" s="41"/>
      <c r="D105" s="41"/>
      <c r="E105" s="41"/>
      <c r="F105" s="41"/>
      <c r="G105" s="41"/>
      <c r="H105" s="41"/>
      <c r="I105" s="41"/>
      <c r="J105" s="41"/>
      <c r="K105" s="41"/>
      <c r="L105" s="64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6" s="2" customFormat="1" ht="6.96" customHeight="1">
      <c r="A106" s="39"/>
      <c r="B106" s="67"/>
      <c r="C106" s="68"/>
      <c r="D106" s="68"/>
      <c r="E106" s="68"/>
      <c r="F106" s="68"/>
      <c r="G106" s="68"/>
      <c r="H106" s="68"/>
      <c r="I106" s="68"/>
      <c r="J106" s="68"/>
      <c r="K106" s="68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10" s="2" customFormat="1" ht="6.96" customHeight="1">
      <c r="A110" s="39"/>
      <c r="B110" s="69"/>
      <c r="C110" s="70"/>
      <c r="D110" s="70"/>
      <c r="E110" s="70"/>
      <c r="F110" s="70"/>
      <c r="G110" s="70"/>
      <c r="H110" s="70"/>
      <c r="I110" s="70"/>
      <c r="J110" s="70"/>
      <c r="K110" s="70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24.96" customHeight="1">
      <c r="A111" s="39"/>
      <c r="B111" s="40"/>
      <c r="C111" s="24" t="s">
        <v>238</v>
      </c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6.96" customHeight="1">
      <c r="A112" s="39"/>
      <c r="B112" s="40"/>
      <c r="C112" s="41"/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2" customHeight="1">
      <c r="A113" s="39"/>
      <c r="B113" s="40"/>
      <c r="C113" s="33" t="s">
        <v>16</v>
      </c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6.5" customHeight="1">
      <c r="A114" s="39"/>
      <c r="B114" s="40"/>
      <c r="C114" s="41"/>
      <c r="D114" s="41"/>
      <c r="E114" s="186" t="str">
        <f>E7</f>
        <v>REKONSTRUKCE HOTELU KVĚTNICE - 3. etapa</v>
      </c>
      <c r="F114" s="33"/>
      <c r="G114" s="33"/>
      <c r="H114" s="33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1" customFormat="1" ht="12" customHeight="1">
      <c r="B115" s="22"/>
      <c r="C115" s="33" t="s">
        <v>198</v>
      </c>
      <c r="D115" s="23"/>
      <c r="E115" s="23"/>
      <c r="F115" s="23"/>
      <c r="G115" s="23"/>
      <c r="H115" s="23"/>
      <c r="I115" s="23"/>
      <c r="J115" s="23"/>
      <c r="K115" s="23"/>
      <c r="L115" s="21"/>
    </row>
    <row r="116" s="2" customFormat="1" ht="16.5" customHeight="1">
      <c r="A116" s="39"/>
      <c r="B116" s="40"/>
      <c r="C116" s="41"/>
      <c r="D116" s="41"/>
      <c r="E116" s="186" t="s">
        <v>202</v>
      </c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2" customHeight="1">
      <c r="A117" s="39"/>
      <c r="B117" s="40"/>
      <c r="C117" s="33" t="s">
        <v>206</v>
      </c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6.5" customHeight="1">
      <c r="A118" s="39"/>
      <c r="B118" s="40"/>
      <c r="C118" s="41"/>
      <c r="D118" s="41"/>
      <c r="E118" s="77" t="str">
        <f>E11</f>
        <v>D.1.4.6 - SP - Měření a regulace - společné prostory</v>
      </c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6.96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2" customHeight="1">
      <c r="A120" s="39"/>
      <c r="B120" s="40"/>
      <c r="C120" s="33" t="s">
        <v>20</v>
      </c>
      <c r="D120" s="41"/>
      <c r="E120" s="41"/>
      <c r="F120" s="28" t="str">
        <f>F14</f>
        <v>Tišnov</v>
      </c>
      <c r="G120" s="41"/>
      <c r="H120" s="41"/>
      <c r="I120" s="33" t="s">
        <v>22</v>
      </c>
      <c r="J120" s="80" t="str">
        <f>IF(J14="","",J14)</f>
        <v>15. 5. 2025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6.96" customHeight="1">
      <c r="A121" s="39"/>
      <c r="B121" s="40"/>
      <c r="C121" s="41"/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25.65" customHeight="1">
      <c r="A122" s="39"/>
      <c r="B122" s="40"/>
      <c r="C122" s="33" t="s">
        <v>24</v>
      </c>
      <c r="D122" s="41"/>
      <c r="E122" s="41"/>
      <c r="F122" s="28" t="str">
        <f>E17</f>
        <v>Město Tišnov</v>
      </c>
      <c r="G122" s="41"/>
      <c r="H122" s="41"/>
      <c r="I122" s="33" t="s">
        <v>30</v>
      </c>
      <c r="J122" s="37" t="str">
        <f>E23</f>
        <v>BURIAN-KŘIVINKA ARCHITECTS</v>
      </c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5.15" customHeight="1">
      <c r="A123" s="39"/>
      <c r="B123" s="40"/>
      <c r="C123" s="33" t="s">
        <v>28</v>
      </c>
      <c r="D123" s="41"/>
      <c r="E123" s="41"/>
      <c r="F123" s="28" t="str">
        <f>IF(E20="","",E20)</f>
        <v>Vyplň údaj</v>
      </c>
      <c r="G123" s="41"/>
      <c r="H123" s="41"/>
      <c r="I123" s="33" t="s">
        <v>33</v>
      </c>
      <c r="J123" s="37" t="str">
        <f>E26</f>
        <v xml:space="preserve"> </v>
      </c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0.32" customHeight="1">
      <c r="A124" s="39"/>
      <c r="B124" s="40"/>
      <c r="C124" s="41"/>
      <c r="D124" s="41"/>
      <c r="E124" s="41"/>
      <c r="F124" s="41"/>
      <c r="G124" s="41"/>
      <c r="H124" s="41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11" customFormat="1" ht="29.28" customHeight="1">
      <c r="A125" s="202"/>
      <c r="B125" s="203"/>
      <c r="C125" s="204" t="s">
        <v>239</v>
      </c>
      <c r="D125" s="205" t="s">
        <v>61</v>
      </c>
      <c r="E125" s="205" t="s">
        <v>57</v>
      </c>
      <c r="F125" s="205" t="s">
        <v>58</v>
      </c>
      <c r="G125" s="205" t="s">
        <v>240</v>
      </c>
      <c r="H125" s="205" t="s">
        <v>241</v>
      </c>
      <c r="I125" s="205" t="s">
        <v>242</v>
      </c>
      <c r="J125" s="205" t="s">
        <v>219</v>
      </c>
      <c r="K125" s="206" t="s">
        <v>243</v>
      </c>
      <c r="L125" s="207"/>
      <c r="M125" s="101" t="s">
        <v>1</v>
      </c>
      <c r="N125" s="102" t="s">
        <v>40</v>
      </c>
      <c r="O125" s="102" t="s">
        <v>244</v>
      </c>
      <c r="P125" s="102" t="s">
        <v>245</v>
      </c>
      <c r="Q125" s="102" t="s">
        <v>246</v>
      </c>
      <c r="R125" s="102" t="s">
        <v>247</v>
      </c>
      <c r="S125" s="102" t="s">
        <v>248</v>
      </c>
      <c r="T125" s="103" t="s">
        <v>249</v>
      </c>
      <c r="U125" s="202"/>
      <c r="V125" s="202"/>
      <c r="W125" s="202"/>
      <c r="X125" s="202"/>
      <c r="Y125" s="202"/>
      <c r="Z125" s="202"/>
      <c r="AA125" s="202"/>
      <c r="AB125" s="202"/>
      <c r="AC125" s="202"/>
      <c r="AD125" s="202"/>
      <c r="AE125" s="202"/>
    </row>
    <row r="126" s="2" customFormat="1" ht="22.8" customHeight="1">
      <c r="A126" s="39"/>
      <c r="B126" s="40"/>
      <c r="C126" s="108" t="s">
        <v>250</v>
      </c>
      <c r="D126" s="41"/>
      <c r="E126" s="41"/>
      <c r="F126" s="41"/>
      <c r="G126" s="41"/>
      <c r="H126" s="41"/>
      <c r="I126" s="41"/>
      <c r="J126" s="208">
        <f>BK126</f>
        <v>0</v>
      </c>
      <c r="K126" s="41"/>
      <c r="L126" s="45"/>
      <c r="M126" s="104"/>
      <c r="N126" s="209"/>
      <c r="O126" s="105"/>
      <c r="P126" s="210">
        <f>P127+P133+P146+P155+P180+P197</f>
        <v>0</v>
      </c>
      <c r="Q126" s="105"/>
      <c r="R126" s="210">
        <f>R127+R133+R146+R155+R180+R197</f>
        <v>0</v>
      </c>
      <c r="S126" s="105"/>
      <c r="T126" s="211">
        <f>T127+T133+T146+T155+T180+T197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T126" s="18" t="s">
        <v>75</v>
      </c>
      <c r="AU126" s="18" t="s">
        <v>221</v>
      </c>
      <c r="BK126" s="212">
        <f>BK127+BK133+BK146+BK155+BK180+BK197</f>
        <v>0</v>
      </c>
    </row>
    <row r="127" s="12" customFormat="1" ht="25.92" customHeight="1">
      <c r="A127" s="12"/>
      <c r="B127" s="213"/>
      <c r="C127" s="214"/>
      <c r="D127" s="215" t="s">
        <v>75</v>
      </c>
      <c r="E127" s="216" t="s">
        <v>1605</v>
      </c>
      <c r="F127" s="216" t="s">
        <v>1782</v>
      </c>
      <c r="G127" s="214"/>
      <c r="H127" s="214"/>
      <c r="I127" s="217"/>
      <c r="J127" s="218">
        <f>BK127</f>
        <v>0</v>
      </c>
      <c r="K127" s="214"/>
      <c r="L127" s="219"/>
      <c r="M127" s="220"/>
      <c r="N127" s="221"/>
      <c r="O127" s="221"/>
      <c r="P127" s="222">
        <f>SUM(P128:P132)</f>
        <v>0</v>
      </c>
      <c r="Q127" s="221"/>
      <c r="R127" s="222">
        <f>SUM(R128:R132)</f>
        <v>0</v>
      </c>
      <c r="S127" s="221"/>
      <c r="T127" s="223">
        <f>SUM(T128:T132)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24" t="s">
        <v>83</v>
      </c>
      <c r="AT127" s="225" t="s">
        <v>75</v>
      </c>
      <c r="AU127" s="225" t="s">
        <v>76</v>
      </c>
      <c r="AY127" s="224" t="s">
        <v>253</v>
      </c>
      <c r="BK127" s="226">
        <f>SUM(BK128:BK132)</f>
        <v>0</v>
      </c>
    </row>
    <row r="128" s="2" customFormat="1" ht="24.15" customHeight="1">
      <c r="A128" s="39"/>
      <c r="B128" s="40"/>
      <c r="C128" s="229" t="s">
        <v>83</v>
      </c>
      <c r="D128" s="229" t="s">
        <v>256</v>
      </c>
      <c r="E128" s="230" t="s">
        <v>1783</v>
      </c>
      <c r="F128" s="231" t="s">
        <v>1784</v>
      </c>
      <c r="G128" s="232" t="s">
        <v>1372</v>
      </c>
      <c r="H128" s="233">
        <v>1</v>
      </c>
      <c r="I128" s="234"/>
      <c r="J128" s="235">
        <f>ROUND(I128*H128,2)</f>
        <v>0</v>
      </c>
      <c r="K128" s="231" t="s">
        <v>1</v>
      </c>
      <c r="L128" s="45"/>
      <c r="M128" s="236" t="s">
        <v>1</v>
      </c>
      <c r="N128" s="237" t="s">
        <v>41</v>
      </c>
      <c r="O128" s="92"/>
      <c r="P128" s="238">
        <f>O128*H128</f>
        <v>0</v>
      </c>
      <c r="Q128" s="238">
        <v>0</v>
      </c>
      <c r="R128" s="238">
        <f>Q128*H128</f>
        <v>0</v>
      </c>
      <c r="S128" s="238">
        <v>0</v>
      </c>
      <c r="T128" s="239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40" t="s">
        <v>260</v>
      </c>
      <c r="AT128" s="240" t="s">
        <v>256</v>
      </c>
      <c r="AU128" s="240" t="s">
        <v>83</v>
      </c>
      <c r="AY128" s="18" t="s">
        <v>253</v>
      </c>
      <c r="BE128" s="241">
        <f>IF(N128="základní",J128,0)</f>
        <v>0</v>
      </c>
      <c r="BF128" s="241">
        <f>IF(N128="snížená",J128,0)</f>
        <v>0</v>
      </c>
      <c r="BG128" s="241">
        <f>IF(N128="zákl. přenesená",J128,0)</f>
        <v>0</v>
      </c>
      <c r="BH128" s="241">
        <f>IF(N128="sníž. přenesená",J128,0)</f>
        <v>0</v>
      </c>
      <c r="BI128" s="241">
        <f>IF(N128="nulová",J128,0)</f>
        <v>0</v>
      </c>
      <c r="BJ128" s="18" t="s">
        <v>83</v>
      </c>
      <c r="BK128" s="241">
        <f>ROUND(I128*H128,2)</f>
        <v>0</v>
      </c>
      <c r="BL128" s="18" t="s">
        <v>260</v>
      </c>
      <c r="BM128" s="240" t="s">
        <v>85</v>
      </c>
    </row>
    <row r="129" s="2" customFormat="1" ht="24.15" customHeight="1">
      <c r="A129" s="39"/>
      <c r="B129" s="40"/>
      <c r="C129" s="229" t="s">
        <v>85</v>
      </c>
      <c r="D129" s="229" t="s">
        <v>256</v>
      </c>
      <c r="E129" s="230" t="s">
        <v>1785</v>
      </c>
      <c r="F129" s="231" t="s">
        <v>1786</v>
      </c>
      <c r="G129" s="232" t="s">
        <v>1372</v>
      </c>
      <c r="H129" s="233">
        <v>1</v>
      </c>
      <c r="I129" s="234"/>
      <c r="J129" s="235">
        <f>ROUND(I129*H129,2)</f>
        <v>0</v>
      </c>
      <c r="K129" s="231" t="s">
        <v>1</v>
      </c>
      <c r="L129" s="45"/>
      <c r="M129" s="236" t="s">
        <v>1</v>
      </c>
      <c r="N129" s="237" t="s">
        <v>41</v>
      </c>
      <c r="O129" s="92"/>
      <c r="P129" s="238">
        <f>O129*H129</f>
        <v>0</v>
      </c>
      <c r="Q129" s="238">
        <v>0</v>
      </c>
      <c r="R129" s="238">
        <f>Q129*H129</f>
        <v>0</v>
      </c>
      <c r="S129" s="238">
        <v>0</v>
      </c>
      <c r="T129" s="239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40" t="s">
        <v>260</v>
      </c>
      <c r="AT129" s="240" t="s">
        <v>256</v>
      </c>
      <c r="AU129" s="240" t="s">
        <v>83</v>
      </c>
      <c r="AY129" s="18" t="s">
        <v>253</v>
      </c>
      <c r="BE129" s="241">
        <f>IF(N129="základní",J129,0)</f>
        <v>0</v>
      </c>
      <c r="BF129" s="241">
        <f>IF(N129="snížená",J129,0)</f>
        <v>0</v>
      </c>
      <c r="BG129" s="241">
        <f>IF(N129="zákl. přenesená",J129,0)</f>
        <v>0</v>
      </c>
      <c r="BH129" s="241">
        <f>IF(N129="sníž. přenesená",J129,0)</f>
        <v>0</v>
      </c>
      <c r="BI129" s="241">
        <f>IF(N129="nulová",J129,0)</f>
        <v>0</v>
      </c>
      <c r="BJ129" s="18" t="s">
        <v>83</v>
      </c>
      <c r="BK129" s="241">
        <f>ROUND(I129*H129,2)</f>
        <v>0</v>
      </c>
      <c r="BL129" s="18" t="s">
        <v>260</v>
      </c>
      <c r="BM129" s="240" t="s">
        <v>260</v>
      </c>
    </row>
    <row r="130" s="2" customFormat="1" ht="21.75" customHeight="1">
      <c r="A130" s="39"/>
      <c r="B130" s="40"/>
      <c r="C130" s="229" t="s">
        <v>102</v>
      </c>
      <c r="D130" s="229" t="s">
        <v>256</v>
      </c>
      <c r="E130" s="230" t="s">
        <v>1787</v>
      </c>
      <c r="F130" s="231" t="s">
        <v>1788</v>
      </c>
      <c r="G130" s="232" t="s">
        <v>1372</v>
      </c>
      <c r="H130" s="233">
        <v>1</v>
      </c>
      <c r="I130" s="234"/>
      <c r="J130" s="235">
        <f>ROUND(I130*H130,2)</f>
        <v>0</v>
      </c>
      <c r="K130" s="231" t="s">
        <v>1</v>
      </c>
      <c r="L130" s="45"/>
      <c r="M130" s="236" t="s">
        <v>1</v>
      </c>
      <c r="N130" s="237" t="s">
        <v>41</v>
      </c>
      <c r="O130" s="92"/>
      <c r="P130" s="238">
        <f>O130*H130</f>
        <v>0</v>
      </c>
      <c r="Q130" s="238">
        <v>0</v>
      </c>
      <c r="R130" s="238">
        <f>Q130*H130</f>
        <v>0</v>
      </c>
      <c r="S130" s="238">
        <v>0</v>
      </c>
      <c r="T130" s="239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40" t="s">
        <v>260</v>
      </c>
      <c r="AT130" s="240" t="s">
        <v>256</v>
      </c>
      <c r="AU130" s="240" t="s">
        <v>83</v>
      </c>
      <c r="AY130" s="18" t="s">
        <v>253</v>
      </c>
      <c r="BE130" s="241">
        <f>IF(N130="základní",J130,0)</f>
        <v>0</v>
      </c>
      <c r="BF130" s="241">
        <f>IF(N130="snížená",J130,0)</f>
        <v>0</v>
      </c>
      <c r="BG130" s="241">
        <f>IF(N130="zákl. přenesená",J130,0)</f>
        <v>0</v>
      </c>
      <c r="BH130" s="241">
        <f>IF(N130="sníž. přenesená",J130,0)</f>
        <v>0</v>
      </c>
      <c r="BI130" s="241">
        <f>IF(N130="nulová",J130,0)</f>
        <v>0</v>
      </c>
      <c r="BJ130" s="18" t="s">
        <v>83</v>
      </c>
      <c r="BK130" s="241">
        <f>ROUND(I130*H130,2)</f>
        <v>0</v>
      </c>
      <c r="BL130" s="18" t="s">
        <v>260</v>
      </c>
      <c r="BM130" s="240" t="s">
        <v>254</v>
      </c>
    </row>
    <row r="131" s="2" customFormat="1" ht="24.15" customHeight="1">
      <c r="A131" s="39"/>
      <c r="B131" s="40"/>
      <c r="C131" s="229" t="s">
        <v>260</v>
      </c>
      <c r="D131" s="229" t="s">
        <v>256</v>
      </c>
      <c r="E131" s="230" t="s">
        <v>1789</v>
      </c>
      <c r="F131" s="231" t="s">
        <v>1790</v>
      </c>
      <c r="G131" s="232" t="s">
        <v>1372</v>
      </c>
      <c r="H131" s="233">
        <v>1</v>
      </c>
      <c r="I131" s="234"/>
      <c r="J131" s="235">
        <f>ROUND(I131*H131,2)</f>
        <v>0</v>
      </c>
      <c r="K131" s="231" t="s">
        <v>1</v>
      </c>
      <c r="L131" s="45"/>
      <c r="M131" s="236" t="s">
        <v>1</v>
      </c>
      <c r="N131" s="237" t="s">
        <v>41</v>
      </c>
      <c r="O131" s="92"/>
      <c r="P131" s="238">
        <f>O131*H131</f>
        <v>0</v>
      </c>
      <c r="Q131" s="238">
        <v>0</v>
      </c>
      <c r="R131" s="238">
        <f>Q131*H131</f>
        <v>0</v>
      </c>
      <c r="S131" s="238">
        <v>0</v>
      </c>
      <c r="T131" s="239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40" t="s">
        <v>260</v>
      </c>
      <c r="AT131" s="240" t="s">
        <v>256</v>
      </c>
      <c r="AU131" s="240" t="s">
        <v>83</v>
      </c>
      <c r="AY131" s="18" t="s">
        <v>253</v>
      </c>
      <c r="BE131" s="241">
        <f>IF(N131="základní",J131,0)</f>
        <v>0</v>
      </c>
      <c r="BF131" s="241">
        <f>IF(N131="snížená",J131,0)</f>
        <v>0</v>
      </c>
      <c r="BG131" s="241">
        <f>IF(N131="zákl. přenesená",J131,0)</f>
        <v>0</v>
      </c>
      <c r="BH131" s="241">
        <f>IF(N131="sníž. přenesená",J131,0)</f>
        <v>0</v>
      </c>
      <c r="BI131" s="241">
        <f>IF(N131="nulová",J131,0)</f>
        <v>0</v>
      </c>
      <c r="BJ131" s="18" t="s">
        <v>83</v>
      </c>
      <c r="BK131" s="241">
        <f>ROUND(I131*H131,2)</f>
        <v>0</v>
      </c>
      <c r="BL131" s="18" t="s">
        <v>260</v>
      </c>
      <c r="BM131" s="240" t="s">
        <v>328</v>
      </c>
    </row>
    <row r="132" s="2" customFormat="1" ht="24.15" customHeight="1">
      <c r="A132" s="39"/>
      <c r="B132" s="40"/>
      <c r="C132" s="229" t="s">
        <v>288</v>
      </c>
      <c r="D132" s="229" t="s">
        <v>256</v>
      </c>
      <c r="E132" s="230" t="s">
        <v>1791</v>
      </c>
      <c r="F132" s="231" t="s">
        <v>1792</v>
      </c>
      <c r="G132" s="232" t="s">
        <v>1372</v>
      </c>
      <c r="H132" s="233">
        <v>1</v>
      </c>
      <c r="I132" s="234"/>
      <c r="J132" s="235">
        <f>ROUND(I132*H132,2)</f>
        <v>0</v>
      </c>
      <c r="K132" s="231" t="s">
        <v>1</v>
      </c>
      <c r="L132" s="45"/>
      <c r="M132" s="236" t="s">
        <v>1</v>
      </c>
      <c r="N132" s="237" t="s">
        <v>41</v>
      </c>
      <c r="O132" s="92"/>
      <c r="P132" s="238">
        <f>O132*H132</f>
        <v>0</v>
      </c>
      <c r="Q132" s="238">
        <v>0</v>
      </c>
      <c r="R132" s="238">
        <f>Q132*H132</f>
        <v>0</v>
      </c>
      <c r="S132" s="238">
        <v>0</v>
      </c>
      <c r="T132" s="239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40" t="s">
        <v>260</v>
      </c>
      <c r="AT132" s="240" t="s">
        <v>256</v>
      </c>
      <c r="AU132" s="240" t="s">
        <v>83</v>
      </c>
      <c r="AY132" s="18" t="s">
        <v>253</v>
      </c>
      <c r="BE132" s="241">
        <f>IF(N132="základní",J132,0)</f>
        <v>0</v>
      </c>
      <c r="BF132" s="241">
        <f>IF(N132="snížená",J132,0)</f>
        <v>0</v>
      </c>
      <c r="BG132" s="241">
        <f>IF(N132="zákl. přenesená",J132,0)</f>
        <v>0</v>
      </c>
      <c r="BH132" s="241">
        <f>IF(N132="sníž. přenesená",J132,0)</f>
        <v>0</v>
      </c>
      <c r="BI132" s="241">
        <f>IF(N132="nulová",J132,0)</f>
        <v>0</v>
      </c>
      <c r="BJ132" s="18" t="s">
        <v>83</v>
      </c>
      <c r="BK132" s="241">
        <f>ROUND(I132*H132,2)</f>
        <v>0</v>
      </c>
      <c r="BL132" s="18" t="s">
        <v>260</v>
      </c>
      <c r="BM132" s="240" t="s">
        <v>375</v>
      </c>
    </row>
    <row r="133" s="12" customFormat="1" ht="25.92" customHeight="1">
      <c r="A133" s="12"/>
      <c r="B133" s="213"/>
      <c r="C133" s="214"/>
      <c r="D133" s="215" t="s">
        <v>75</v>
      </c>
      <c r="E133" s="216" t="s">
        <v>1609</v>
      </c>
      <c r="F133" s="216" t="s">
        <v>1793</v>
      </c>
      <c r="G133" s="214"/>
      <c r="H133" s="214"/>
      <c r="I133" s="217"/>
      <c r="J133" s="218">
        <f>BK133</f>
        <v>0</v>
      </c>
      <c r="K133" s="214"/>
      <c r="L133" s="219"/>
      <c r="M133" s="220"/>
      <c r="N133" s="221"/>
      <c r="O133" s="221"/>
      <c r="P133" s="222">
        <f>SUM(P134:P145)</f>
        <v>0</v>
      </c>
      <c r="Q133" s="221"/>
      <c r="R133" s="222">
        <f>SUM(R134:R145)</f>
        <v>0</v>
      </c>
      <c r="S133" s="221"/>
      <c r="T133" s="223">
        <f>SUM(T134:T145)</f>
        <v>0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R133" s="224" t="s">
        <v>83</v>
      </c>
      <c r="AT133" s="225" t="s">
        <v>75</v>
      </c>
      <c r="AU133" s="225" t="s">
        <v>76</v>
      </c>
      <c r="AY133" s="224" t="s">
        <v>253</v>
      </c>
      <c r="BK133" s="226">
        <f>SUM(BK134:BK145)</f>
        <v>0</v>
      </c>
    </row>
    <row r="134" s="2" customFormat="1" ht="24.15" customHeight="1">
      <c r="A134" s="39"/>
      <c r="B134" s="40"/>
      <c r="C134" s="229" t="s">
        <v>254</v>
      </c>
      <c r="D134" s="229" t="s">
        <v>256</v>
      </c>
      <c r="E134" s="230" t="s">
        <v>1794</v>
      </c>
      <c r="F134" s="231" t="s">
        <v>1795</v>
      </c>
      <c r="G134" s="232" t="s">
        <v>1372</v>
      </c>
      <c r="H134" s="233">
        <v>3</v>
      </c>
      <c r="I134" s="234"/>
      <c r="J134" s="235">
        <f>ROUND(I134*H134,2)</f>
        <v>0</v>
      </c>
      <c r="K134" s="231" t="s">
        <v>1</v>
      </c>
      <c r="L134" s="45"/>
      <c r="M134" s="236" t="s">
        <v>1</v>
      </c>
      <c r="N134" s="237" t="s">
        <v>41</v>
      </c>
      <c r="O134" s="92"/>
      <c r="P134" s="238">
        <f>O134*H134</f>
        <v>0</v>
      </c>
      <c r="Q134" s="238">
        <v>0</v>
      </c>
      <c r="R134" s="238">
        <f>Q134*H134</f>
        <v>0</v>
      </c>
      <c r="S134" s="238">
        <v>0</v>
      </c>
      <c r="T134" s="239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40" t="s">
        <v>260</v>
      </c>
      <c r="AT134" s="240" t="s">
        <v>256</v>
      </c>
      <c r="AU134" s="240" t="s">
        <v>83</v>
      </c>
      <c r="AY134" s="18" t="s">
        <v>253</v>
      </c>
      <c r="BE134" s="241">
        <f>IF(N134="základní",J134,0)</f>
        <v>0</v>
      </c>
      <c r="BF134" s="241">
        <f>IF(N134="snížená",J134,0)</f>
        <v>0</v>
      </c>
      <c r="BG134" s="241">
        <f>IF(N134="zákl. přenesená",J134,0)</f>
        <v>0</v>
      </c>
      <c r="BH134" s="241">
        <f>IF(N134="sníž. přenesená",J134,0)</f>
        <v>0</v>
      </c>
      <c r="BI134" s="241">
        <f>IF(N134="nulová",J134,0)</f>
        <v>0</v>
      </c>
      <c r="BJ134" s="18" t="s">
        <v>83</v>
      </c>
      <c r="BK134" s="241">
        <f>ROUND(I134*H134,2)</f>
        <v>0</v>
      </c>
      <c r="BL134" s="18" t="s">
        <v>260</v>
      </c>
      <c r="BM134" s="240" t="s">
        <v>8</v>
      </c>
    </row>
    <row r="135" s="2" customFormat="1" ht="16.5" customHeight="1">
      <c r="A135" s="39"/>
      <c r="B135" s="40"/>
      <c r="C135" s="229" t="s">
        <v>361</v>
      </c>
      <c r="D135" s="229" t="s">
        <v>256</v>
      </c>
      <c r="E135" s="230" t="s">
        <v>1796</v>
      </c>
      <c r="F135" s="231" t="s">
        <v>1797</v>
      </c>
      <c r="G135" s="232" t="s">
        <v>1372</v>
      </c>
      <c r="H135" s="233">
        <v>1</v>
      </c>
      <c r="I135" s="234"/>
      <c r="J135" s="235">
        <f>ROUND(I135*H135,2)</f>
        <v>0</v>
      </c>
      <c r="K135" s="231" t="s">
        <v>1</v>
      </c>
      <c r="L135" s="45"/>
      <c r="M135" s="236" t="s">
        <v>1</v>
      </c>
      <c r="N135" s="237" t="s">
        <v>41</v>
      </c>
      <c r="O135" s="92"/>
      <c r="P135" s="238">
        <f>O135*H135</f>
        <v>0</v>
      </c>
      <c r="Q135" s="238">
        <v>0</v>
      </c>
      <c r="R135" s="238">
        <f>Q135*H135</f>
        <v>0</v>
      </c>
      <c r="S135" s="238">
        <v>0</v>
      </c>
      <c r="T135" s="239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40" t="s">
        <v>260</v>
      </c>
      <c r="AT135" s="240" t="s">
        <v>256</v>
      </c>
      <c r="AU135" s="240" t="s">
        <v>83</v>
      </c>
      <c r="AY135" s="18" t="s">
        <v>253</v>
      </c>
      <c r="BE135" s="241">
        <f>IF(N135="základní",J135,0)</f>
        <v>0</v>
      </c>
      <c r="BF135" s="241">
        <f>IF(N135="snížená",J135,0)</f>
        <v>0</v>
      </c>
      <c r="BG135" s="241">
        <f>IF(N135="zákl. přenesená",J135,0)</f>
        <v>0</v>
      </c>
      <c r="BH135" s="241">
        <f>IF(N135="sníž. přenesená",J135,0)</f>
        <v>0</v>
      </c>
      <c r="BI135" s="241">
        <f>IF(N135="nulová",J135,0)</f>
        <v>0</v>
      </c>
      <c r="BJ135" s="18" t="s">
        <v>83</v>
      </c>
      <c r="BK135" s="241">
        <f>ROUND(I135*H135,2)</f>
        <v>0</v>
      </c>
      <c r="BL135" s="18" t="s">
        <v>260</v>
      </c>
      <c r="BM135" s="240" t="s">
        <v>390</v>
      </c>
    </row>
    <row r="136" s="2" customFormat="1" ht="21.75" customHeight="1">
      <c r="A136" s="39"/>
      <c r="B136" s="40"/>
      <c r="C136" s="229" t="s">
        <v>328</v>
      </c>
      <c r="D136" s="229" t="s">
        <v>256</v>
      </c>
      <c r="E136" s="230" t="s">
        <v>1798</v>
      </c>
      <c r="F136" s="231" t="s">
        <v>1799</v>
      </c>
      <c r="G136" s="232" t="s">
        <v>1372</v>
      </c>
      <c r="H136" s="233">
        <v>3</v>
      </c>
      <c r="I136" s="234"/>
      <c r="J136" s="235">
        <f>ROUND(I136*H136,2)</f>
        <v>0</v>
      </c>
      <c r="K136" s="231" t="s">
        <v>1</v>
      </c>
      <c r="L136" s="45"/>
      <c r="M136" s="236" t="s">
        <v>1</v>
      </c>
      <c r="N136" s="237" t="s">
        <v>41</v>
      </c>
      <c r="O136" s="92"/>
      <c r="P136" s="238">
        <f>O136*H136</f>
        <v>0</v>
      </c>
      <c r="Q136" s="238">
        <v>0</v>
      </c>
      <c r="R136" s="238">
        <f>Q136*H136</f>
        <v>0</v>
      </c>
      <c r="S136" s="238">
        <v>0</v>
      </c>
      <c r="T136" s="239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40" t="s">
        <v>260</v>
      </c>
      <c r="AT136" s="240" t="s">
        <v>256</v>
      </c>
      <c r="AU136" s="240" t="s">
        <v>83</v>
      </c>
      <c r="AY136" s="18" t="s">
        <v>253</v>
      </c>
      <c r="BE136" s="241">
        <f>IF(N136="základní",J136,0)</f>
        <v>0</v>
      </c>
      <c r="BF136" s="241">
        <f>IF(N136="snížená",J136,0)</f>
        <v>0</v>
      </c>
      <c r="BG136" s="241">
        <f>IF(N136="zákl. přenesená",J136,0)</f>
        <v>0</v>
      </c>
      <c r="BH136" s="241">
        <f>IF(N136="sníž. přenesená",J136,0)</f>
        <v>0</v>
      </c>
      <c r="BI136" s="241">
        <f>IF(N136="nulová",J136,0)</f>
        <v>0</v>
      </c>
      <c r="BJ136" s="18" t="s">
        <v>83</v>
      </c>
      <c r="BK136" s="241">
        <f>ROUND(I136*H136,2)</f>
        <v>0</v>
      </c>
      <c r="BL136" s="18" t="s">
        <v>260</v>
      </c>
      <c r="BM136" s="240" t="s">
        <v>398</v>
      </c>
    </row>
    <row r="137" s="2" customFormat="1" ht="24.15" customHeight="1">
      <c r="A137" s="39"/>
      <c r="B137" s="40"/>
      <c r="C137" s="229" t="s">
        <v>305</v>
      </c>
      <c r="D137" s="229" t="s">
        <v>256</v>
      </c>
      <c r="E137" s="230" t="s">
        <v>1800</v>
      </c>
      <c r="F137" s="231" t="s">
        <v>1801</v>
      </c>
      <c r="G137" s="232" t="s">
        <v>1372</v>
      </c>
      <c r="H137" s="233">
        <v>2</v>
      </c>
      <c r="I137" s="234"/>
      <c r="J137" s="235">
        <f>ROUND(I137*H137,2)</f>
        <v>0</v>
      </c>
      <c r="K137" s="231" t="s">
        <v>1</v>
      </c>
      <c r="L137" s="45"/>
      <c r="M137" s="236" t="s">
        <v>1</v>
      </c>
      <c r="N137" s="237" t="s">
        <v>41</v>
      </c>
      <c r="O137" s="92"/>
      <c r="P137" s="238">
        <f>O137*H137</f>
        <v>0</v>
      </c>
      <c r="Q137" s="238">
        <v>0</v>
      </c>
      <c r="R137" s="238">
        <f>Q137*H137</f>
        <v>0</v>
      </c>
      <c r="S137" s="238">
        <v>0</v>
      </c>
      <c r="T137" s="239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40" t="s">
        <v>260</v>
      </c>
      <c r="AT137" s="240" t="s">
        <v>256</v>
      </c>
      <c r="AU137" s="240" t="s">
        <v>83</v>
      </c>
      <c r="AY137" s="18" t="s">
        <v>253</v>
      </c>
      <c r="BE137" s="241">
        <f>IF(N137="základní",J137,0)</f>
        <v>0</v>
      </c>
      <c r="BF137" s="241">
        <f>IF(N137="snížená",J137,0)</f>
        <v>0</v>
      </c>
      <c r="BG137" s="241">
        <f>IF(N137="zákl. přenesená",J137,0)</f>
        <v>0</v>
      </c>
      <c r="BH137" s="241">
        <f>IF(N137="sníž. přenesená",J137,0)</f>
        <v>0</v>
      </c>
      <c r="BI137" s="241">
        <f>IF(N137="nulová",J137,0)</f>
        <v>0</v>
      </c>
      <c r="BJ137" s="18" t="s">
        <v>83</v>
      </c>
      <c r="BK137" s="241">
        <f>ROUND(I137*H137,2)</f>
        <v>0</v>
      </c>
      <c r="BL137" s="18" t="s">
        <v>260</v>
      </c>
      <c r="BM137" s="240" t="s">
        <v>406</v>
      </c>
    </row>
    <row r="138" s="2" customFormat="1" ht="33" customHeight="1">
      <c r="A138" s="39"/>
      <c r="B138" s="40"/>
      <c r="C138" s="229" t="s">
        <v>375</v>
      </c>
      <c r="D138" s="229" t="s">
        <v>256</v>
      </c>
      <c r="E138" s="230" t="s">
        <v>1802</v>
      </c>
      <c r="F138" s="231" t="s">
        <v>1803</v>
      </c>
      <c r="G138" s="232" t="s">
        <v>1372</v>
      </c>
      <c r="H138" s="233">
        <v>2</v>
      </c>
      <c r="I138" s="234"/>
      <c r="J138" s="235">
        <f>ROUND(I138*H138,2)</f>
        <v>0</v>
      </c>
      <c r="K138" s="231" t="s">
        <v>1</v>
      </c>
      <c r="L138" s="45"/>
      <c r="M138" s="236" t="s">
        <v>1</v>
      </c>
      <c r="N138" s="237" t="s">
        <v>41</v>
      </c>
      <c r="O138" s="92"/>
      <c r="P138" s="238">
        <f>O138*H138</f>
        <v>0</v>
      </c>
      <c r="Q138" s="238">
        <v>0</v>
      </c>
      <c r="R138" s="238">
        <f>Q138*H138</f>
        <v>0</v>
      </c>
      <c r="S138" s="238">
        <v>0</v>
      </c>
      <c r="T138" s="239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40" t="s">
        <v>260</v>
      </c>
      <c r="AT138" s="240" t="s">
        <v>256</v>
      </c>
      <c r="AU138" s="240" t="s">
        <v>83</v>
      </c>
      <c r="AY138" s="18" t="s">
        <v>253</v>
      </c>
      <c r="BE138" s="241">
        <f>IF(N138="základní",J138,0)</f>
        <v>0</v>
      </c>
      <c r="BF138" s="241">
        <f>IF(N138="snížená",J138,0)</f>
        <v>0</v>
      </c>
      <c r="BG138" s="241">
        <f>IF(N138="zákl. přenesená",J138,0)</f>
        <v>0</v>
      </c>
      <c r="BH138" s="241">
        <f>IF(N138="sníž. přenesená",J138,0)</f>
        <v>0</v>
      </c>
      <c r="BI138" s="241">
        <f>IF(N138="nulová",J138,0)</f>
        <v>0</v>
      </c>
      <c r="BJ138" s="18" t="s">
        <v>83</v>
      </c>
      <c r="BK138" s="241">
        <f>ROUND(I138*H138,2)</f>
        <v>0</v>
      </c>
      <c r="BL138" s="18" t="s">
        <v>260</v>
      </c>
      <c r="BM138" s="240" t="s">
        <v>414</v>
      </c>
    </row>
    <row r="139" s="2" customFormat="1" ht="16.5" customHeight="1">
      <c r="A139" s="39"/>
      <c r="B139" s="40"/>
      <c r="C139" s="229" t="s">
        <v>379</v>
      </c>
      <c r="D139" s="229" t="s">
        <v>256</v>
      </c>
      <c r="E139" s="230" t="s">
        <v>1804</v>
      </c>
      <c r="F139" s="231" t="s">
        <v>1805</v>
      </c>
      <c r="G139" s="232" t="s">
        <v>1372</v>
      </c>
      <c r="H139" s="233">
        <v>2</v>
      </c>
      <c r="I139" s="234"/>
      <c r="J139" s="235">
        <f>ROUND(I139*H139,2)</f>
        <v>0</v>
      </c>
      <c r="K139" s="231" t="s">
        <v>1</v>
      </c>
      <c r="L139" s="45"/>
      <c r="M139" s="236" t="s">
        <v>1</v>
      </c>
      <c r="N139" s="237" t="s">
        <v>41</v>
      </c>
      <c r="O139" s="92"/>
      <c r="P139" s="238">
        <f>O139*H139</f>
        <v>0</v>
      </c>
      <c r="Q139" s="238">
        <v>0</v>
      </c>
      <c r="R139" s="238">
        <f>Q139*H139</f>
        <v>0</v>
      </c>
      <c r="S139" s="238">
        <v>0</v>
      </c>
      <c r="T139" s="239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40" t="s">
        <v>260</v>
      </c>
      <c r="AT139" s="240" t="s">
        <v>256</v>
      </c>
      <c r="AU139" s="240" t="s">
        <v>83</v>
      </c>
      <c r="AY139" s="18" t="s">
        <v>253</v>
      </c>
      <c r="BE139" s="241">
        <f>IF(N139="základní",J139,0)</f>
        <v>0</v>
      </c>
      <c r="BF139" s="241">
        <f>IF(N139="snížená",J139,0)</f>
        <v>0</v>
      </c>
      <c r="BG139" s="241">
        <f>IF(N139="zákl. přenesená",J139,0)</f>
        <v>0</v>
      </c>
      <c r="BH139" s="241">
        <f>IF(N139="sníž. přenesená",J139,0)</f>
        <v>0</v>
      </c>
      <c r="BI139" s="241">
        <f>IF(N139="nulová",J139,0)</f>
        <v>0</v>
      </c>
      <c r="BJ139" s="18" t="s">
        <v>83</v>
      </c>
      <c r="BK139" s="241">
        <f>ROUND(I139*H139,2)</f>
        <v>0</v>
      </c>
      <c r="BL139" s="18" t="s">
        <v>260</v>
      </c>
      <c r="BM139" s="240" t="s">
        <v>428</v>
      </c>
    </row>
    <row r="140" s="2" customFormat="1" ht="16.5" customHeight="1">
      <c r="A140" s="39"/>
      <c r="B140" s="40"/>
      <c r="C140" s="229" t="s">
        <v>8</v>
      </c>
      <c r="D140" s="229" t="s">
        <v>256</v>
      </c>
      <c r="E140" s="230" t="s">
        <v>1806</v>
      </c>
      <c r="F140" s="231" t="s">
        <v>1807</v>
      </c>
      <c r="G140" s="232" t="s">
        <v>1372</v>
      </c>
      <c r="H140" s="233">
        <v>3</v>
      </c>
      <c r="I140" s="234"/>
      <c r="J140" s="235">
        <f>ROUND(I140*H140,2)</f>
        <v>0</v>
      </c>
      <c r="K140" s="231" t="s">
        <v>1</v>
      </c>
      <c r="L140" s="45"/>
      <c r="M140" s="236" t="s">
        <v>1</v>
      </c>
      <c r="N140" s="237" t="s">
        <v>41</v>
      </c>
      <c r="O140" s="92"/>
      <c r="P140" s="238">
        <f>O140*H140</f>
        <v>0</v>
      </c>
      <c r="Q140" s="238">
        <v>0</v>
      </c>
      <c r="R140" s="238">
        <f>Q140*H140</f>
        <v>0</v>
      </c>
      <c r="S140" s="238">
        <v>0</v>
      </c>
      <c r="T140" s="239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40" t="s">
        <v>260</v>
      </c>
      <c r="AT140" s="240" t="s">
        <v>256</v>
      </c>
      <c r="AU140" s="240" t="s">
        <v>83</v>
      </c>
      <c r="AY140" s="18" t="s">
        <v>253</v>
      </c>
      <c r="BE140" s="241">
        <f>IF(N140="základní",J140,0)</f>
        <v>0</v>
      </c>
      <c r="BF140" s="241">
        <f>IF(N140="snížená",J140,0)</f>
        <v>0</v>
      </c>
      <c r="BG140" s="241">
        <f>IF(N140="zákl. přenesená",J140,0)</f>
        <v>0</v>
      </c>
      <c r="BH140" s="241">
        <f>IF(N140="sníž. přenesená",J140,0)</f>
        <v>0</v>
      </c>
      <c r="BI140" s="241">
        <f>IF(N140="nulová",J140,0)</f>
        <v>0</v>
      </c>
      <c r="BJ140" s="18" t="s">
        <v>83</v>
      </c>
      <c r="BK140" s="241">
        <f>ROUND(I140*H140,2)</f>
        <v>0</v>
      </c>
      <c r="BL140" s="18" t="s">
        <v>260</v>
      </c>
      <c r="BM140" s="240" t="s">
        <v>437</v>
      </c>
    </row>
    <row r="141" s="2" customFormat="1" ht="16.5" customHeight="1">
      <c r="A141" s="39"/>
      <c r="B141" s="40"/>
      <c r="C141" s="229" t="s">
        <v>386</v>
      </c>
      <c r="D141" s="229" t="s">
        <v>256</v>
      </c>
      <c r="E141" s="230" t="s">
        <v>1808</v>
      </c>
      <c r="F141" s="231" t="s">
        <v>1809</v>
      </c>
      <c r="G141" s="232" t="s">
        <v>1372</v>
      </c>
      <c r="H141" s="233">
        <v>2</v>
      </c>
      <c r="I141" s="234"/>
      <c r="J141" s="235">
        <f>ROUND(I141*H141,2)</f>
        <v>0</v>
      </c>
      <c r="K141" s="231" t="s">
        <v>1</v>
      </c>
      <c r="L141" s="45"/>
      <c r="M141" s="236" t="s">
        <v>1</v>
      </c>
      <c r="N141" s="237" t="s">
        <v>41</v>
      </c>
      <c r="O141" s="92"/>
      <c r="P141" s="238">
        <f>O141*H141</f>
        <v>0</v>
      </c>
      <c r="Q141" s="238">
        <v>0</v>
      </c>
      <c r="R141" s="238">
        <f>Q141*H141</f>
        <v>0</v>
      </c>
      <c r="S141" s="238">
        <v>0</v>
      </c>
      <c r="T141" s="239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40" t="s">
        <v>260</v>
      </c>
      <c r="AT141" s="240" t="s">
        <v>256</v>
      </c>
      <c r="AU141" s="240" t="s">
        <v>83</v>
      </c>
      <c r="AY141" s="18" t="s">
        <v>253</v>
      </c>
      <c r="BE141" s="241">
        <f>IF(N141="základní",J141,0)</f>
        <v>0</v>
      </c>
      <c r="BF141" s="241">
        <f>IF(N141="snížená",J141,0)</f>
        <v>0</v>
      </c>
      <c r="BG141" s="241">
        <f>IF(N141="zákl. přenesená",J141,0)</f>
        <v>0</v>
      </c>
      <c r="BH141" s="241">
        <f>IF(N141="sníž. přenesená",J141,0)</f>
        <v>0</v>
      </c>
      <c r="BI141" s="241">
        <f>IF(N141="nulová",J141,0)</f>
        <v>0</v>
      </c>
      <c r="BJ141" s="18" t="s">
        <v>83</v>
      </c>
      <c r="BK141" s="241">
        <f>ROUND(I141*H141,2)</f>
        <v>0</v>
      </c>
      <c r="BL141" s="18" t="s">
        <v>260</v>
      </c>
      <c r="BM141" s="240" t="s">
        <v>456</v>
      </c>
    </row>
    <row r="142" s="2" customFormat="1" ht="16.5" customHeight="1">
      <c r="A142" s="39"/>
      <c r="B142" s="40"/>
      <c r="C142" s="229" t="s">
        <v>390</v>
      </c>
      <c r="D142" s="229" t="s">
        <v>256</v>
      </c>
      <c r="E142" s="230" t="s">
        <v>1810</v>
      </c>
      <c r="F142" s="231" t="s">
        <v>1811</v>
      </c>
      <c r="G142" s="232" t="s">
        <v>1372</v>
      </c>
      <c r="H142" s="233">
        <v>1</v>
      </c>
      <c r="I142" s="234"/>
      <c r="J142" s="235">
        <f>ROUND(I142*H142,2)</f>
        <v>0</v>
      </c>
      <c r="K142" s="231" t="s">
        <v>1</v>
      </c>
      <c r="L142" s="45"/>
      <c r="M142" s="236" t="s">
        <v>1</v>
      </c>
      <c r="N142" s="237" t="s">
        <v>41</v>
      </c>
      <c r="O142" s="92"/>
      <c r="P142" s="238">
        <f>O142*H142</f>
        <v>0</v>
      </c>
      <c r="Q142" s="238">
        <v>0</v>
      </c>
      <c r="R142" s="238">
        <f>Q142*H142</f>
        <v>0</v>
      </c>
      <c r="S142" s="238">
        <v>0</v>
      </c>
      <c r="T142" s="239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40" t="s">
        <v>260</v>
      </c>
      <c r="AT142" s="240" t="s">
        <v>256</v>
      </c>
      <c r="AU142" s="240" t="s">
        <v>83</v>
      </c>
      <c r="AY142" s="18" t="s">
        <v>253</v>
      </c>
      <c r="BE142" s="241">
        <f>IF(N142="základní",J142,0)</f>
        <v>0</v>
      </c>
      <c r="BF142" s="241">
        <f>IF(N142="snížená",J142,0)</f>
        <v>0</v>
      </c>
      <c r="BG142" s="241">
        <f>IF(N142="zákl. přenesená",J142,0)</f>
        <v>0</v>
      </c>
      <c r="BH142" s="241">
        <f>IF(N142="sníž. přenesená",J142,0)</f>
        <v>0</v>
      </c>
      <c r="BI142" s="241">
        <f>IF(N142="nulová",J142,0)</f>
        <v>0</v>
      </c>
      <c r="BJ142" s="18" t="s">
        <v>83</v>
      </c>
      <c r="BK142" s="241">
        <f>ROUND(I142*H142,2)</f>
        <v>0</v>
      </c>
      <c r="BL142" s="18" t="s">
        <v>260</v>
      </c>
      <c r="BM142" s="240" t="s">
        <v>470</v>
      </c>
    </row>
    <row r="143" s="2" customFormat="1" ht="16.5" customHeight="1">
      <c r="A143" s="39"/>
      <c r="B143" s="40"/>
      <c r="C143" s="229" t="s">
        <v>394</v>
      </c>
      <c r="D143" s="229" t="s">
        <v>256</v>
      </c>
      <c r="E143" s="230" t="s">
        <v>1812</v>
      </c>
      <c r="F143" s="231" t="s">
        <v>1813</v>
      </c>
      <c r="G143" s="232" t="s">
        <v>1372</v>
      </c>
      <c r="H143" s="233">
        <v>1</v>
      </c>
      <c r="I143" s="234"/>
      <c r="J143" s="235">
        <f>ROUND(I143*H143,2)</f>
        <v>0</v>
      </c>
      <c r="K143" s="231" t="s">
        <v>1</v>
      </c>
      <c r="L143" s="45"/>
      <c r="M143" s="236" t="s">
        <v>1</v>
      </c>
      <c r="N143" s="237" t="s">
        <v>41</v>
      </c>
      <c r="O143" s="92"/>
      <c r="P143" s="238">
        <f>O143*H143</f>
        <v>0</v>
      </c>
      <c r="Q143" s="238">
        <v>0</v>
      </c>
      <c r="R143" s="238">
        <f>Q143*H143</f>
        <v>0</v>
      </c>
      <c r="S143" s="238">
        <v>0</v>
      </c>
      <c r="T143" s="239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40" t="s">
        <v>260</v>
      </c>
      <c r="AT143" s="240" t="s">
        <v>256</v>
      </c>
      <c r="AU143" s="240" t="s">
        <v>83</v>
      </c>
      <c r="AY143" s="18" t="s">
        <v>253</v>
      </c>
      <c r="BE143" s="241">
        <f>IF(N143="základní",J143,0)</f>
        <v>0</v>
      </c>
      <c r="BF143" s="241">
        <f>IF(N143="snížená",J143,0)</f>
        <v>0</v>
      </c>
      <c r="BG143" s="241">
        <f>IF(N143="zákl. přenesená",J143,0)</f>
        <v>0</v>
      </c>
      <c r="BH143" s="241">
        <f>IF(N143="sníž. přenesená",J143,0)</f>
        <v>0</v>
      </c>
      <c r="BI143" s="241">
        <f>IF(N143="nulová",J143,0)</f>
        <v>0</v>
      </c>
      <c r="BJ143" s="18" t="s">
        <v>83</v>
      </c>
      <c r="BK143" s="241">
        <f>ROUND(I143*H143,2)</f>
        <v>0</v>
      </c>
      <c r="BL143" s="18" t="s">
        <v>260</v>
      </c>
      <c r="BM143" s="240" t="s">
        <v>487</v>
      </c>
    </row>
    <row r="144" s="2" customFormat="1" ht="24.15" customHeight="1">
      <c r="A144" s="39"/>
      <c r="B144" s="40"/>
      <c r="C144" s="229" t="s">
        <v>398</v>
      </c>
      <c r="D144" s="229" t="s">
        <v>256</v>
      </c>
      <c r="E144" s="230" t="s">
        <v>1814</v>
      </c>
      <c r="F144" s="231" t="s">
        <v>1815</v>
      </c>
      <c r="G144" s="232" t="s">
        <v>1372</v>
      </c>
      <c r="H144" s="233">
        <v>1</v>
      </c>
      <c r="I144" s="234"/>
      <c r="J144" s="235">
        <f>ROUND(I144*H144,2)</f>
        <v>0</v>
      </c>
      <c r="K144" s="231" t="s">
        <v>1</v>
      </c>
      <c r="L144" s="45"/>
      <c r="M144" s="236" t="s">
        <v>1</v>
      </c>
      <c r="N144" s="237" t="s">
        <v>41</v>
      </c>
      <c r="O144" s="92"/>
      <c r="P144" s="238">
        <f>O144*H144</f>
        <v>0</v>
      </c>
      <c r="Q144" s="238">
        <v>0</v>
      </c>
      <c r="R144" s="238">
        <f>Q144*H144</f>
        <v>0</v>
      </c>
      <c r="S144" s="238">
        <v>0</v>
      </c>
      <c r="T144" s="239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40" t="s">
        <v>260</v>
      </c>
      <c r="AT144" s="240" t="s">
        <v>256</v>
      </c>
      <c r="AU144" s="240" t="s">
        <v>83</v>
      </c>
      <c r="AY144" s="18" t="s">
        <v>253</v>
      </c>
      <c r="BE144" s="241">
        <f>IF(N144="základní",J144,0)</f>
        <v>0</v>
      </c>
      <c r="BF144" s="241">
        <f>IF(N144="snížená",J144,0)</f>
        <v>0</v>
      </c>
      <c r="BG144" s="241">
        <f>IF(N144="zákl. přenesená",J144,0)</f>
        <v>0</v>
      </c>
      <c r="BH144" s="241">
        <f>IF(N144="sníž. přenesená",J144,0)</f>
        <v>0</v>
      </c>
      <c r="BI144" s="241">
        <f>IF(N144="nulová",J144,0)</f>
        <v>0</v>
      </c>
      <c r="BJ144" s="18" t="s">
        <v>83</v>
      </c>
      <c r="BK144" s="241">
        <f>ROUND(I144*H144,2)</f>
        <v>0</v>
      </c>
      <c r="BL144" s="18" t="s">
        <v>260</v>
      </c>
      <c r="BM144" s="240" t="s">
        <v>366</v>
      </c>
    </row>
    <row r="145" s="2" customFormat="1" ht="24.15" customHeight="1">
      <c r="A145" s="39"/>
      <c r="B145" s="40"/>
      <c r="C145" s="229" t="s">
        <v>402</v>
      </c>
      <c r="D145" s="229" t="s">
        <v>256</v>
      </c>
      <c r="E145" s="230" t="s">
        <v>1816</v>
      </c>
      <c r="F145" s="231" t="s">
        <v>1817</v>
      </c>
      <c r="G145" s="232" t="s">
        <v>1372</v>
      </c>
      <c r="H145" s="233">
        <v>7</v>
      </c>
      <c r="I145" s="234"/>
      <c r="J145" s="235">
        <f>ROUND(I145*H145,2)</f>
        <v>0</v>
      </c>
      <c r="K145" s="231" t="s">
        <v>1</v>
      </c>
      <c r="L145" s="45"/>
      <c r="M145" s="236" t="s">
        <v>1</v>
      </c>
      <c r="N145" s="237" t="s">
        <v>41</v>
      </c>
      <c r="O145" s="92"/>
      <c r="P145" s="238">
        <f>O145*H145</f>
        <v>0</v>
      </c>
      <c r="Q145" s="238">
        <v>0</v>
      </c>
      <c r="R145" s="238">
        <f>Q145*H145</f>
        <v>0</v>
      </c>
      <c r="S145" s="238">
        <v>0</v>
      </c>
      <c r="T145" s="239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40" t="s">
        <v>260</v>
      </c>
      <c r="AT145" s="240" t="s">
        <v>256</v>
      </c>
      <c r="AU145" s="240" t="s">
        <v>83</v>
      </c>
      <c r="AY145" s="18" t="s">
        <v>253</v>
      </c>
      <c r="BE145" s="241">
        <f>IF(N145="základní",J145,0)</f>
        <v>0</v>
      </c>
      <c r="BF145" s="241">
        <f>IF(N145="snížená",J145,0)</f>
        <v>0</v>
      </c>
      <c r="BG145" s="241">
        <f>IF(N145="zákl. přenesená",J145,0)</f>
        <v>0</v>
      </c>
      <c r="BH145" s="241">
        <f>IF(N145="sníž. přenesená",J145,0)</f>
        <v>0</v>
      </c>
      <c r="BI145" s="241">
        <f>IF(N145="nulová",J145,0)</f>
        <v>0</v>
      </c>
      <c r="BJ145" s="18" t="s">
        <v>83</v>
      </c>
      <c r="BK145" s="241">
        <f>ROUND(I145*H145,2)</f>
        <v>0</v>
      </c>
      <c r="BL145" s="18" t="s">
        <v>260</v>
      </c>
      <c r="BM145" s="240" t="s">
        <v>512</v>
      </c>
    </row>
    <row r="146" s="12" customFormat="1" ht="25.92" customHeight="1">
      <c r="A146" s="12"/>
      <c r="B146" s="213"/>
      <c r="C146" s="214"/>
      <c r="D146" s="215" t="s">
        <v>75</v>
      </c>
      <c r="E146" s="216" t="s">
        <v>1818</v>
      </c>
      <c r="F146" s="216" t="s">
        <v>1819</v>
      </c>
      <c r="G146" s="214"/>
      <c r="H146" s="214"/>
      <c r="I146" s="217"/>
      <c r="J146" s="218">
        <f>BK146</f>
        <v>0</v>
      </c>
      <c r="K146" s="214"/>
      <c r="L146" s="219"/>
      <c r="M146" s="220"/>
      <c r="N146" s="221"/>
      <c r="O146" s="221"/>
      <c r="P146" s="222">
        <f>SUM(P147:P154)</f>
        <v>0</v>
      </c>
      <c r="Q146" s="221"/>
      <c r="R146" s="222">
        <f>SUM(R147:R154)</f>
        <v>0</v>
      </c>
      <c r="S146" s="221"/>
      <c r="T146" s="223">
        <f>SUM(T147:T154)</f>
        <v>0</v>
      </c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R146" s="224" t="s">
        <v>83</v>
      </c>
      <c r="AT146" s="225" t="s">
        <v>75</v>
      </c>
      <c r="AU146" s="225" t="s">
        <v>76</v>
      </c>
      <c r="AY146" s="224" t="s">
        <v>253</v>
      </c>
      <c r="BK146" s="226">
        <f>SUM(BK147:BK154)</f>
        <v>0</v>
      </c>
    </row>
    <row r="147" s="2" customFormat="1" ht="37.8" customHeight="1">
      <c r="A147" s="39"/>
      <c r="B147" s="40"/>
      <c r="C147" s="229" t="s">
        <v>406</v>
      </c>
      <c r="D147" s="229" t="s">
        <v>256</v>
      </c>
      <c r="E147" s="230" t="s">
        <v>1820</v>
      </c>
      <c r="F147" s="231" t="s">
        <v>1821</v>
      </c>
      <c r="G147" s="232" t="s">
        <v>1372</v>
      </c>
      <c r="H147" s="233">
        <v>1</v>
      </c>
      <c r="I147" s="234"/>
      <c r="J147" s="235">
        <f>ROUND(I147*H147,2)</f>
        <v>0</v>
      </c>
      <c r="K147" s="231" t="s">
        <v>1</v>
      </c>
      <c r="L147" s="45"/>
      <c r="M147" s="236" t="s">
        <v>1</v>
      </c>
      <c r="N147" s="237" t="s">
        <v>41</v>
      </c>
      <c r="O147" s="92"/>
      <c r="P147" s="238">
        <f>O147*H147</f>
        <v>0</v>
      </c>
      <c r="Q147" s="238">
        <v>0</v>
      </c>
      <c r="R147" s="238">
        <f>Q147*H147</f>
        <v>0</v>
      </c>
      <c r="S147" s="238">
        <v>0</v>
      </c>
      <c r="T147" s="239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40" t="s">
        <v>260</v>
      </c>
      <c r="AT147" s="240" t="s">
        <v>256</v>
      </c>
      <c r="AU147" s="240" t="s">
        <v>83</v>
      </c>
      <c r="AY147" s="18" t="s">
        <v>253</v>
      </c>
      <c r="BE147" s="241">
        <f>IF(N147="základní",J147,0)</f>
        <v>0</v>
      </c>
      <c r="BF147" s="241">
        <f>IF(N147="snížená",J147,0)</f>
        <v>0</v>
      </c>
      <c r="BG147" s="241">
        <f>IF(N147="zákl. přenesená",J147,0)</f>
        <v>0</v>
      </c>
      <c r="BH147" s="241">
        <f>IF(N147="sníž. přenesená",J147,0)</f>
        <v>0</v>
      </c>
      <c r="BI147" s="241">
        <f>IF(N147="nulová",J147,0)</f>
        <v>0</v>
      </c>
      <c r="BJ147" s="18" t="s">
        <v>83</v>
      </c>
      <c r="BK147" s="241">
        <f>ROUND(I147*H147,2)</f>
        <v>0</v>
      </c>
      <c r="BL147" s="18" t="s">
        <v>260</v>
      </c>
      <c r="BM147" s="240" t="s">
        <v>539</v>
      </c>
    </row>
    <row r="148" s="2" customFormat="1" ht="16.5" customHeight="1">
      <c r="A148" s="39"/>
      <c r="B148" s="40"/>
      <c r="C148" s="229" t="s">
        <v>410</v>
      </c>
      <c r="D148" s="229" t="s">
        <v>256</v>
      </c>
      <c r="E148" s="230" t="s">
        <v>1822</v>
      </c>
      <c r="F148" s="231" t="s">
        <v>1823</v>
      </c>
      <c r="G148" s="232" t="s">
        <v>1372</v>
      </c>
      <c r="H148" s="233">
        <v>2</v>
      </c>
      <c r="I148" s="234"/>
      <c r="J148" s="235">
        <f>ROUND(I148*H148,2)</f>
        <v>0</v>
      </c>
      <c r="K148" s="231" t="s">
        <v>1</v>
      </c>
      <c r="L148" s="45"/>
      <c r="M148" s="236" t="s">
        <v>1</v>
      </c>
      <c r="N148" s="237" t="s">
        <v>41</v>
      </c>
      <c r="O148" s="92"/>
      <c r="P148" s="238">
        <f>O148*H148</f>
        <v>0</v>
      </c>
      <c r="Q148" s="238">
        <v>0</v>
      </c>
      <c r="R148" s="238">
        <f>Q148*H148</f>
        <v>0</v>
      </c>
      <c r="S148" s="238">
        <v>0</v>
      </c>
      <c r="T148" s="239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40" t="s">
        <v>260</v>
      </c>
      <c r="AT148" s="240" t="s">
        <v>256</v>
      </c>
      <c r="AU148" s="240" t="s">
        <v>83</v>
      </c>
      <c r="AY148" s="18" t="s">
        <v>253</v>
      </c>
      <c r="BE148" s="241">
        <f>IF(N148="základní",J148,0)</f>
        <v>0</v>
      </c>
      <c r="BF148" s="241">
        <f>IF(N148="snížená",J148,0)</f>
        <v>0</v>
      </c>
      <c r="BG148" s="241">
        <f>IF(N148="zákl. přenesená",J148,0)</f>
        <v>0</v>
      </c>
      <c r="BH148" s="241">
        <f>IF(N148="sníž. přenesená",J148,0)</f>
        <v>0</v>
      </c>
      <c r="BI148" s="241">
        <f>IF(N148="nulová",J148,0)</f>
        <v>0</v>
      </c>
      <c r="BJ148" s="18" t="s">
        <v>83</v>
      </c>
      <c r="BK148" s="241">
        <f>ROUND(I148*H148,2)</f>
        <v>0</v>
      </c>
      <c r="BL148" s="18" t="s">
        <v>260</v>
      </c>
      <c r="BM148" s="240" t="s">
        <v>548</v>
      </c>
    </row>
    <row r="149" s="2" customFormat="1" ht="16.5" customHeight="1">
      <c r="A149" s="39"/>
      <c r="B149" s="40"/>
      <c r="C149" s="229" t="s">
        <v>414</v>
      </c>
      <c r="D149" s="229" t="s">
        <v>256</v>
      </c>
      <c r="E149" s="230" t="s">
        <v>1824</v>
      </c>
      <c r="F149" s="231" t="s">
        <v>1825</v>
      </c>
      <c r="G149" s="232" t="s">
        <v>1372</v>
      </c>
      <c r="H149" s="233">
        <v>1</v>
      </c>
      <c r="I149" s="234"/>
      <c r="J149" s="235">
        <f>ROUND(I149*H149,2)</f>
        <v>0</v>
      </c>
      <c r="K149" s="231" t="s">
        <v>1</v>
      </c>
      <c r="L149" s="45"/>
      <c r="M149" s="236" t="s">
        <v>1</v>
      </c>
      <c r="N149" s="237" t="s">
        <v>41</v>
      </c>
      <c r="O149" s="92"/>
      <c r="P149" s="238">
        <f>O149*H149</f>
        <v>0</v>
      </c>
      <c r="Q149" s="238">
        <v>0</v>
      </c>
      <c r="R149" s="238">
        <f>Q149*H149</f>
        <v>0</v>
      </c>
      <c r="S149" s="238">
        <v>0</v>
      </c>
      <c r="T149" s="239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40" t="s">
        <v>260</v>
      </c>
      <c r="AT149" s="240" t="s">
        <v>256</v>
      </c>
      <c r="AU149" s="240" t="s">
        <v>83</v>
      </c>
      <c r="AY149" s="18" t="s">
        <v>253</v>
      </c>
      <c r="BE149" s="241">
        <f>IF(N149="základní",J149,0)</f>
        <v>0</v>
      </c>
      <c r="BF149" s="241">
        <f>IF(N149="snížená",J149,0)</f>
        <v>0</v>
      </c>
      <c r="BG149" s="241">
        <f>IF(N149="zákl. přenesená",J149,0)</f>
        <v>0</v>
      </c>
      <c r="BH149" s="241">
        <f>IF(N149="sníž. přenesená",J149,0)</f>
        <v>0</v>
      </c>
      <c r="BI149" s="241">
        <f>IF(N149="nulová",J149,0)</f>
        <v>0</v>
      </c>
      <c r="BJ149" s="18" t="s">
        <v>83</v>
      </c>
      <c r="BK149" s="241">
        <f>ROUND(I149*H149,2)</f>
        <v>0</v>
      </c>
      <c r="BL149" s="18" t="s">
        <v>260</v>
      </c>
      <c r="BM149" s="240" t="s">
        <v>559</v>
      </c>
    </row>
    <row r="150" s="2" customFormat="1" ht="16.5" customHeight="1">
      <c r="A150" s="39"/>
      <c r="B150" s="40"/>
      <c r="C150" s="229" t="s">
        <v>7</v>
      </c>
      <c r="D150" s="229" t="s">
        <v>256</v>
      </c>
      <c r="E150" s="230" t="s">
        <v>1826</v>
      </c>
      <c r="F150" s="231" t="s">
        <v>1827</v>
      </c>
      <c r="G150" s="232" t="s">
        <v>1372</v>
      </c>
      <c r="H150" s="233">
        <v>1</v>
      </c>
      <c r="I150" s="234"/>
      <c r="J150" s="235">
        <f>ROUND(I150*H150,2)</f>
        <v>0</v>
      </c>
      <c r="K150" s="231" t="s">
        <v>1</v>
      </c>
      <c r="L150" s="45"/>
      <c r="M150" s="236" t="s">
        <v>1</v>
      </c>
      <c r="N150" s="237" t="s">
        <v>41</v>
      </c>
      <c r="O150" s="92"/>
      <c r="P150" s="238">
        <f>O150*H150</f>
        <v>0</v>
      </c>
      <c r="Q150" s="238">
        <v>0</v>
      </c>
      <c r="R150" s="238">
        <f>Q150*H150</f>
        <v>0</v>
      </c>
      <c r="S150" s="238">
        <v>0</v>
      </c>
      <c r="T150" s="239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40" t="s">
        <v>260</v>
      </c>
      <c r="AT150" s="240" t="s">
        <v>256</v>
      </c>
      <c r="AU150" s="240" t="s">
        <v>83</v>
      </c>
      <c r="AY150" s="18" t="s">
        <v>253</v>
      </c>
      <c r="BE150" s="241">
        <f>IF(N150="základní",J150,0)</f>
        <v>0</v>
      </c>
      <c r="BF150" s="241">
        <f>IF(N150="snížená",J150,0)</f>
        <v>0</v>
      </c>
      <c r="BG150" s="241">
        <f>IF(N150="zákl. přenesená",J150,0)</f>
        <v>0</v>
      </c>
      <c r="BH150" s="241">
        <f>IF(N150="sníž. přenesená",J150,0)</f>
        <v>0</v>
      </c>
      <c r="BI150" s="241">
        <f>IF(N150="nulová",J150,0)</f>
        <v>0</v>
      </c>
      <c r="BJ150" s="18" t="s">
        <v>83</v>
      </c>
      <c r="BK150" s="241">
        <f>ROUND(I150*H150,2)</f>
        <v>0</v>
      </c>
      <c r="BL150" s="18" t="s">
        <v>260</v>
      </c>
      <c r="BM150" s="240" t="s">
        <v>567</v>
      </c>
    </row>
    <row r="151" s="2" customFormat="1" ht="24.15" customHeight="1">
      <c r="A151" s="39"/>
      <c r="B151" s="40"/>
      <c r="C151" s="229" t="s">
        <v>428</v>
      </c>
      <c r="D151" s="229" t="s">
        <v>256</v>
      </c>
      <c r="E151" s="230" t="s">
        <v>1828</v>
      </c>
      <c r="F151" s="231" t="s">
        <v>1829</v>
      </c>
      <c r="G151" s="232" t="s">
        <v>1372</v>
      </c>
      <c r="H151" s="233">
        <v>1</v>
      </c>
      <c r="I151" s="234"/>
      <c r="J151" s="235">
        <f>ROUND(I151*H151,2)</f>
        <v>0</v>
      </c>
      <c r="K151" s="231" t="s">
        <v>1</v>
      </c>
      <c r="L151" s="45"/>
      <c r="M151" s="236" t="s">
        <v>1</v>
      </c>
      <c r="N151" s="237" t="s">
        <v>41</v>
      </c>
      <c r="O151" s="92"/>
      <c r="P151" s="238">
        <f>O151*H151</f>
        <v>0</v>
      </c>
      <c r="Q151" s="238">
        <v>0</v>
      </c>
      <c r="R151" s="238">
        <f>Q151*H151</f>
        <v>0</v>
      </c>
      <c r="S151" s="238">
        <v>0</v>
      </c>
      <c r="T151" s="239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40" t="s">
        <v>260</v>
      </c>
      <c r="AT151" s="240" t="s">
        <v>256</v>
      </c>
      <c r="AU151" s="240" t="s">
        <v>83</v>
      </c>
      <c r="AY151" s="18" t="s">
        <v>253</v>
      </c>
      <c r="BE151" s="241">
        <f>IF(N151="základní",J151,0)</f>
        <v>0</v>
      </c>
      <c r="BF151" s="241">
        <f>IF(N151="snížená",J151,0)</f>
        <v>0</v>
      </c>
      <c r="BG151" s="241">
        <f>IF(N151="zákl. přenesená",J151,0)</f>
        <v>0</v>
      </c>
      <c r="BH151" s="241">
        <f>IF(N151="sníž. přenesená",J151,0)</f>
        <v>0</v>
      </c>
      <c r="BI151" s="241">
        <f>IF(N151="nulová",J151,0)</f>
        <v>0</v>
      </c>
      <c r="BJ151" s="18" t="s">
        <v>83</v>
      </c>
      <c r="BK151" s="241">
        <f>ROUND(I151*H151,2)</f>
        <v>0</v>
      </c>
      <c r="BL151" s="18" t="s">
        <v>260</v>
      </c>
      <c r="BM151" s="240" t="s">
        <v>577</v>
      </c>
    </row>
    <row r="152" s="2" customFormat="1" ht="21.75" customHeight="1">
      <c r="A152" s="39"/>
      <c r="B152" s="40"/>
      <c r="C152" s="229" t="s">
        <v>432</v>
      </c>
      <c r="D152" s="229" t="s">
        <v>256</v>
      </c>
      <c r="E152" s="230" t="s">
        <v>1830</v>
      </c>
      <c r="F152" s="231" t="s">
        <v>1831</v>
      </c>
      <c r="G152" s="232" t="s">
        <v>1372</v>
      </c>
      <c r="H152" s="233">
        <v>1</v>
      </c>
      <c r="I152" s="234"/>
      <c r="J152" s="235">
        <f>ROUND(I152*H152,2)</f>
        <v>0</v>
      </c>
      <c r="K152" s="231" t="s">
        <v>1</v>
      </c>
      <c r="L152" s="45"/>
      <c r="M152" s="236" t="s">
        <v>1</v>
      </c>
      <c r="N152" s="237" t="s">
        <v>41</v>
      </c>
      <c r="O152" s="92"/>
      <c r="P152" s="238">
        <f>O152*H152</f>
        <v>0</v>
      </c>
      <c r="Q152" s="238">
        <v>0</v>
      </c>
      <c r="R152" s="238">
        <f>Q152*H152</f>
        <v>0</v>
      </c>
      <c r="S152" s="238">
        <v>0</v>
      </c>
      <c r="T152" s="239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40" t="s">
        <v>260</v>
      </c>
      <c r="AT152" s="240" t="s">
        <v>256</v>
      </c>
      <c r="AU152" s="240" t="s">
        <v>83</v>
      </c>
      <c r="AY152" s="18" t="s">
        <v>253</v>
      </c>
      <c r="BE152" s="241">
        <f>IF(N152="základní",J152,0)</f>
        <v>0</v>
      </c>
      <c r="BF152" s="241">
        <f>IF(N152="snížená",J152,0)</f>
        <v>0</v>
      </c>
      <c r="BG152" s="241">
        <f>IF(N152="zákl. přenesená",J152,0)</f>
        <v>0</v>
      </c>
      <c r="BH152" s="241">
        <f>IF(N152="sníž. přenesená",J152,0)</f>
        <v>0</v>
      </c>
      <c r="BI152" s="241">
        <f>IF(N152="nulová",J152,0)</f>
        <v>0</v>
      </c>
      <c r="BJ152" s="18" t="s">
        <v>83</v>
      </c>
      <c r="BK152" s="241">
        <f>ROUND(I152*H152,2)</f>
        <v>0</v>
      </c>
      <c r="BL152" s="18" t="s">
        <v>260</v>
      </c>
      <c r="BM152" s="240" t="s">
        <v>589</v>
      </c>
    </row>
    <row r="153" s="2" customFormat="1" ht="16.5" customHeight="1">
      <c r="A153" s="39"/>
      <c r="B153" s="40"/>
      <c r="C153" s="229" t="s">
        <v>437</v>
      </c>
      <c r="D153" s="229" t="s">
        <v>256</v>
      </c>
      <c r="E153" s="230" t="s">
        <v>1832</v>
      </c>
      <c r="F153" s="231" t="s">
        <v>1833</v>
      </c>
      <c r="G153" s="232" t="s">
        <v>1834</v>
      </c>
      <c r="H153" s="233">
        <v>82</v>
      </c>
      <c r="I153" s="234"/>
      <c r="J153" s="235">
        <f>ROUND(I153*H153,2)</f>
        <v>0</v>
      </c>
      <c r="K153" s="231" t="s">
        <v>1</v>
      </c>
      <c r="L153" s="45"/>
      <c r="M153" s="236" t="s">
        <v>1</v>
      </c>
      <c r="N153" s="237" t="s">
        <v>41</v>
      </c>
      <c r="O153" s="92"/>
      <c r="P153" s="238">
        <f>O153*H153</f>
        <v>0</v>
      </c>
      <c r="Q153" s="238">
        <v>0</v>
      </c>
      <c r="R153" s="238">
        <f>Q153*H153</f>
        <v>0</v>
      </c>
      <c r="S153" s="238">
        <v>0</v>
      </c>
      <c r="T153" s="239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40" t="s">
        <v>260</v>
      </c>
      <c r="AT153" s="240" t="s">
        <v>256</v>
      </c>
      <c r="AU153" s="240" t="s">
        <v>83</v>
      </c>
      <c r="AY153" s="18" t="s">
        <v>253</v>
      </c>
      <c r="BE153" s="241">
        <f>IF(N153="základní",J153,0)</f>
        <v>0</v>
      </c>
      <c r="BF153" s="241">
        <f>IF(N153="snížená",J153,0)</f>
        <v>0</v>
      </c>
      <c r="BG153" s="241">
        <f>IF(N153="zákl. přenesená",J153,0)</f>
        <v>0</v>
      </c>
      <c r="BH153" s="241">
        <f>IF(N153="sníž. přenesená",J153,0)</f>
        <v>0</v>
      </c>
      <c r="BI153" s="241">
        <f>IF(N153="nulová",J153,0)</f>
        <v>0</v>
      </c>
      <c r="BJ153" s="18" t="s">
        <v>83</v>
      </c>
      <c r="BK153" s="241">
        <f>ROUND(I153*H153,2)</f>
        <v>0</v>
      </c>
      <c r="BL153" s="18" t="s">
        <v>260</v>
      </c>
      <c r="BM153" s="240" t="s">
        <v>598</v>
      </c>
    </row>
    <row r="154" s="2" customFormat="1" ht="16.5" customHeight="1">
      <c r="A154" s="39"/>
      <c r="B154" s="40"/>
      <c r="C154" s="229" t="s">
        <v>444</v>
      </c>
      <c r="D154" s="229" t="s">
        <v>256</v>
      </c>
      <c r="E154" s="230" t="s">
        <v>1835</v>
      </c>
      <c r="F154" s="231" t="s">
        <v>1836</v>
      </c>
      <c r="G154" s="232" t="s">
        <v>1372</v>
      </c>
      <c r="H154" s="233">
        <v>1</v>
      </c>
      <c r="I154" s="234"/>
      <c r="J154" s="235">
        <f>ROUND(I154*H154,2)</f>
        <v>0</v>
      </c>
      <c r="K154" s="231" t="s">
        <v>1</v>
      </c>
      <c r="L154" s="45"/>
      <c r="M154" s="236" t="s">
        <v>1</v>
      </c>
      <c r="N154" s="237" t="s">
        <v>41</v>
      </c>
      <c r="O154" s="92"/>
      <c r="P154" s="238">
        <f>O154*H154</f>
        <v>0</v>
      </c>
      <c r="Q154" s="238">
        <v>0</v>
      </c>
      <c r="R154" s="238">
        <f>Q154*H154</f>
        <v>0</v>
      </c>
      <c r="S154" s="238">
        <v>0</v>
      </c>
      <c r="T154" s="239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40" t="s">
        <v>260</v>
      </c>
      <c r="AT154" s="240" t="s">
        <v>256</v>
      </c>
      <c r="AU154" s="240" t="s">
        <v>83</v>
      </c>
      <c r="AY154" s="18" t="s">
        <v>253</v>
      </c>
      <c r="BE154" s="241">
        <f>IF(N154="základní",J154,0)</f>
        <v>0</v>
      </c>
      <c r="BF154" s="241">
        <f>IF(N154="snížená",J154,0)</f>
        <v>0</v>
      </c>
      <c r="BG154" s="241">
        <f>IF(N154="zákl. přenesená",J154,0)</f>
        <v>0</v>
      </c>
      <c r="BH154" s="241">
        <f>IF(N154="sníž. přenesená",J154,0)</f>
        <v>0</v>
      </c>
      <c r="BI154" s="241">
        <f>IF(N154="nulová",J154,0)</f>
        <v>0</v>
      </c>
      <c r="BJ154" s="18" t="s">
        <v>83</v>
      </c>
      <c r="BK154" s="241">
        <f>ROUND(I154*H154,2)</f>
        <v>0</v>
      </c>
      <c r="BL154" s="18" t="s">
        <v>260</v>
      </c>
      <c r="BM154" s="240" t="s">
        <v>610</v>
      </c>
    </row>
    <row r="155" s="12" customFormat="1" ht="25.92" customHeight="1">
      <c r="A155" s="12"/>
      <c r="B155" s="213"/>
      <c r="C155" s="214"/>
      <c r="D155" s="215" t="s">
        <v>75</v>
      </c>
      <c r="E155" s="216" t="s">
        <v>1837</v>
      </c>
      <c r="F155" s="216" t="s">
        <v>1838</v>
      </c>
      <c r="G155" s="214"/>
      <c r="H155" s="214"/>
      <c r="I155" s="217"/>
      <c r="J155" s="218">
        <f>BK155</f>
        <v>0</v>
      </c>
      <c r="K155" s="214"/>
      <c r="L155" s="219"/>
      <c r="M155" s="220"/>
      <c r="N155" s="221"/>
      <c r="O155" s="221"/>
      <c r="P155" s="222">
        <f>SUM(P156:P179)</f>
        <v>0</v>
      </c>
      <c r="Q155" s="221"/>
      <c r="R155" s="222">
        <f>SUM(R156:R179)</f>
        <v>0</v>
      </c>
      <c r="S155" s="221"/>
      <c r="T155" s="223">
        <f>SUM(T156:T179)</f>
        <v>0</v>
      </c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R155" s="224" t="s">
        <v>83</v>
      </c>
      <c r="AT155" s="225" t="s">
        <v>75</v>
      </c>
      <c r="AU155" s="225" t="s">
        <v>76</v>
      </c>
      <c r="AY155" s="224" t="s">
        <v>253</v>
      </c>
      <c r="BK155" s="226">
        <f>SUM(BK156:BK179)</f>
        <v>0</v>
      </c>
    </row>
    <row r="156" s="2" customFormat="1" ht="16.5" customHeight="1">
      <c r="A156" s="39"/>
      <c r="B156" s="40"/>
      <c r="C156" s="229" t="s">
        <v>456</v>
      </c>
      <c r="D156" s="229" t="s">
        <v>256</v>
      </c>
      <c r="E156" s="230" t="s">
        <v>1839</v>
      </c>
      <c r="F156" s="231" t="s">
        <v>1840</v>
      </c>
      <c r="G156" s="232" t="s">
        <v>187</v>
      </c>
      <c r="H156" s="233">
        <v>210</v>
      </c>
      <c r="I156" s="234"/>
      <c r="J156" s="235">
        <f>ROUND(I156*H156,2)</f>
        <v>0</v>
      </c>
      <c r="K156" s="231" t="s">
        <v>1</v>
      </c>
      <c r="L156" s="45"/>
      <c r="M156" s="236" t="s">
        <v>1</v>
      </c>
      <c r="N156" s="237" t="s">
        <v>41</v>
      </c>
      <c r="O156" s="92"/>
      <c r="P156" s="238">
        <f>O156*H156</f>
        <v>0</v>
      </c>
      <c r="Q156" s="238">
        <v>0</v>
      </c>
      <c r="R156" s="238">
        <f>Q156*H156</f>
        <v>0</v>
      </c>
      <c r="S156" s="238">
        <v>0</v>
      </c>
      <c r="T156" s="239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40" t="s">
        <v>260</v>
      </c>
      <c r="AT156" s="240" t="s">
        <v>256</v>
      </c>
      <c r="AU156" s="240" t="s">
        <v>83</v>
      </c>
      <c r="AY156" s="18" t="s">
        <v>253</v>
      </c>
      <c r="BE156" s="241">
        <f>IF(N156="základní",J156,0)</f>
        <v>0</v>
      </c>
      <c r="BF156" s="241">
        <f>IF(N156="snížená",J156,0)</f>
        <v>0</v>
      </c>
      <c r="BG156" s="241">
        <f>IF(N156="zákl. přenesená",J156,0)</f>
        <v>0</v>
      </c>
      <c r="BH156" s="241">
        <f>IF(N156="sníž. přenesená",J156,0)</f>
        <v>0</v>
      </c>
      <c r="BI156" s="241">
        <f>IF(N156="nulová",J156,0)</f>
        <v>0</v>
      </c>
      <c r="BJ156" s="18" t="s">
        <v>83</v>
      </c>
      <c r="BK156" s="241">
        <f>ROUND(I156*H156,2)</f>
        <v>0</v>
      </c>
      <c r="BL156" s="18" t="s">
        <v>260</v>
      </c>
      <c r="BM156" s="240" t="s">
        <v>625</v>
      </c>
    </row>
    <row r="157" s="2" customFormat="1" ht="16.5" customHeight="1">
      <c r="A157" s="39"/>
      <c r="B157" s="40"/>
      <c r="C157" s="229" t="s">
        <v>462</v>
      </c>
      <c r="D157" s="229" t="s">
        <v>256</v>
      </c>
      <c r="E157" s="230" t="s">
        <v>1841</v>
      </c>
      <c r="F157" s="231" t="s">
        <v>1842</v>
      </c>
      <c r="G157" s="232" t="s">
        <v>187</v>
      </c>
      <c r="H157" s="233">
        <v>216</v>
      </c>
      <c r="I157" s="234"/>
      <c r="J157" s="235">
        <f>ROUND(I157*H157,2)</f>
        <v>0</v>
      </c>
      <c r="K157" s="231" t="s">
        <v>1</v>
      </c>
      <c r="L157" s="45"/>
      <c r="M157" s="236" t="s">
        <v>1</v>
      </c>
      <c r="N157" s="237" t="s">
        <v>41</v>
      </c>
      <c r="O157" s="92"/>
      <c r="P157" s="238">
        <f>O157*H157</f>
        <v>0</v>
      </c>
      <c r="Q157" s="238">
        <v>0</v>
      </c>
      <c r="R157" s="238">
        <f>Q157*H157</f>
        <v>0</v>
      </c>
      <c r="S157" s="238">
        <v>0</v>
      </c>
      <c r="T157" s="239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40" t="s">
        <v>260</v>
      </c>
      <c r="AT157" s="240" t="s">
        <v>256</v>
      </c>
      <c r="AU157" s="240" t="s">
        <v>83</v>
      </c>
      <c r="AY157" s="18" t="s">
        <v>253</v>
      </c>
      <c r="BE157" s="241">
        <f>IF(N157="základní",J157,0)</f>
        <v>0</v>
      </c>
      <c r="BF157" s="241">
        <f>IF(N157="snížená",J157,0)</f>
        <v>0</v>
      </c>
      <c r="BG157" s="241">
        <f>IF(N157="zákl. přenesená",J157,0)</f>
        <v>0</v>
      </c>
      <c r="BH157" s="241">
        <f>IF(N157="sníž. přenesená",J157,0)</f>
        <v>0</v>
      </c>
      <c r="BI157" s="241">
        <f>IF(N157="nulová",J157,0)</f>
        <v>0</v>
      </c>
      <c r="BJ157" s="18" t="s">
        <v>83</v>
      </c>
      <c r="BK157" s="241">
        <f>ROUND(I157*H157,2)</f>
        <v>0</v>
      </c>
      <c r="BL157" s="18" t="s">
        <v>260</v>
      </c>
      <c r="BM157" s="240" t="s">
        <v>635</v>
      </c>
    </row>
    <row r="158" s="2" customFormat="1" ht="16.5" customHeight="1">
      <c r="A158" s="39"/>
      <c r="B158" s="40"/>
      <c r="C158" s="229" t="s">
        <v>470</v>
      </c>
      <c r="D158" s="229" t="s">
        <v>256</v>
      </c>
      <c r="E158" s="230" t="s">
        <v>1843</v>
      </c>
      <c r="F158" s="231" t="s">
        <v>1844</v>
      </c>
      <c r="G158" s="232" t="s">
        <v>187</v>
      </c>
      <c r="H158" s="233">
        <v>62</v>
      </c>
      <c r="I158" s="234"/>
      <c r="J158" s="235">
        <f>ROUND(I158*H158,2)</f>
        <v>0</v>
      </c>
      <c r="K158" s="231" t="s">
        <v>1</v>
      </c>
      <c r="L158" s="45"/>
      <c r="M158" s="236" t="s">
        <v>1</v>
      </c>
      <c r="N158" s="237" t="s">
        <v>41</v>
      </c>
      <c r="O158" s="92"/>
      <c r="P158" s="238">
        <f>O158*H158</f>
        <v>0</v>
      </c>
      <c r="Q158" s="238">
        <v>0</v>
      </c>
      <c r="R158" s="238">
        <f>Q158*H158</f>
        <v>0</v>
      </c>
      <c r="S158" s="238">
        <v>0</v>
      </c>
      <c r="T158" s="239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40" t="s">
        <v>260</v>
      </c>
      <c r="AT158" s="240" t="s">
        <v>256</v>
      </c>
      <c r="AU158" s="240" t="s">
        <v>83</v>
      </c>
      <c r="AY158" s="18" t="s">
        <v>253</v>
      </c>
      <c r="BE158" s="241">
        <f>IF(N158="základní",J158,0)</f>
        <v>0</v>
      </c>
      <c r="BF158" s="241">
        <f>IF(N158="snížená",J158,0)</f>
        <v>0</v>
      </c>
      <c r="BG158" s="241">
        <f>IF(N158="zákl. přenesená",J158,0)</f>
        <v>0</v>
      </c>
      <c r="BH158" s="241">
        <f>IF(N158="sníž. přenesená",J158,0)</f>
        <v>0</v>
      </c>
      <c r="BI158" s="241">
        <f>IF(N158="nulová",J158,0)</f>
        <v>0</v>
      </c>
      <c r="BJ158" s="18" t="s">
        <v>83</v>
      </c>
      <c r="BK158" s="241">
        <f>ROUND(I158*H158,2)</f>
        <v>0</v>
      </c>
      <c r="BL158" s="18" t="s">
        <v>260</v>
      </c>
      <c r="BM158" s="240" t="s">
        <v>650</v>
      </c>
    </row>
    <row r="159" s="2" customFormat="1" ht="16.5" customHeight="1">
      <c r="A159" s="39"/>
      <c r="B159" s="40"/>
      <c r="C159" s="229" t="s">
        <v>475</v>
      </c>
      <c r="D159" s="229" t="s">
        <v>256</v>
      </c>
      <c r="E159" s="230" t="s">
        <v>1845</v>
      </c>
      <c r="F159" s="231" t="s">
        <v>1846</v>
      </c>
      <c r="G159" s="232" t="s">
        <v>187</v>
      </c>
      <c r="H159" s="233">
        <v>304</v>
      </c>
      <c r="I159" s="234"/>
      <c r="J159" s="235">
        <f>ROUND(I159*H159,2)</f>
        <v>0</v>
      </c>
      <c r="K159" s="231" t="s">
        <v>1</v>
      </c>
      <c r="L159" s="45"/>
      <c r="M159" s="236" t="s">
        <v>1</v>
      </c>
      <c r="N159" s="237" t="s">
        <v>41</v>
      </c>
      <c r="O159" s="92"/>
      <c r="P159" s="238">
        <f>O159*H159</f>
        <v>0</v>
      </c>
      <c r="Q159" s="238">
        <v>0</v>
      </c>
      <c r="R159" s="238">
        <f>Q159*H159</f>
        <v>0</v>
      </c>
      <c r="S159" s="238">
        <v>0</v>
      </c>
      <c r="T159" s="239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40" t="s">
        <v>260</v>
      </c>
      <c r="AT159" s="240" t="s">
        <v>256</v>
      </c>
      <c r="AU159" s="240" t="s">
        <v>83</v>
      </c>
      <c r="AY159" s="18" t="s">
        <v>253</v>
      </c>
      <c r="BE159" s="241">
        <f>IF(N159="základní",J159,0)</f>
        <v>0</v>
      </c>
      <c r="BF159" s="241">
        <f>IF(N159="snížená",J159,0)</f>
        <v>0</v>
      </c>
      <c r="BG159" s="241">
        <f>IF(N159="zákl. přenesená",J159,0)</f>
        <v>0</v>
      </c>
      <c r="BH159" s="241">
        <f>IF(N159="sníž. přenesená",J159,0)</f>
        <v>0</v>
      </c>
      <c r="BI159" s="241">
        <f>IF(N159="nulová",J159,0)</f>
        <v>0</v>
      </c>
      <c r="BJ159" s="18" t="s">
        <v>83</v>
      </c>
      <c r="BK159" s="241">
        <f>ROUND(I159*H159,2)</f>
        <v>0</v>
      </c>
      <c r="BL159" s="18" t="s">
        <v>260</v>
      </c>
      <c r="BM159" s="240" t="s">
        <v>660</v>
      </c>
    </row>
    <row r="160" s="2" customFormat="1" ht="16.5" customHeight="1">
      <c r="A160" s="39"/>
      <c r="B160" s="40"/>
      <c r="C160" s="229" t="s">
        <v>487</v>
      </c>
      <c r="D160" s="229" t="s">
        <v>256</v>
      </c>
      <c r="E160" s="230" t="s">
        <v>1847</v>
      </c>
      <c r="F160" s="231" t="s">
        <v>1848</v>
      </c>
      <c r="G160" s="232" t="s">
        <v>187</v>
      </c>
      <c r="H160" s="233">
        <v>28</v>
      </c>
      <c r="I160" s="234"/>
      <c r="J160" s="235">
        <f>ROUND(I160*H160,2)</f>
        <v>0</v>
      </c>
      <c r="K160" s="231" t="s">
        <v>1</v>
      </c>
      <c r="L160" s="45"/>
      <c r="M160" s="236" t="s">
        <v>1</v>
      </c>
      <c r="N160" s="237" t="s">
        <v>41</v>
      </c>
      <c r="O160" s="92"/>
      <c r="P160" s="238">
        <f>O160*H160</f>
        <v>0</v>
      </c>
      <c r="Q160" s="238">
        <v>0</v>
      </c>
      <c r="R160" s="238">
        <f>Q160*H160</f>
        <v>0</v>
      </c>
      <c r="S160" s="238">
        <v>0</v>
      </c>
      <c r="T160" s="239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40" t="s">
        <v>260</v>
      </c>
      <c r="AT160" s="240" t="s">
        <v>256</v>
      </c>
      <c r="AU160" s="240" t="s">
        <v>83</v>
      </c>
      <c r="AY160" s="18" t="s">
        <v>253</v>
      </c>
      <c r="BE160" s="241">
        <f>IF(N160="základní",J160,0)</f>
        <v>0</v>
      </c>
      <c r="BF160" s="241">
        <f>IF(N160="snížená",J160,0)</f>
        <v>0</v>
      </c>
      <c r="BG160" s="241">
        <f>IF(N160="zákl. přenesená",J160,0)</f>
        <v>0</v>
      </c>
      <c r="BH160" s="241">
        <f>IF(N160="sníž. přenesená",J160,0)</f>
        <v>0</v>
      </c>
      <c r="BI160" s="241">
        <f>IF(N160="nulová",J160,0)</f>
        <v>0</v>
      </c>
      <c r="BJ160" s="18" t="s">
        <v>83</v>
      </c>
      <c r="BK160" s="241">
        <f>ROUND(I160*H160,2)</f>
        <v>0</v>
      </c>
      <c r="BL160" s="18" t="s">
        <v>260</v>
      </c>
      <c r="BM160" s="240" t="s">
        <v>668</v>
      </c>
    </row>
    <row r="161" s="2" customFormat="1" ht="16.5" customHeight="1">
      <c r="A161" s="39"/>
      <c r="B161" s="40"/>
      <c r="C161" s="229" t="s">
        <v>497</v>
      </c>
      <c r="D161" s="229" t="s">
        <v>256</v>
      </c>
      <c r="E161" s="230" t="s">
        <v>1849</v>
      </c>
      <c r="F161" s="231" t="s">
        <v>1850</v>
      </c>
      <c r="G161" s="232" t="s">
        <v>187</v>
      </c>
      <c r="H161" s="233">
        <v>102</v>
      </c>
      <c r="I161" s="234"/>
      <c r="J161" s="235">
        <f>ROUND(I161*H161,2)</f>
        <v>0</v>
      </c>
      <c r="K161" s="231" t="s">
        <v>1</v>
      </c>
      <c r="L161" s="45"/>
      <c r="M161" s="236" t="s">
        <v>1</v>
      </c>
      <c r="N161" s="237" t="s">
        <v>41</v>
      </c>
      <c r="O161" s="92"/>
      <c r="P161" s="238">
        <f>O161*H161</f>
        <v>0</v>
      </c>
      <c r="Q161" s="238">
        <v>0</v>
      </c>
      <c r="R161" s="238">
        <f>Q161*H161</f>
        <v>0</v>
      </c>
      <c r="S161" s="238">
        <v>0</v>
      </c>
      <c r="T161" s="239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40" t="s">
        <v>260</v>
      </c>
      <c r="AT161" s="240" t="s">
        <v>256</v>
      </c>
      <c r="AU161" s="240" t="s">
        <v>83</v>
      </c>
      <c r="AY161" s="18" t="s">
        <v>253</v>
      </c>
      <c r="BE161" s="241">
        <f>IF(N161="základní",J161,0)</f>
        <v>0</v>
      </c>
      <c r="BF161" s="241">
        <f>IF(N161="snížená",J161,0)</f>
        <v>0</v>
      </c>
      <c r="BG161" s="241">
        <f>IF(N161="zákl. přenesená",J161,0)</f>
        <v>0</v>
      </c>
      <c r="BH161" s="241">
        <f>IF(N161="sníž. přenesená",J161,0)</f>
        <v>0</v>
      </c>
      <c r="BI161" s="241">
        <f>IF(N161="nulová",J161,0)</f>
        <v>0</v>
      </c>
      <c r="BJ161" s="18" t="s">
        <v>83</v>
      </c>
      <c r="BK161" s="241">
        <f>ROUND(I161*H161,2)</f>
        <v>0</v>
      </c>
      <c r="BL161" s="18" t="s">
        <v>260</v>
      </c>
      <c r="BM161" s="240" t="s">
        <v>676</v>
      </c>
    </row>
    <row r="162" s="2" customFormat="1" ht="16.5" customHeight="1">
      <c r="A162" s="39"/>
      <c r="B162" s="40"/>
      <c r="C162" s="229" t="s">
        <v>366</v>
      </c>
      <c r="D162" s="229" t="s">
        <v>256</v>
      </c>
      <c r="E162" s="230" t="s">
        <v>1851</v>
      </c>
      <c r="F162" s="231" t="s">
        <v>1852</v>
      </c>
      <c r="G162" s="232" t="s">
        <v>187</v>
      </c>
      <c r="H162" s="233">
        <v>202</v>
      </c>
      <c r="I162" s="234"/>
      <c r="J162" s="235">
        <f>ROUND(I162*H162,2)</f>
        <v>0</v>
      </c>
      <c r="K162" s="231" t="s">
        <v>1</v>
      </c>
      <c r="L162" s="45"/>
      <c r="M162" s="236" t="s">
        <v>1</v>
      </c>
      <c r="N162" s="237" t="s">
        <v>41</v>
      </c>
      <c r="O162" s="92"/>
      <c r="P162" s="238">
        <f>O162*H162</f>
        <v>0</v>
      </c>
      <c r="Q162" s="238">
        <v>0</v>
      </c>
      <c r="R162" s="238">
        <f>Q162*H162</f>
        <v>0</v>
      </c>
      <c r="S162" s="238">
        <v>0</v>
      </c>
      <c r="T162" s="239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40" t="s">
        <v>260</v>
      </c>
      <c r="AT162" s="240" t="s">
        <v>256</v>
      </c>
      <c r="AU162" s="240" t="s">
        <v>83</v>
      </c>
      <c r="AY162" s="18" t="s">
        <v>253</v>
      </c>
      <c r="BE162" s="241">
        <f>IF(N162="základní",J162,0)</f>
        <v>0</v>
      </c>
      <c r="BF162" s="241">
        <f>IF(N162="snížená",J162,0)</f>
        <v>0</v>
      </c>
      <c r="BG162" s="241">
        <f>IF(N162="zákl. přenesená",J162,0)</f>
        <v>0</v>
      </c>
      <c r="BH162" s="241">
        <f>IF(N162="sníž. přenesená",J162,0)</f>
        <v>0</v>
      </c>
      <c r="BI162" s="241">
        <f>IF(N162="nulová",J162,0)</f>
        <v>0</v>
      </c>
      <c r="BJ162" s="18" t="s">
        <v>83</v>
      </c>
      <c r="BK162" s="241">
        <f>ROUND(I162*H162,2)</f>
        <v>0</v>
      </c>
      <c r="BL162" s="18" t="s">
        <v>260</v>
      </c>
      <c r="BM162" s="240" t="s">
        <v>684</v>
      </c>
    </row>
    <row r="163" s="2" customFormat="1" ht="16.5" customHeight="1">
      <c r="A163" s="39"/>
      <c r="B163" s="40"/>
      <c r="C163" s="229" t="s">
        <v>506</v>
      </c>
      <c r="D163" s="229" t="s">
        <v>256</v>
      </c>
      <c r="E163" s="230" t="s">
        <v>1853</v>
      </c>
      <c r="F163" s="231" t="s">
        <v>1854</v>
      </c>
      <c r="G163" s="232" t="s">
        <v>187</v>
      </c>
      <c r="H163" s="233">
        <v>34</v>
      </c>
      <c r="I163" s="234"/>
      <c r="J163" s="235">
        <f>ROUND(I163*H163,2)</f>
        <v>0</v>
      </c>
      <c r="K163" s="231" t="s">
        <v>1</v>
      </c>
      <c r="L163" s="45"/>
      <c r="M163" s="236" t="s">
        <v>1</v>
      </c>
      <c r="N163" s="237" t="s">
        <v>41</v>
      </c>
      <c r="O163" s="92"/>
      <c r="P163" s="238">
        <f>O163*H163</f>
        <v>0</v>
      </c>
      <c r="Q163" s="238">
        <v>0</v>
      </c>
      <c r="R163" s="238">
        <f>Q163*H163</f>
        <v>0</v>
      </c>
      <c r="S163" s="238">
        <v>0</v>
      </c>
      <c r="T163" s="239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40" t="s">
        <v>260</v>
      </c>
      <c r="AT163" s="240" t="s">
        <v>256</v>
      </c>
      <c r="AU163" s="240" t="s">
        <v>83</v>
      </c>
      <c r="AY163" s="18" t="s">
        <v>253</v>
      </c>
      <c r="BE163" s="241">
        <f>IF(N163="základní",J163,0)</f>
        <v>0</v>
      </c>
      <c r="BF163" s="241">
        <f>IF(N163="snížená",J163,0)</f>
        <v>0</v>
      </c>
      <c r="BG163" s="241">
        <f>IF(N163="zákl. přenesená",J163,0)</f>
        <v>0</v>
      </c>
      <c r="BH163" s="241">
        <f>IF(N163="sníž. přenesená",J163,0)</f>
        <v>0</v>
      </c>
      <c r="BI163" s="241">
        <f>IF(N163="nulová",J163,0)</f>
        <v>0</v>
      </c>
      <c r="BJ163" s="18" t="s">
        <v>83</v>
      </c>
      <c r="BK163" s="241">
        <f>ROUND(I163*H163,2)</f>
        <v>0</v>
      </c>
      <c r="BL163" s="18" t="s">
        <v>260</v>
      </c>
      <c r="BM163" s="240" t="s">
        <v>692</v>
      </c>
    </row>
    <row r="164" s="2" customFormat="1" ht="16.5" customHeight="1">
      <c r="A164" s="39"/>
      <c r="B164" s="40"/>
      <c r="C164" s="229" t="s">
        <v>512</v>
      </c>
      <c r="D164" s="229" t="s">
        <v>256</v>
      </c>
      <c r="E164" s="230" t="s">
        <v>1855</v>
      </c>
      <c r="F164" s="231" t="s">
        <v>1856</v>
      </c>
      <c r="G164" s="232" t="s">
        <v>1372</v>
      </c>
      <c r="H164" s="233">
        <v>4</v>
      </c>
      <c r="I164" s="234"/>
      <c r="J164" s="235">
        <f>ROUND(I164*H164,2)</f>
        <v>0</v>
      </c>
      <c r="K164" s="231" t="s">
        <v>1</v>
      </c>
      <c r="L164" s="45"/>
      <c r="M164" s="236" t="s">
        <v>1</v>
      </c>
      <c r="N164" s="237" t="s">
        <v>41</v>
      </c>
      <c r="O164" s="92"/>
      <c r="P164" s="238">
        <f>O164*H164</f>
        <v>0</v>
      </c>
      <c r="Q164" s="238">
        <v>0</v>
      </c>
      <c r="R164" s="238">
        <f>Q164*H164</f>
        <v>0</v>
      </c>
      <c r="S164" s="238">
        <v>0</v>
      </c>
      <c r="T164" s="239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40" t="s">
        <v>260</v>
      </c>
      <c r="AT164" s="240" t="s">
        <v>256</v>
      </c>
      <c r="AU164" s="240" t="s">
        <v>83</v>
      </c>
      <c r="AY164" s="18" t="s">
        <v>253</v>
      </c>
      <c r="BE164" s="241">
        <f>IF(N164="základní",J164,0)</f>
        <v>0</v>
      </c>
      <c r="BF164" s="241">
        <f>IF(N164="snížená",J164,0)</f>
        <v>0</v>
      </c>
      <c r="BG164" s="241">
        <f>IF(N164="zákl. přenesená",J164,0)</f>
        <v>0</v>
      </c>
      <c r="BH164" s="241">
        <f>IF(N164="sníž. přenesená",J164,0)</f>
        <v>0</v>
      </c>
      <c r="BI164" s="241">
        <f>IF(N164="nulová",J164,0)</f>
        <v>0</v>
      </c>
      <c r="BJ164" s="18" t="s">
        <v>83</v>
      </c>
      <c r="BK164" s="241">
        <f>ROUND(I164*H164,2)</f>
        <v>0</v>
      </c>
      <c r="BL164" s="18" t="s">
        <v>260</v>
      </c>
      <c r="BM164" s="240" t="s">
        <v>700</v>
      </c>
    </row>
    <row r="165" s="2" customFormat="1" ht="16.5" customHeight="1">
      <c r="A165" s="39"/>
      <c r="B165" s="40"/>
      <c r="C165" s="229" t="s">
        <v>535</v>
      </c>
      <c r="D165" s="229" t="s">
        <v>256</v>
      </c>
      <c r="E165" s="230" t="s">
        <v>1857</v>
      </c>
      <c r="F165" s="231" t="s">
        <v>1858</v>
      </c>
      <c r="G165" s="232" t="s">
        <v>187</v>
      </c>
      <c r="H165" s="233">
        <v>66</v>
      </c>
      <c r="I165" s="234"/>
      <c r="J165" s="235">
        <f>ROUND(I165*H165,2)</f>
        <v>0</v>
      </c>
      <c r="K165" s="231" t="s">
        <v>1</v>
      </c>
      <c r="L165" s="45"/>
      <c r="M165" s="236" t="s">
        <v>1</v>
      </c>
      <c r="N165" s="237" t="s">
        <v>41</v>
      </c>
      <c r="O165" s="92"/>
      <c r="P165" s="238">
        <f>O165*H165</f>
        <v>0</v>
      </c>
      <c r="Q165" s="238">
        <v>0</v>
      </c>
      <c r="R165" s="238">
        <f>Q165*H165</f>
        <v>0</v>
      </c>
      <c r="S165" s="238">
        <v>0</v>
      </c>
      <c r="T165" s="239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40" t="s">
        <v>260</v>
      </c>
      <c r="AT165" s="240" t="s">
        <v>256</v>
      </c>
      <c r="AU165" s="240" t="s">
        <v>83</v>
      </c>
      <c r="AY165" s="18" t="s">
        <v>253</v>
      </c>
      <c r="BE165" s="241">
        <f>IF(N165="základní",J165,0)</f>
        <v>0</v>
      </c>
      <c r="BF165" s="241">
        <f>IF(N165="snížená",J165,0)</f>
        <v>0</v>
      </c>
      <c r="BG165" s="241">
        <f>IF(N165="zákl. přenesená",J165,0)</f>
        <v>0</v>
      </c>
      <c r="BH165" s="241">
        <f>IF(N165="sníž. přenesená",J165,0)</f>
        <v>0</v>
      </c>
      <c r="BI165" s="241">
        <f>IF(N165="nulová",J165,0)</f>
        <v>0</v>
      </c>
      <c r="BJ165" s="18" t="s">
        <v>83</v>
      </c>
      <c r="BK165" s="241">
        <f>ROUND(I165*H165,2)</f>
        <v>0</v>
      </c>
      <c r="BL165" s="18" t="s">
        <v>260</v>
      </c>
      <c r="BM165" s="240" t="s">
        <v>708</v>
      </c>
    </row>
    <row r="166" s="2" customFormat="1" ht="16.5" customHeight="1">
      <c r="A166" s="39"/>
      <c r="B166" s="40"/>
      <c r="C166" s="229" t="s">
        <v>539</v>
      </c>
      <c r="D166" s="229" t="s">
        <v>256</v>
      </c>
      <c r="E166" s="230" t="s">
        <v>1859</v>
      </c>
      <c r="F166" s="231" t="s">
        <v>1860</v>
      </c>
      <c r="G166" s="232" t="s">
        <v>187</v>
      </c>
      <c r="H166" s="233">
        <v>4</v>
      </c>
      <c r="I166" s="234"/>
      <c r="J166" s="235">
        <f>ROUND(I166*H166,2)</f>
        <v>0</v>
      </c>
      <c r="K166" s="231" t="s">
        <v>1</v>
      </c>
      <c r="L166" s="45"/>
      <c r="M166" s="236" t="s">
        <v>1</v>
      </c>
      <c r="N166" s="237" t="s">
        <v>41</v>
      </c>
      <c r="O166" s="92"/>
      <c r="P166" s="238">
        <f>O166*H166</f>
        <v>0</v>
      </c>
      <c r="Q166" s="238">
        <v>0</v>
      </c>
      <c r="R166" s="238">
        <f>Q166*H166</f>
        <v>0</v>
      </c>
      <c r="S166" s="238">
        <v>0</v>
      </c>
      <c r="T166" s="239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40" t="s">
        <v>260</v>
      </c>
      <c r="AT166" s="240" t="s">
        <v>256</v>
      </c>
      <c r="AU166" s="240" t="s">
        <v>83</v>
      </c>
      <c r="AY166" s="18" t="s">
        <v>253</v>
      </c>
      <c r="BE166" s="241">
        <f>IF(N166="základní",J166,0)</f>
        <v>0</v>
      </c>
      <c r="BF166" s="241">
        <f>IF(N166="snížená",J166,0)</f>
        <v>0</v>
      </c>
      <c r="BG166" s="241">
        <f>IF(N166="zákl. přenesená",J166,0)</f>
        <v>0</v>
      </c>
      <c r="BH166" s="241">
        <f>IF(N166="sníž. přenesená",J166,0)</f>
        <v>0</v>
      </c>
      <c r="BI166" s="241">
        <f>IF(N166="nulová",J166,0)</f>
        <v>0</v>
      </c>
      <c r="BJ166" s="18" t="s">
        <v>83</v>
      </c>
      <c r="BK166" s="241">
        <f>ROUND(I166*H166,2)</f>
        <v>0</v>
      </c>
      <c r="BL166" s="18" t="s">
        <v>260</v>
      </c>
      <c r="BM166" s="240" t="s">
        <v>716</v>
      </c>
    </row>
    <row r="167" s="2" customFormat="1" ht="16.5" customHeight="1">
      <c r="A167" s="39"/>
      <c r="B167" s="40"/>
      <c r="C167" s="229" t="s">
        <v>544</v>
      </c>
      <c r="D167" s="229" t="s">
        <v>256</v>
      </c>
      <c r="E167" s="230" t="s">
        <v>1861</v>
      </c>
      <c r="F167" s="231" t="s">
        <v>1862</v>
      </c>
      <c r="G167" s="232" t="s">
        <v>187</v>
      </c>
      <c r="H167" s="233">
        <v>28</v>
      </c>
      <c r="I167" s="234"/>
      <c r="J167" s="235">
        <f>ROUND(I167*H167,2)</f>
        <v>0</v>
      </c>
      <c r="K167" s="231" t="s">
        <v>1</v>
      </c>
      <c r="L167" s="45"/>
      <c r="M167" s="236" t="s">
        <v>1</v>
      </c>
      <c r="N167" s="237" t="s">
        <v>41</v>
      </c>
      <c r="O167" s="92"/>
      <c r="P167" s="238">
        <f>O167*H167</f>
        <v>0</v>
      </c>
      <c r="Q167" s="238">
        <v>0</v>
      </c>
      <c r="R167" s="238">
        <f>Q167*H167</f>
        <v>0</v>
      </c>
      <c r="S167" s="238">
        <v>0</v>
      </c>
      <c r="T167" s="239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40" t="s">
        <v>260</v>
      </c>
      <c r="AT167" s="240" t="s">
        <v>256</v>
      </c>
      <c r="AU167" s="240" t="s">
        <v>83</v>
      </c>
      <c r="AY167" s="18" t="s">
        <v>253</v>
      </c>
      <c r="BE167" s="241">
        <f>IF(N167="základní",J167,0)</f>
        <v>0</v>
      </c>
      <c r="BF167" s="241">
        <f>IF(N167="snížená",J167,0)</f>
        <v>0</v>
      </c>
      <c r="BG167" s="241">
        <f>IF(N167="zákl. přenesená",J167,0)</f>
        <v>0</v>
      </c>
      <c r="BH167" s="241">
        <f>IF(N167="sníž. přenesená",J167,0)</f>
        <v>0</v>
      </c>
      <c r="BI167" s="241">
        <f>IF(N167="nulová",J167,0)</f>
        <v>0</v>
      </c>
      <c r="BJ167" s="18" t="s">
        <v>83</v>
      </c>
      <c r="BK167" s="241">
        <f>ROUND(I167*H167,2)</f>
        <v>0</v>
      </c>
      <c r="BL167" s="18" t="s">
        <v>260</v>
      </c>
      <c r="BM167" s="240" t="s">
        <v>724</v>
      </c>
    </row>
    <row r="168" s="2" customFormat="1" ht="16.5" customHeight="1">
      <c r="A168" s="39"/>
      <c r="B168" s="40"/>
      <c r="C168" s="229" t="s">
        <v>548</v>
      </c>
      <c r="D168" s="229" t="s">
        <v>256</v>
      </c>
      <c r="E168" s="230" t="s">
        <v>1863</v>
      </c>
      <c r="F168" s="231" t="s">
        <v>1864</v>
      </c>
      <c r="G168" s="232" t="s">
        <v>1372</v>
      </c>
      <c r="H168" s="233">
        <v>6</v>
      </c>
      <c r="I168" s="234"/>
      <c r="J168" s="235">
        <f>ROUND(I168*H168,2)</f>
        <v>0</v>
      </c>
      <c r="K168" s="231" t="s">
        <v>1</v>
      </c>
      <c r="L168" s="45"/>
      <c r="M168" s="236" t="s">
        <v>1</v>
      </c>
      <c r="N168" s="237" t="s">
        <v>41</v>
      </c>
      <c r="O168" s="92"/>
      <c r="P168" s="238">
        <f>O168*H168</f>
        <v>0</v>
      </c>
      <c r="Q168" s="238">
        <v>0</v>
      </c>
      <c r="R168" s="238">
        <f>Q168*H168</f>
        <v>0</v>
      </c>
      <c r="S168" s="238">
        <v>0</v>
      </c>
      <c r="T168" s="239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40" t="s">
        <v>260</v>
      </c>
      <c r="AT168" s="240" t="s">
        <v>256</v>
      </c>
      <c r="AU168" s="240" t="s">
        <v>83</v>
      </c>
      <c r="AY168" s="18" t="s">
        <v>253</v>
      </c>
      <c r="BE168" s="241">
        <f>IF(N168="základní",J168,0)</f>
        <v>0</v>
      </c>
      <c r="BF168" s="241">
        <f>IF(N168="snížená",J168,0)</f>
        <v>0</v>
      </c>
      <c r="BG168" s="241">
        <f>IF(N168="zákl. přenesená",J168,0)</f>
        <v>0</v>
      </c>
      <c r="BH168" s="241">
        <f>IF(N168="sníž. přenesená",J168,0)</f>
        <v>0</v>
      </c>
      <c r="BI168" s="241">
        <f>IF(N168="nulová",J168,0)</f>
        <v>0</v>
      </c>
      <c r="BJ168" s="18" t="s">
        <v>83</v>
      </c>
      <c r="BK168" s="241">
        <f>ROUND(I168*H168,2)</f>
        <v>0</v>
      </c>
      <c r="BL168" s="18" t="s">
        <v>260</v>
      </c>
      <c r="BM168" s="240" t="s">
        <v>732</v>
      </c>
    </row>
    <row r="169" s="2" customFormat="1" ht="16.5" customHeight="1">
      <c r="A169" s="39"/>
      <c r="B169" s="40"/>
      <c r="C169" s="229" t="s">
        <v>552</v>
      </c>
      <c r="D169" s="229" t="s">
        <v>256</v>
      </c>
      <c r="E169" s="230" t="s">
        <v>1865</v>
      </c>
      <c r="F169" s="231" t="s">
        <v>1866</v>
      </c>
      <c r="G169" s="232" t="s">
        <v>1372</v>
      </c>
      <c r="H169" s="233">
        <v>35</v>
      </c>
      <c r="I169" s="234"/>
      <c r="J169" s="235">
        <f>ROUND(I169*H169,2)</f>
        <v>0</v>
      </c>
      <c r="K169" s="231" t="s">
        <v>1</v>
      </c>
      <c r="L169" s="45"/>
      <c r="M169" s="236" t="s">
        <v>1</v>
      </c>
      <c r="N169" s="237" t="s">
        <v>41</v>
      </c>
      <c r="O169" s="92"/>
      <c r="P169" s="238">
        <f>O169*H169</f>
        <v>0</v>
      </c>
      <c r="Q169" s="238">
        <v>0</v>
      </c>
      <c r="R169" s="238">
        <f>Q169*H169</f>
        <v>0</v>
      </c>
      <c r="S169" s="238">
        <v>0</v>
      </c>
      <c r="T169" s="239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40" t="s">
        <v>260</v>
      </c>
      <c r="AT169" s="240" t="s">
        <v>256</v>
      </c>
      <c r="AU169" s="240" t="s">
        <v>83</v>
      </c>
      <c r="AY169" s="18" t="s">
        <v>253</v>
      </c>
      <c r="BE169" s="241">
        <f>IF(N169="základní",J169,0)</f>
        <v>0</v>
      </c>
      <c r="BF169" s="241">
        <f>IF(N169="snížená",J169,0)</f>
        <v>0</v>
      </c>
      <c r="BG169" s="241">
        <f>IF(N169="zákl. přenesená",J169,0)</f>
        <v>0</v>
      </c>
      <c r="BH169" s="241">
        <f>IF(N169="sníž. přenesená",J169,0)</f>
        <v>0</v>
      </c>
      <c r="BI169" s="241">
        <f>IF(N169="nulová",J169,0)</f>
        <v>0</v>
      </c>
      <c r="BJ169" s="18" t="s">
        <v>83</v>
      </c>
      <c r="BK169" s="241">
        <f>ROUND(I169*H169,2)</f>
        <v>0</v>
      </c>
      <c r="BL169" s="18" t="s">
        <v>260</v>
      </c>
      <c r="BM169" s="240" t="s">
        <v>740</v>
      </c>
    </row>
    <row r="170" s="2" customFormat="1" ht="16.5" customHeight="1">
      <c r="A170" s="39"/>
      <c r="B170" s="40"/>
      <c r="C170" s="229" t="s">
        <v>559</v>
      </c>
      <c r="D170" s="229" t="s">
        <v>256</v>
      </c>
      <c r="E170" s="230" t="s">
        <v>1867</v>
      </c>
      <c r="F170" s="231" t="s">
        <v>1868</v>
      </c>
      <c r="G170" s="232" t="s">
        <v>1372</v>
      </c>
      <c r="H170" s="233">
        <v>4</v>
      </c>
      <c r="I170" s="234"/>
      <c r="J170" s="235">
        <f>ROUND(I170*H170,2)</f>
        <v>0</v>
      </c>
      <c r="K170" s="231" t="s">
        <v>1</v>
      </c>
      <c r="L170" s="45"/>
      <c r="M170" s="236" t="s">
        <v>1</v>
      </c>
      <c r="N170" s="237" t="s">
        <v>41</v>
      </c>
      <c r="O170" s="92"/>
      <c r="P170" s="238">
        <f>O170*H170</f>
        <v>0</v>
      </c>
      <c r="Q170" s="238">
        <v>0</v>
      </c>
      <c r="R170" s="238">
        <f>Q170*H170</f>
        <v>0</v>
      </c>
      <c r="S170" s="238">
        <v>0</v>
      </c>
      <c r="T170" s="239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40" t="s">
        <v>260</v>
      </c>
      <c r="AT170" s="240" t="s">
        <v>256</v>
      </c>
      <c r="AU170" s="240" t="s">
        <v>83</v>
      </c>
      <c r="AY170" s="18" t="s">
        <v>253</v>
      </c>
      <c r="BE170" s="241">
        <f>IF(N170="základní",J170,0)</f>
        <v>0</v>
      </c>
      <c r="BF170" s="241">
        <f>IF(N170="snížená",J170,0)</f>
        <v>0</v>
      </c>
      <c r="BG170" s="241">
        <f>IF(N170="zákl. přenesená",J170,0)</f>
        <v>0</v>
      </c>
      <c r="BH170" s="241">
        <f>IF(N170="sníž. přenesená",J170,0)</f>
        <v>0</v>
      </c>
      <c r="BI170" s="241">
        <f>IF(N170="nulová",J170,0)</f>
        <v>0</v>
      </c>
      <c r="BJ170" s="18" t="s">
        <v>83</v>
      </c>
      <c r="BK170" s="241">
        <f>ROUND(I170*H170,2)</f>
        <v>0</v>
      </c>
      <c r="BL170" s="18" t="s">
        <v>260</v>
      </c>
      <c r="BM170" s="240" t="s">
        <v>748</v>
      </c>
    </row>
    <row r="171" s="2" customFormat="1" ht="16.5" customHeight="1">
      <c r="A171" s="39"/>
      <c r="B171" s="40"/>
      <c r="C171" s="229" t="s">
        <v>563</v>
      </c>
      <c r="D171" s="229" t="s">
        <v>256</v>
      </c>
      <c r="E171" s="230" t="s">
        <v>1869</v>
      </c>
      <c r="F171" s="231" t="s">
        <v>1870</v>
      </c>
      <c r="G171" s="232" t="s">
        <v>1372</v>
      </c>
      <c r="H171" s="233">
        <v>40</v>
      </c>
      <c r="I171" s="234"/>
      <c r="J171" s="235">
        <f>ROUND(I171*H171,2)</f>
        <v>0</v>
      </c>
      <c r="K171" s="231" t="s">
        <v>1</v>
      </c>
      <c r="L171" s="45"/>
      <c r="M171" s="236" t="s">
        <v>1</v>
      </c>
      <c r="N171" s="237" t="s">
        <v>41</v>
      </c>
      <c r="O171" s="92"/>
      <c r="P171" s="238">
        <f>O171*H171</f>
        <v>0</v>
      </c>
      <c r="Q171" s="238">
        <v>0</v>
      </c>
      <c r="R171" s="238">
        <f>Q171*H171</f>
        <v>0</v>
      </c>
      <c r="S171" s="238">
        <v>0</v>
      </c>
      <c r="T171" s="239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40" t="s">
        <v>260</v>
      </c>
      <c r="AT171" s="240" t="s">
        <v>256</v>
      </c>
      <c r="AU171" s="240" t="s">
        <v>83</v>
      </c>
      <c r="AY171" s="18" t="s">
        <v>253</v>
      </c>
      <c r="BE171" s="241">
        <f>IF(N171="základní",J171,0)</f>
        <v>0</v>
      </c>
      <c r="BF171" s="241">
        <f>IF(N171="snížená",J171,0)</f>
        <v>0</v>
      </c>
      <c r="BG171" s="241">
        <f>IF(N171="zákl. přenesená",J171,0)</f>
        <v>0</v>
      </c>
      <c r="BH171" s="241">
        <f>IF(N171="sníž. přenesená",J171,0)</f>
        <v>0</v>
      </c>
      <c r="BI171" s="241">
        <f>IF(N171="nulová",J171,0)</f>
        <v>0</v>
      </c>
      <c r="BJ171" s="18" t="s">
        <v>83</v>
      </c>
      <c r="BK171" s="241">
        <f>ROUND(I171*H171,2)</f>
        <v>0</v>
      </c>
      <c r="BL171" s="18" t="s">
        <v>260</v>
      </c>
      <c r="BM171" s="240" t="s">
        <v>756</v>
      </c>
    </row>
    <row r="172" s="2" customFormat="1" ht="16.5" customHeight="1">
      <c r="A172" s="39"/>
      <c r="B172" s="40"/>
      <c r="C172" s="229" t="s">
        <v>567</v>
      </c>
      <c r="D172" s="229" t="s">
        <v>256</v>
      </c>
      <c r="E172" s="230" t="s">
        <v>1871</v>
      </c>
      <c r="F172" s="231" t="s">
        <v>1872</v>
      </c>
      <c r="G172" s="232" t="s">
        <v>1372</v>
      </c>
      <c r="H172" s="233">
        <v>40</v>
      </c>
      <c r="I172" s="234"/>
      <c r="J172" s="235">
        <f>ROUND(I172*H172,2)</f>
        <v>0</v>
      </c>
      <c r="K172" s="231" t="s">
        <v>1</v>
      </c>
      <c r="L172" s="45"/>
      <c r="M172" s="236" t="s">
        <v>1</v>
      </c>
      <c r="N172" s="237" t="s">
        <v>41</v>
      </c>
      <c r="O172" s="92"/>
      <c r="P172" s="238">
        <f>O172*H172</f>
        <v>0</v>
      </c>
      <c r="Q172" s="238">
        <v>0</v>
      </c>
      <c r="R172" s="238">
        <f>Q172*H172</f>
        <v>0</v>
      </c>
      <c r="S172" s="238">
        <v>0</v>
      </c>
      <c r="T172" s="239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40" t="s">
        <v>260</v>
      </c>
      <c r="AT172" s="240" t="s">
        <v>256</v>
      </c>
      <c r="AU172" s="240" t="s">
        <v>83</v>
      </c>
      <c r="AY172" s="18" t="s">
        <v>253</v>
      </c>
      <c r="BE172" s="241">
        <f>IF(N172="základní",J172,0)</f>
        <v>0</v>
      </c>
      <c r="BF172" s="241">
        <f>IF(N172="snížená",J172,0)</f>
        <v>0</v>
      </c>
      <c r="BG172" s="241">
        <f>IF(N172="zákl. přenesená",J172,0)</f>
        <v>0</v>
      </c>
      <c r="BH172" s="241">
        <f>IF(N172="sníž. přenesená",J172,0)</f>
        <v>0</v>
      </c>
      <c r="BI172" s="241">
        <f>IF(N172="nulová",J172,0)</f>
        <v>0</v>
      </c>
      <c r="BJ172" s="18" t="s">
        <v>83</v>
      </c>
      <c r="BK172" s="241">
        <f>ROUND(I172*H172,2)</f>
        <v>0</v>
      </c>
      <c r="BL172" s="18" t="s">
        <v>260</v>
      </c>
      <c r="BM172" s="240" t="s">
        <v>764</v>
      </c>
    </row>
    <row r="173" s="2" customFormat="1" ht="16.5" customHeight="1">
      <c r="A173" s="39"/>
      <c r="B173" s="40"/>
      <c r="C173" s="229" t="s">
        <v>572</v>
      </c>
      <c r="D173" s="229" t="s">
        <v>256</v>
      </c>
      <c r="E173" s="230" t="s">
        <v>1873</v>
      </c>
      <c r="F173" s="231" t="s">
        <v>1874</v>
      </c>
      <c r="G173" s="232" t="s">
        <v>1663</v>
      </c>
      <c r="H173" s="233">
        <v>5</v>
      </c>
      <c r="I173" s="234"/>
      <c r="J173" s="235">
        <f>ROUND(I173*H173,2)</f>
        <v>0</v>
      </c>
      <c r="K173" s="231" t="s">
        <v>1</v>
      </c>
      <c r="L173" s="45"/>
      <c r="M173" s="236" t="s">
        <v>1</v>
      </c>
      <c r="N173" s="237" t="s">
        <v>41</v>
      </c>
      <c r="O173" s="92"/>
      <c r="P173" s="238">
        <f>O173*H173</f>
        <v>0</v>
      </c>
      <c r="Q173" s="238">
        <v>0</v>
      </c>
      <c r="R173" s="238">
        <f>Q173*H173</f>
        <v>0</v>
      </c>
      <c r="S173" s="238">
        <v>0</v>
      </c>
      <c r="T173" s="239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40" t="s">
        <v>260</v>
      </c>
      <c r="AT173" s="240" t="s">
        <v>256</v>
      </c>
      <c r="AU173" s="240" t="s">
        <v>83</v>
      </c>
      <c r="AY173" s="18" t="s">
        <v>253</v>
      </c>
      <c r="BE173" s="241">
        <f>IF(N173="základní",J173,0)</f>
        <v>0</v>
      </c>
      <c r="BF173" s="241">
        <f>IF(N173="snížená",J173,0)</f>
        <v>0</v>
      </c>
      <c r="BG173" s="241">
        <f>IF(N173="zákl. přenesená",J173,0)</f>
        <v>0</v>
      </c>
      <c r="BH173" s="241">
        <f>IF(N173="sníž. přenesená",J173,0)</f>
        <v>0</v>
      </c>
      <c r="BI173" s="241">
        <f>IF(N173="nulová",J173,0)</f>
        <v>0</v>
      </c>
      <c r="BJ173" s="18" t="s">
        <v>83</v>
      </c>
      <c r="BK173" s="241">
        <f>ROUND(I173*H173,2)</f>
        <v>0</v>
      </c>
      <c r="BL173" s="18" t="s">
        <v>260</v>
      </c>
      <c r="BM173" s="240" t="s">
        <v>772</v>
      </c>
    </row>
    <row r="174" s="2" customFormat="1" ht="16.5" customHeight="1">
      <c r="A174" s="39"/>
      <c r="B174" s="40"/>
      <c r="C174" s="229" t="s">
        <v>577</v>
      </c>
      <c r="D174" s="229" t="s">
        <v>256</v>
      </c>
      <c r="E174" s="230" t="s">
        <v>1875</v>
      </c>
      <c r="F174" s="231" t="s">
        <v>1876</v>
      </c>
      <c r="G174" s="232" t="s">
        <v>187</v>
      </c>
      <c r="H174" s="233">
        <v>86</v>
      </c>
      <c r="I174" s="234"/>
      <c r="J174" s="235">
        <f>ROUND(I174*H174,2)</f>
        <v>0</v>
      </c>
      <c r="K174" s="231" t="s">
        <v>1</v>
      </c>
      <c r="L174" s="45"/>
      <c r="M174" s="236" t="s">
        <v>1</v>
      </c>
      <c r="N174" s="237" t="s">
        <v>41</v>
      </c>
      <c r="O174" s="92"/>
      <c r="P174" s="238">
        <f>O174*H174</f>
        <v>0</v>
      </c>
      <c r="Q174" s="238">
        <v>0</v>
      </c>
      <c r="R174" s="238">
        <f>Q174*H174</f>
        <v>0</v>
      </c>
      <c r="S174" s="238">
        <v>0</v>
      </c>
      <c r="T174" s="239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40" t="s">
        <v>260</v>
      </c>
      <c r="AT174" s="240" t="s">
        <v>256</v>
      </c>
      <c r="AU174" s="240" t="s">
        <v>83</v>
      </c>
      <c r="AY174" s="18" t="s">
        <v>253</v>
      </c>
      <c r="BE174" s="241">
        <f>IF(N174="základní",J174,0)</f>
        <v>0</v>
      </c>
      <c r="BF174" s="241">
        <f>IF(N174="snížená",J174,0)</f>
        <v>0</v>
      </c>
      <c r="BG174" s="241">
        <f>IF(N174="zákl. přenesená",J174,0)</f>
        <v>0</v>
      </c>
      <c r="BH174" s="241">
        <f>IF(N174="sníž. přenesená",J174,0)</f>
        <v>0</v>
      </c>
      <c r="BI174" s="241">
        <f>IF(N174="nulová",J174,0)</f>
        <v>0</v>
      </c>
      <c r="BJ174" s="18" t="s">
        <v>83</v>
      </c>
      <c r="BK174" s="241">
        <f>ROUND(I174*H174,2)</f>
        <v>0</v>
      </c>
      <c r="BL174" s="18" t="s">
        <v>260</v>
      </c>
      <c r="BM174" s="240" t="s">
        <v>780</v>
      </c>
    </row>
    <row r="175" s="2" customFormat="1" ht="24.15" customHeight="1">
      <c r="A175" s="39"/>
      <c r="B175" s="40"/>
      <c r="C175" s="229" t="s">
        <v>583</v>
      </c>
      <c r="D175" s="229" t="s">
        <v>256</v>
      </c>
      <c r="E175" s="230" t="s">
        <v>1877</v>
      </c>
      <c r="F175" s="231" t="s">
        <v>1878</v>
      </c>
      <c r="G175" s="232" t="s">
        <v>187</v>
      </c>
      <c r="H175" s="233">
        <v>74</v>
      </c>
      <c r="I175" s="234"/>
      <c r="J175" s="235">
        <f>ROUND(I175*H175,2)</f>
        <v>0</v>
      </c>
      <c r="K175" s="231" t="s">
        <v>1</v>
      </c>
      <c r="L175" s="45"/>
      <c r="M175" s="236" t="s">
        <v>1</v>
      </c>
      <c r="N175" s="237" t="s">
        <v>41</v>
      </c>
      <c r="O175" s="92"/>
      <c r="P175" s="238">
        <f>O175*H175</f>
        <v>0</v>
      </c>
      <c r="Q175" s="238">
        <v>0</v>
      </c>
      <c r="R175" s="238">
        <f>Q175*H175</f>
        <v>0</v>
      </c>
      <c r="S175" s="238">
        <v>0</v>
      </c>
      <c r="T175" s="239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40" t="s">
        <v>260</v>
      </c>
      <c r="AT175" s="240" t="s">
        <v>256</v>
      </c>
      <c r="AU175" s="240" t="s">
        <v>83</v>
      </c>
      <c r="AY175" s="18" t="s">
        <v>253</v>
      </c>
      <c r="BE175" s="241">
        <f>IF(N175="základní",J175,0)</f>
        <v>0</v>
      </c>
      <c r="BF175" s="241">
        <f>IF(N175="snížená",J175,0)</f>
        <v>0</v>
      </c>
      <c r="BG175" s="241">
        <f>IF(N175="zákl. přenesená",J175,0)</f>
        <v>0</v>
      </c>
      <c r="BH175" s="241">
        <f>IF(N175="sníž. přenesená",J175,0)</f>
        <v>0</v>
      </c>
      <c r="BI175" s="241">
        <f>IF(N175="nulová",J175,0)</f>
        <v>0</v>
      </c>
      <c r="BJ175" s="18" t="s">
        <v>83</v>
      </c>
      <c r="BK175" s="241">
        <f>ROUND(I175*H175,2)</f>
        <v>0</v>
      </c>
      <c r="BL175" s="18" t="s">
        <v>260</v>
      </c>
      <c r="BM175" s="240" t="s">
        <v>795</v>
      </c>
    </row>
    <row r="176" s="2" customFormat="1" ht="16.5" customHeight="1">
      <c r="A176" s="39"/>
      <c r="B176" s="40"/>
      <c r="C176" s="229" t="s">
        <v>589</v>
      </c>
      <c r="D176" s="229" t="s">
        <v>256</v>
      </c>
      <c r="E176" s="230" t="s">
        <v>1879</v>
      </c>
      <c r="F176" s="231" t="s">
        <v>1880</v>
      </c>
      <c r="G176" s="232" t="s">
        <v>1372</v>
      </c>
      <c r="H176" s="233">
        <v>20</v>
      </c>
      <c r="I176" s="234"/>
      <c r="J176" s="235">
        <f>ROUND(I176*H176,2)</f>
        <v>0</v>
      </c>
      <c r="K176" s="231" t="s">
        <v>1</v>
      </c>
      <c r="L176" s="45"/>
      <c r="M176" s="236" t="s">
        <v>1</v>
      </c>
      <c r="N176" s="237" t="s">
        <v>41</v>
      </c>
      <c r="O176" s="92"/>
      <c r="P176" s="238">
        <f>O176*H176</f>
        <v>0</v>
      </c>
      <c r="Q176" s="238">
        <v>0</v>
      </c>
      <c r="R176" s="238">
        <f>Q176*H176</f>
        <v>0</v>
      </c>
      <c r="S176" s="238">
        <v>0</v>
      </c>
      <c r="T176" s="239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40" t="s">
        <v>260</v>
      </c>
      <c r="AT176" s="240" t="s">
        <v>256</v>
      </c>
      <c r="AU176" s="240" t="s">
        <v>83</v>
      </c>
      <c r="AY176" s="18" t="s">
        <v>253</v>
      </c>
      <c r="BE176" s="241">
        <f>IF(N176="základní",J176,0)</f>
        <v>0</v>
      </c>
      <c r="BF176" s="241">
        <f>IF(N176="snížená",J176,0)</f>
        <v>0</v>
      </c>
      <c r="BG176" s="241">
        <f>IF(N176="zákl. přenesená",J176,0)</f>
        <v>0</v>
      </c>
      <c r="BH176" s="241">
        <f>IF(N176="sníž. přenesená",J176,0)</f>
        <v>0</v>
      </c>
      <c r="BI176" s="241">
        <f>IF(N176="nulová",J176,0)</f>
        <v>0</v>
      </c>
      <c r="BJ176" s="18" t="s">
        <v>83</v>
      </c>
      <c r="BK176" s="241">
        <f>ROUND(I176*H176,2)</f>
        <v>0</v>
      </c>
      <c r="BL176" s="18" t="s">
        <v>260</v>
      </c>
      <c r="BM176" s="240" t="s">
        <v>804</v>
      </c>
    </row>
    <row r="177" s="2" customFormat="1" ht="16.5" customHeight="1">
      <c r="A177" s="39"/>
      <c r="B177" s="40"/>
      <c r="C177" s="229" t="s">
        <v>594</v>
      </c>
      <c r="D177" s="229" t="s">
        <v>256</v>
      </c>
      <c r="E177" s="230" t="s">
        <v>1881</v>
      </c>
      <c r="F177" s="231" t="s">
        <v>1882</v>
      </c>
      <c r="G177" s="232" t="s">
        <v>1372</v>
      </c>
      <c r="H177" s="233">
        <v>4</v>
      </c>
      <c r="I177" s="234"/>
      <c r="J177" s="235">
        <f>ROUND(I177*H177,2)</f>
        <v>0</v>
      </c>
      <c r="K177" s="231" t="s">
        <v>1</v>
      </c>
      <c r="L177" s="45"/>
      <c r="M177" s="236" t="s">
        <v>1</v>
      </c>
      <c r="N177" s="237" t="s">
        <v>41</v>
      </c>
      <c r="O177" s="92"/>
      <c r="P177" s="238">
        <f>O177*H177</f>
        <v>0</v>
      </c>
      <c r="Q177" s="238">
        <v>0</v>
      </c>
      <c r="R177" s="238">
        <f>Q177*H177</f>
        <v>0</v>
      </c>
      <c r="S177" s="238">
        <v>0</v>
      </c>
      <c r="T177" s="239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40" t="s">
        <v>260</v>
      </c>
      <c r="AT177" s="240" t="s">
        <v>256</v>
      </c>
      <c r="AU177" s="240" t="s">
        <v>83</v>
      </c>
      <c r="AY177" s="18" t="s">
        <v>253</v>
      </c>
      <c r="BE177" s="241">
        <f>IF(N177="základní",J177,0)</f>
        <v>0</v>
      </c>
      <c r="BF177" s="241">
        <f>IF(N177="snížená",J177,0)</f>
        <v>0</v>
      </c>
      <c r="BG177" s="241">
        <f>IF(N177="zákl. přenesená",J177,0)</f>
        <v>0</v>
      </c>
      <c r="BH177" s="241">
        <f>IF(N177="sníž. přenesená",J177,0)</f>
        <v>0</v>
      </c>
      <c r="BI177" s="241">
        <f>IF(N177="nulová",J177,0)</f>
        <v>0</v>
      </c>
      <c r="BJ177" s="18" t="s">
        <v>83</v>
      </c>
      <c r="BK177" s="241">
        <f>ROUND(I177*H177,2)</f>
        <v>0</v>
      </c>
      <c r="BL177" s="18" t="s">
        <v>260</v>
      </c>
      <c r="BM177" s="240" t="s">
        <v>812</v>
      </c>
    </row>
    <row r="178" s="2" customFormat="1" ht="55.5" customHeight="1">
      <c r="A178" s="39"/>
      <c r="B178" s="40"/>
      <c r="C178" s="229" t="s">
        <v>598</v>
      </c>
      <c r="D178" s="229" t="s">
        <v>256</v>
      </c>
      <c r="E178" s="230" t="s">
        <v>1883</v>
      </c>
      <c r="F178" s="231" t="s">
        <v>1884</v>
      </c>
      <c r="G178" s="232" t="s">
        <v>1372</v>
      </c>
      <c r="H178" s="233">
        <v>2</v>
      </c>
      <c r="I178" s="234"/>
      <c r="J178" s="235">
        <f>ROUND(I178*H178,2)</f>
        <v>0</v>
      </c>
      <c r="K178" s="231" t="s">
        <v>1</v>
      </c>
      <c r="L178" s="45"/>
      <c r="M178" s="236" t="s">
        <v>1</v>
      </c>
      <c r="N178" s="237" t="s">
        <v>41</v>
      </c>
      <c r="O178" s="92"/>
      <c r="P178" s="238">
        <f>O178*H178</f>
        <v>0</v>
      </c>
      <c r="Q178" s="238">
        <v>0</v>
      </c>
      <c r="R178" s="238">
        <f>Q178*H178</f>
        <v>0</v>
      </c>
      <c r="S178" s="238">
        <v>0</v>
      </c>
      <c r="T178" s="239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40" t="s">
        <v>260</v>
      </c>
      <c r="AT178" s="240" t="s">
        <v>256</v>
      </c>
      <c r="AU178" s="240" t="s">
        <v>83</v>
      </c>
      <c r="AY178" s="18" t="s">
        <v>253</v>
      </c>
      <c r="BE178" s="241">
        <f>IF(N178="základní",J178,0)</f>
        <v>0</v>
      </c>
      <c r="BF178" s="241">
        <f>IF(N178="snížená",J178,0)</f>
        <v>0</v>
      </c>
      <c r="BG178" s="241">
        <f>IF(N178="zákl. přenesená",J178,0)</f>
        <v>0</v>
      </c>
      <c r="BH178" s="241">
        <f>IF(N178="sníž. přenesená",J178,0)</f>
        <v>0</v>
      </c>
      <c r="BI178" s="241">
        <f>IF(N178="nulová",J178,0)</f>
        <v>0</v>
      </c>
      <c r="BJ178" s="18" t="s">
        <v>83</v>
      </c>
      <c r="BK178" s="241">
        <f>ROUND(I178*H178,2)</f>
        <v>0</v>
      </c>
      <c r="BL178" s="18" t="s">
        <v>260</v>
      </c>
      <c r="BM178" s="240" t="s">
        <v>823</v>
      </c>
    </row>
    <row r="179" s="2" customFormat="1" ht="16.5" customHeight="1">
      <c r="A179" s="39"/>
      <c r="B179" s="40"/>
      <c r="C179" s="229" t="s">
        <v>605</v>
      </c>
      <c r="D179" s="229" t="s">
        <v>256</v>
      </c>
      <c r="E179" s="230" t="s">
        <v>1885</v>
      </c>
      <c r="F179" s="231" t="s">
        <v>1886</v>
      </c>
      <c r="G179" s="232" t="s">
        <v>1372</v>
      </c>
      <c r="H179" s="233">
        <v>1</v>
      </c>
      <c r="I179" s="234"/>
      <c r="J179" s="235">
        <f>ROUND(I179*H179,2)</f>
        <v>0</v>
      </c>
      <c r="K179" s="231" t="s">
        <v>1</v>
      </c>
      <c r="L179" s="45"/>
      <c r="M179" s="236" t="s">
        <v>1</v>
      </c>
      <c r="N179" s="237" t="s">
        <v>41</v>
      </c>
      <c r="O179" s="92"/>
      <c r="P179" s="238">
        <f>O179*H179</f>
        <v>0</v>
      </c>
      <c r="Q179" s="238">
        <v>0</v>
      </c>
      <c r="R179" s="238">
        <f>Q179*H179</f>
        <v>0</v>
      </c>
      <c r="S179" s="238">
        <v>0</v>
      </c>
      <c r="T179" s="239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40" t="s">
        <v>260</v>
      </c>
      <c r="AT179" s="240" t="s">
        <v>256</v>
      </c>
      <c r="AU179" s="240" t="s">
        <v>83</v>
      </c>
      <c r="AY179" s="18" t="s">
        <v>253</v>
      </c>
      <c r="BE179" s="241">
        <f>IF(N179="základní",J179,0)</f>
        <v>0</v>
      </c>
      <c r="BF179" s="241">
        <f>IF(N179="snížená",J179,0)</f>
        <v>0</v>
      </c>
      <c r="BG179" s="241">
        <f>IF(N179="zákl. přenesená",J179,0)</f>
        <v>0</v>
      </c>
      <c r="BH179" s="241">
        <f>IF(N179="sníž. přenesená",J179,0)</f>
        <v>0</v>
      </c>
      <c r="BI179" s="241">
        <f>IF(N179="nulová",J179,0)</f>
        <v>0</v>
      </c>
      <c r="BJ179" s="18" t="s">
        <v>83</v>
      </c>
      <c r="BK179" s="241">
        <f>ROUND(I179*H179,2)</f>
        <v>0</v>
      </c>
      <c r="BL179" s="18" t="s">
        <v>260</v>
      </c>
      <c r="BM179" s="240" t="s">
        <v>832</v>
      </c>
    </row>
    <row r="180" s="12" customFormat="1" ht="25.92" customHeight="1">
      <c r="A180" s="12"/>
      <c r="B180" s="213"/>
      <c r="C180" s="214"/>
      <c r="D180" s="215" t="s">
        <v>75</v>
      </c>
      <c r="E180" s="216" t="s">
        <v>1887</v>
      </c>
      <c r="F180" s="216" t="s">
        <v>1888</v>
      </c>
      <c r="G180" s="214"/>
      <c r="H180" s="214"/>
      <c r="I180" s="217"/>
      <c r="J180" s="218">
        <f>BK180</f>
        <v>0</v>
      </c>
      <c r="K180" s="214"/>
      <c r="L180" s="219"/>
      <c r="M180" s="220"/>
      <c r="N180" s="221"/>
      <c r="O180" s="221"/>
      <c r="P180" s="222">
        <f>SUM(P181:P196)</f>
        <v>0</v>
      </c>
      <c r="Q180" s="221"/>
      <c r="R180" s="222">
        <f>SUM(R181:R196)</f>
        <v>0</v>
      </c>
      <c r="S180" s="221"/>
      <c r="T180" s="223">
        <f>SUM(T181:T196)</f>
        <v>0</v>
      </c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R180" s="224" t="s">
        <v>83</v>
      </c>
      <c r="AT180" s="225" t="s">
        <v>75</v>
      </c>
      <c r="AU180" s="225" t="s">
        <v>76</v>
      </c>
      <c r="AY180" s="224" t="s">
        <v>253</v>
      </c>
      <c r="BK180" s="226">
        <f>SUM(BK181:BK196)</f>
        <v>0</v>
      </c>
    </row>
    <row r="181" s="2" customFormat="1" ht="16.5" customHeight="1">
      <c r="A181" s="39"/>
      <c r="B181" s="40"/>
      <c r="C181" s="229" t="s">
        <v>610</v>
      </c>
      <c r="D181" s="229" t="s">
        <v>256</v>
      </c>
      <c r="E181" s="230" t="s">
        <v>1889</v>
      </c>
      <c r="F181" s="231" t="s">
        <v>1890</v>
      </c>
      <c r="G181" s="232" t="s">
        <v>1372</v>
      </c>
      <c r="H181" s="233">
        <v>7</v>
      </c>
      <c r="I181" s="234"/>
      <c r="J181" s="235">
        <f>ROUND(I181*H181,2)</f>
        <v>0</v>
      </c>
      <c r="K181" s="231" t="s">
        <v>1</v>
      </c>
      <c r="L181" s="45"/>
      <c r="M181" s="236" t="s">
        <v>1</v>
      </c>
      <c r="N181" s="237" t="s">
        <v>41</v>
      </c>
      <c r="O181" s="92"/>
      <c r="P181" s="238">
        <f>O181*H181</f>
        <v>0</v>
      </c>
      <c r="Q181" s="238">
        <v>0</v>
      </c>
      <c r="R181" s="238">
        <f>Q181*H181</f>
        <v>0</v>
      </c>
      <c r="S181" s="238">
        <v>0</v>
      </c>
      <c r="T181" s="239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40" t="s">
        <v>260</v>
      </c>
      <c r="AT181" s="240" t="s">
        <v>256</v>
      </c>
      <c r="AU181" s="240" t="s">
        <v>83</v>
      </c>
      <c r="AY181" s="18" t="s">
        <v>253</v>
      </c>
      <c r="BE181" s="241">
        <f>IF(N181="základní",J181,0)</f>
        <v>0</v>
      </c>
      <c r="BF181" s="241">
        <f>IF(N181="snížená",J181,0)</f>
        <v>0</v>
      </c>
      <c r="BG181" s="241">
        <f>IF(N181="zákl. přenesená",J181,0)</f>
        <v>0</v>
      </c>
      <c r="BH181" s="241">
        <f>IF(N181="sníž. přenesená",J181,0)</f>
        <v>0</v>
      </c>
      <c r="BI181" s="241">
        <f>IF(N181="nulová",J181,0)</f>
        <v>0</v>
      </c>
      <c r="BJ181" s="18" t="s">
        <v>83</v>
      </c>
      <c r="BK181" s="241">
        <f>ROUND(I181*H181,2)</f>
        <v>0</v>
      </c>
      <c r="BL181" s="18" t="s">
        <v>260</v>
      </c>
      <c r="BM181" s="240" t="s">
        <v>840</v>
      </c>
    </row>
    <row r="182" s="2" customFormat="1" ht="16.5" customHeight="1">
      <c r="A182" s="39"/>
      <c r="B182" s="40"/>
      <c r="C182" s="229" t="s">
        <v>616</v>
      </c>
      <c r="D182" s="229" t="s">
        <v>256</v>
      </c>
      <c r="E182" s="230" t="s">
        <v>1891</v>
      </c>
      <c r="F182" s="231" t="s">
        <v>1892</v>
      </c>
      <c r="G182" s="232" t="s">
        <v>1372</v>
      </c>
      <c r="H182" s="233">
        <v>4</v>
      </c>
      <c r="I182" s="234"/>
      <c r="J182" s="235">
        <f>ROUND(I182*H182,2)</f>
        <v>0</v>
      </c>
      <c r="K182" s="231" t="s">
        <v>1</v>
      </c>
      <c r="L182" s="45"/>
      <c r="M182" s="236" t="s">
        <v>1</v>
      </c>
      <c r="N182" s="237" t="s">
        <v>41</v>
      </c>
      <c r="O182" s="92"/>
      <c r="P182" s="238">
        <f>O182*H182</f>
        <v>0</v>
      </c>
      <c r="Q182" s="238">
        <v>0</v>
      </c>
      <c r="R182" s="238">
        <f>Q182*H182</f>
        <v>0</v>
      </c>
      <c r="S182" s="238">
        <v>0</v>
      </c>
      <c r="T182" s="239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40" t="s">
        <v>260</v>
      </c>
      <c r="AT182" s="240" t="s">
        <v>256</v>
      </c>
      <c r="AU182" s="240" t="s">
        <v>83</v>
      </c>
      <c r="AY182" s="18" t="s">
        <v>253</v>
      </c>
      <c r="BE182" s="241">
        <f>IF(N182="základní",J182,0)</f>
        <v>0</v>
      </c>
      <c r="BF182" s="241">
        <f>IF(N182="snížená",J182,0)</f>
        <v>0</v>
      </c>
      <c r="BG182" s="241">
        <f>IF(N182="zákl. přenesená",J182,0)</f>
        <v>0</v>
      </c>
      <c r="BH182" s="241">
        <f>IF(N182="sníž. přenesená",J182,0)</f>
        <v>0</v>
      </c>
      <c r="BI182" s="241">
        <f>IF(N182="nulová",J182,0)</f>
        <v>0</v>
      </c>
      <c r="BJ182" s="18" t="s">
        <v>83</v>
      </c>
      <c r="BK182" s="241">
        <f>ROUND(I182*H182,2)</f>
        <v>0</v>
      </c>
      <c r="BL182" s="18" t="s">
        <v>260</v>
      </c>
      <c r="BM182" s="240" t="s">
        <v>848</v>
      </c>
    </row>
    <row r="183" s="2" customFormat="1" ht="16.5" customHeight="1">
      <c r="A183" s="39"/>
      <c r="B183" s="40"/>
      <c r="C183" s="229" t="s">
        <v>625</v>
      </c>
      <c r="D183" s="229" t="s">
        <v>256</v>
      </c>
      <c r="E183" s="230" t="s">
        <v>1893</v>
      </c>
      <c r="F183" s="231" t="s">
        <v>1894</v>
      </c>
      <c r="G183" s="232" t="s">
        <v>1372</v>
      </c>
      <c r="H183" s="233">
        <v>5</v>
      </c>
      <c r="I183" s="234"/>
      <c r="J183" s="235">
        <f>ROUND(I183*H183,2)</f>
        <v>0</v>
      </c>
      <c r="K183" s="231" t="s">
        <v>1</v>
      </c>
      <c r="L183" s="45"/>
      <c r="M183" s="236" t="s">
        <v>1</v>
      </c>
      <c r="N183" s="237" t="s">
        <v>41</v>
      </c>
      <c r="O183" s="92"/>
      <c r="P183" s="238">
        <f>O183*H183</f>
        <v>0</v>
      </c>
      <c r="Q183" s="238">
        <v>0</v>
      </c>
      <c r="R183" s="238">
        <f>Q183*H183</f>
        <v>0</v>
      </c>
      <c r="S183" s="238">
        <v>0</v>
      </c>
      <c r="T183" s="239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40" t="s">
        <v>260</v>
      </c>
      <c r="AT183" s="240" t="s">
        <v>256</v>
      </c>
      <c r="AU183" s="240" t="s">
        <v>83</v>
      </c>
      <c r="AY183" s="18" t="s">
        <v>253</v>
      </c>
      <c r="BE183" s="241">
        <f>IF(N183="základní",J183,0)</f>
        <v>0</v>
      </c>
      <c r="BF183" s="241">
        <f>IF(N183="snížená",J183,0)</f>
        <v>0</v>
      </c>
      <c r="BG183" s="241">
        <f>IF(N183="zákl. přenesená",J183,0)</f>
        <v>0</v>
      </c>
      <c r="BH183" s="241">
        <f>IF(N183="sníž. přenesená",J183,0)</f>
        <v>0</v>
      </c>
      <c r="BI183" s="241">
        <f>IF(N183="nulová",J183,0)</f>
        <v>0</v>
      </c>
      <c r="BJ183" s="18" t="s">
        <v>83</v>
      </c>
      <c r="BK183" s="241">
        <f>ROUND(I183*H183,2)</f>
        <v>0</v>
      </c>
      <c r="BL183" s="18" t="s">
        <v>260</v>
      </c>
      <c r="BM183" s="240" t="s">
        <v>856</v>
      </c>
    </row>
    <row r="184" s="2" customFormat="1" ht="16.5" customHeight="1">
      <c r="A184" s="39"/>
      <c r="B184" s="40"/>
      <c r="C184" s="229" t="s">
        <v>630</v>
      </c>
      <c r="D184" s="229" t="s">
        <v>256</v>
      </c>
      <c r="E184" s="230" t="s">
        <v>1895</v>
      </c>
      <c r="F184" s="231" t="s">
        <v>1896</v>
      </c>
      <c r="G184" s="232" t="s">
        <v>1372</v>
      </c>
      <c r="H184" s="233">
        <v>1</v>
      </c>
      <c r="I184" s="234"/>
      <c r="J184" s="235">
        <f>ROUND(I184*H184,2)</f>
        <v>0</v>
      </c>
      <c r="K184" s="231" t="s">
        <v>1</v>
      </c>
      <c r="L184" s="45"/>
      <c r="M184" s="236" t="s">
        <v>1</v>
      </c>
      <c r="N184" s="237" t="s">
        <v>41</v>
      </c>
      <c r="O184" s="92"/>
      <c r="P184" s="238">
        <f>O184*H184</f>
        <v>0</v>
      </c>
      <c r="Q184" s="238">
        <v>0</v>
      </c>
      <c r="R184" s="238">
        <f>Q184*H184</f>
        <v>0</v>
      </c>
      <c r="S184" s="238">
        <v>0</v>
      </c>
      <c r="T184" s="239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40" t="s">
        <v>260</v>
      </c>
      <c r="AT184" s="240" t="s">
        <v>256</v>
      </c>
      <c r="AU184" s="240" t="s">
        <v>83</v>
      </c>
      <c r="AY184" s="18" t="s">
        <v>253</v>
      </c>
      <c r="BE184" s="241">
        <f>IF(N184="základní",J184,0)</f>
        <v>0</v>
      </c>
      <c r="BF184" s="241">
        <f>IF(N184="snížená",J184,0)</f>
        <v>0</v>
      </c>
      <c r="BG184" s="241">
        <f>IF(N184="zákl. přenesená",J184,0)</f>
        <v>0</v>
      </c>
      <c r="BH184" s="241">
        <f>IF(N184="sníž. přenesená",J184,0)</f>
        <v>0</v>
      </c>
      <c r="BI184" s="241">
        <f>IF(N184="nulová",J184,0)</f>
        <v>0</v>
      </c>
      <c r="BJ184" s="18" t="s">
        <v>83</v>
      </c>
      <c r="BK184" s="241">
        <f>ROUND(I184*H184,2)</f>
        <v>0</v>
      </c>
      <c r="BL184" s="18" t="s">
        <v>260</v>
      </c>
      <c r="BM184" s="240" t="s">
        <v>867</v>
      </c>
    </row>
    <row r="185" s="2" customFormat="1" ht="16.5" customHeight="1">
      <c r="A185" s="39"/>
      <c r="B185" s="40"/>
      <c r="C185" s="229" t="s">
        <v>635</v>
      </c>
      <c r="D185" s="229" t="s">
        <v>256</v>
      </c>
      <c r="E185" s="230" t="s">
        <v>1897</v>
      </c>
      <c r="F185" s="231" t="s">
        <v>1898</v>
      </c>
      <c r="G185" s="232" t="s">
        <v>1372</v>
      </c>
      <c r="H185" s="233">
        <v>8</v>
      </c>
      <c r="I185" s="234"/>
      <c r="J185" s="235">
        <f>ROUND(I185*H185,2)</f>
        <v>0</v>
      </c>
      <c r="K185" s="231" t="s">
        <v>1</v>
      </c>
      <c r="L185" s="45"/>
      <c r="M185" s="236" t="s">
        <v>1</v>
      </c>
      <c r="N185" s="237" t="s">
        <v>41</v>
      </c>
      <c r="O185" s="92"/>
      <c r="P185" s="238">
        <f>O185*H185</f>
        <v>0</v>
      </c>
      <c r="Q185" s="238">
        <v>0</v>
      </c>
      <c r="R185" s="238">
        <f>Q185*H185</f>
        <v>0</v>
      </c>
      <c r="S185" s="238">
        <v>0</v>
      </c>
      <c r="T185" s="239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40" t="s">
        <v>260</v>
      </c>
      <c r="AT185" s="240" t="s">
        <v>256</v>
      </c>
      <c r="AU185" s="240" t="s">
        <v>83</v>
      </c>
      <c r="AY185" s="18" t="s">
        <v>253</v>
      </c>
      <c r="BE185" s="241">
        <f>IF(N185="základní",J185,0)</f>
        <v>0</v>
      </c>
      <c r="BF185" s="241">
        <f>IF(N185="snížená",J185,0)</f>
        <v>0</v>
      </c>
      <c r="BG185" s="241">
        <f>IF(N185="zákl. přenesená",J185,0)</f>
        <v>0</v>
      </c>
      <c r="BH185" s="241">
        <f>IF(N185="sníž. přenesená",J185,0)</f>
        <v>0</v>
      </c>
      <c r="BI185" s="241">
        <f>IF(N185="nulová",J185,0)</f>
        <v>0</v>
      </c>
      <c r="BJ185" s="18" t="s">
        <v>83</v>
      </c>
      <c r="BK185" s="241">
        <f>ROUND(I185*H185,2)</f>
        <v>0</v>
      </c>
      <c r="BL185" s="18" t="s">
        <v>260</v>
      </c>
      <c r="BM185" s="240" t="s">
        <v>875</v>
      </c>
    </row>
    <row r="186" s="2" customFormat="1" ht="16.5" customHeight="1">
      <c r="A186" s="39"/>
      <c r="B186" s="40"/>
      <c r="C186" s="229" t="s">
        <v>643</v>
      </c>
      <c r="D186" s="229" t="s">
        <v>256</v>
      </c>
      <c r="E186" s="230" t="s">
        <v>1899</v>
      </c>
      <c r="F186" s="231" t="s">
        <v>1900</v>
      </c>
      <c r="G186" s="232" t="s">
        <v>1372</v>
      </c>
      <c r="H186" s="233">
        <v>3</v>
      </c>
      <c r="I186" s="234"/>
      <c r="J186" s="235">
        <f>ROUND(I186*H186,2)</f>
        <v>0</v>
      </c>
      <c r="K186" s="231" t="s">
        <v>1</v>
      </c>
      <c r="L186" s="45"/>
      <c r="M186" s="236" t="s">
        <v>1</v>
      </c>
      <c r="N186" s="237" t="s">
        <v>41</v>
      </c>
      <c r="O186" s="92"/>
      <c r="P186" s="238">
        <f>O186*H186</f>
        <v>0</v>
      </c>
      <c r="Q186" s="238">
        <v>0</v>
      </c>
      <c r="R186" s="238">
        <f>Q186*H186</f>
        <v>0</v>
      </c>
      <c r="S186" s="238">
        <v>0</v>
      </c>
      <c r="T186" s="239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40" t="s">
        <v>260</v>
      </c>
      <c r="AT186" s="240" t="s">
        <v>256</v>
      </c>
      <c r="AU186" s="240" t="s">
        <v>83</v>
      </c>
      <c r="AY186" s="18" t="s">
        <v>253</v>
      </c>
      <c r="BE186" s="241">
        <f>IF(N186="základní",J186,0)</f>
        <v>0</v>
      </c>
      <c r="BF186" s="241">
        <f>IF(N186="snížená",J186,0)</f>
        <v>0</v>
      </c>
      <c r="BG186" s="241">
        <f>IF(N186="zákl. přenesená",J186,0)</f>
        <v>0</v>
      </c>
      <c r="BH186" s="241">
        <f>IF(N186="sníž. přenesená",J186,0)</f>
        <v>0</v>
      </c>
      <c r="BI186" s="241">
        <f>IF(N186="nulová",J186,0)</f>
        <v>0</v>
      </c>
      <c r="BJ186" s="18" t="s">
        <v>83</v>
      </c>
      <c r="BK186" s="241">
        <f>ROUND(I186*H186,2)</f>
        <v>0</v>
      </c>
      <c r="BL186" s="18" t="s">
        <v>260</v>
      </c>
      <c r="BM186" s="240" t="s">
        <v>888</v>
      </c>
    </row>
    <row r="187" s="2" customFormat="1" ht="16.5" customHeight="1">
      <c r="A187" s="39"/>
      <c r="B187" s="40"/>
      <c r="C187" s="229" t="s">
        <v>650</v>
      </c>
      <c r="D187" s="229" t="s">
        <v>256</v>
      </c>
      <c r="E187" s="230" t="s">
        <v>1901</v>
      </c>
      <c r="F187" s="231" t="s">
        <v>1902</v>
      </c>
      <c r="G187" s="232" t="s">
        <v>1372</v>
      </c>
      <c r="H187" s="233">
        <v>1</v>
      </c>
      <c r="I187" s="234"/>
      <c r="J187" s="235">
        <f>ROUND(I187*H187,2)</f>
        <v>0</v>
      </c>
      <c r="K187" s="231" t="s">
        <v>1</v>
      </c>
      <c r="L187" s="45"/>
      <c r="M187" s="236" t="s">
        <v>1</v>
      </c>
      <c r="N187" s="237" t="s">
        <v>41</v>
      </c>
      <c r="O187" s="92"/>
      <c r="P187" s="238">
        <f>O187*H187</f>
        <v>0</v>
      </c>
      <c r="Q187" s="238">
        <v>0</v>
      </c>
      <c r="R187" s="238">
        <f>Q187*H187</f>
        <v>0</v>
      </c>
      <c r="S187" s="238">
        <v>0</v>
      </c>
      <c r="T187" s="239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40" t="s">
        <v>260</v>
      </c>
      <c r="AT187" s="240" t="s">
        <v>256</v>
      </c>
      <c r="AU187" s="240" t="s">
        <v>83</v>
      </c>
      <c r="AY187" s="18" t="s">
        <v>253</v>
      </c>
      <c r="BE187" s="241">
        <f>IF(N187="základní",J187,0)</f>
        <v>0</v>
      </c>
      <c r="BF187" s="241">
        <f>IF(N187="snížená",J187,0)</f>
        <v>0</v>
      </c>
      <c r="BG187" s="241">
        <f>IF(N187="zákl. přenesená",J187,0)</f>
        <v>0</v>
      </c>
      <c r="BH187" s="241">
        <f>IF(N187="sníž. přenesená",J187,0)</f>
        <v>0</v>
      </c>
      <c r="BI187" s="241">
        <f>IF(N187="nulová",J187,0)</f>
        <v>0</v>
      </c>
      <c r="BJ187" s="18" t="s">
        <v>83</v>
      </c>
      <c r="BK187" s="241">
        <f>ROUND(I187*H187,2)</f>
        <v>0</v>
      </c>
      <c r="BL187" s="18" t="s">
        <v>260</v>
      </c>
      <c r="BM187" s="240" t="s">
        <v>897</v>
      </c>
    </row>
    <row r="188" s="2" customFormat="1" ht="16.5" customHeight="1">
      <c r="A188" s="39"/>
      <c r="B188" s="40"/>
      <c r="C188" s="229" t="s">
        <v>654</v>
      </c>
      <c r="D188" s="229" t="s">
        <v>256</v>
      </c>
      <c r="E188" s="230" t="s">
        <v>1903</v>
      </c>
      <c r="F188" s="231" t="s">
        <v>1904</v>
      </c>
      <c r="G188" s="232" t="s">
        <v>187</v>
      </c>
      <c r="H188" s="233">
        <v>820</v>
      </c>
      <c r="I188" s="234"/>
      <c r="J188" s="235">
        <f>ROUND(I188*H188,2)</f>
        <v>0</v>
      </c>
      <c r="K188" s="231" t="s">
        <v>1</v>
      </c>
      <c r="L188" s="45"/>
      <c r="M188" s="236" t="s">
        <v>1</v>
      </c>
      <c r="N188" s="237" t="s">
        <v>41</v>
      </c>
      <c r="O188" s="92"/>
      <c r="P188" s="238">
        <f>O188*H188</f>
        <v>0</v>
      </c>
      <c r="Q188" s="238">
        <v>0</v>
      </c>
      <c r="R188" s="238">
        <f>Q188*H188</f>
        <v>0</v>
      </c>
      <c r="S188" s="238">
        <v>0</v>
      </c>
      <c r="T188" s="239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40" t="s">
        <v>260</v>
      </c>
      <c r="AT188" s="240" t="s">
        <v>256</v>
      </c>
      <c r="AU188" s="240" t="s">
        <v>83</v>
      </c>
      <c r="AY188" s="18" t="s">
        <v>253</v>
      </c>
      <c r="BE188" s="241">
        <f>IF(N188="základní",J188,0)</f>
        <v>0</v>
      </c>
      <c r="BF188" s="241">
        <f>IF(N188="snížená",J188,0)</f>
        <v>0</v>
      </c>
      <c r="BG188" s="241">
        <f>IF(N188="zákl. přenesená",J188,0)</f>
        <v>0</v>
      </c>
      <c r="BH188" s="241">
        <f>IF(N188="sníž. přenesená",J188,0)</f>
        <v>0</v>
      </c>
      <c r="BI188" s="241">
        <f>IF(N188="nulová",J188,0)</f>
        <v>0</v>
      </c>
      <c r="BJ188" s="18" t="s">
        <v>83</v>
      </c>
      <c r="BK188" s="241">
        <f>ROUND(I188*H188,2)</f>
        <v>0</v>
      </c>
      <c r="BL188" s="18" t="s">
        <v>260</v>
      </c>
      <c r="BM188" s="240" t="s">
        <v>908</v>
      </c>
    </row>
    <row r="189" s="2" customFormat="1" ht="16.5" customHeight="1">
      <c r="A189" s="39"/>
      <c r="B189" s="40"/>
      <c r="C189" s="229" t="s">
        <v>660</v>
      </c>
      <c r="D189" s="229" t="s">
        <v>256</v>
      </c>
      <c r="E189" s="230" t="s">
        <v>1905</v>
      </c>
      <c r="F189" s="231" t="s">
        <v>1906</v>
      </c>
      <c r="G189" s="232" t="s">
        <v>187</v>
      </c>
      <c r="H189" s="233">
        <v>304</v>
      </c>
      <c r="I189" s="234"/>
      <c r="J189" s="235">
        <f>ROUND(I189*H189,2)</f>
        <v>0</v>
      </c>
      <c r="K189" s="231" t="s">
        <v>1</v>
      </c>
      <c r="L189" s="45"/>
      <c r="M189" s="236" t="s">
        <v>1</v>
      </c>
      <c r="N189" s="237" t="s">
        <v>41</v>
      </c>
      <c r="O189" s="92"/>
      <c r="P189" s="238">
        <f>O189*H189</f>
        <v>0</v>
      </c>
      <c r="Q189" s="238">
        <v>0</v>
      </c>
      <c r="R189" s="238">
        <f>Q189*H189</f>
        <v>0</v>
      </c>
      <c r="S189" s="238">
        <v>0</v>
      </c>
      <c r="T189" s="239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40" t="s">
        <v>260</v>
      </c>
      <c r="AT189" s="240" t="s">
        <v>256</v>
      </c>
      <c r="AU189" s="240" t="s">
        <v>83</v>
      </c>
      <c r="AY189" s="18" t="s">
        <v>253</v>
      </c>
      <c r="BE189" s="241">
        <f>IF(N189="základní",J189,0)</f>
        <v>0</v>
      </c>
      <c r="BF189" s="241">
        <f>IF(N189="snížená",J189,0)</f>
        <v>0</v>
      </c>
      <c r="BG189" s="241">
        <f>IF(N189="zákl. přenesená",J189,0)</f>
        <v>0</v>
      </c>
      <c r="BH189" s="241">
        <f>IF(N189="sníž. přenesená",J189,0)</f>
        <v>0</v>
      </c>
      <c r="BI189" s="241">
        <f>IF(N189="nulová",J189,0)</f>
        <v>0</v>
      </c>
      <c r="BJ189" s="18" t="s">
        <v>83</v>
      </c>
      <c r="BK189" s="241">
        <f>ROUND(I189*H189,2)</f>
        <v>0</v>
      </c>
      <c r="BL189" s="18" t="s">
        <v>260</v>
      </c>
      <c r="BM189" s="240" t="s">
        <v>918</v>
      </c>
    </row>
    <row r="190" s="2" customFormat="1" ht="16.5" customHeight="1">
      <c r="A190" s="39"/>
      <c r="B190" s="40"/>
      <c r="C190" s="229" t="s">
        <v>664</v>
      </c>
      <c r="D190" s="229" t="s">
        <v>256</v>
      </c>
      <c r="E190" s="230" t="s">
        <v>1907</v>
      </c>
      <c r="F190" s="231" t="s">
        <v>1908</v>
      </c>
      <c r="G190" s="232" t="s">
        <v>187</v>
      </c>
      <c r="H190" s="233">
        <v>34</v>
      </c>
      <c r="I190" s="234"/>
      <c r="J190" s="235">
        <f>ROUND(I190*H190,2)</f>
        <v>0</v>
      </c>
      <c r="K190" s="231" t="s">
        <v>1</v>
      </c>
      <c r="L190" s="45"/>
      <c r="M190" s="236" t="s">
        <v>1</v>
      </c>
      <c r="N190" s="237" t="s">
        <v>41</v>
      </c>
      <c r="O190" s="92"/>
      <c r="P190" s="238">
        <f>O190*H190</f>
        <v>0</v>
      </c>
      <c r="Q190" s="238">
        <v>0</v>
      </c>
      <c r="R190" s="238">
        <f>Q190*H190</f>
        <v>0</v>
      </c>
      <c r="S190" s="238">
        <v>0</v>
      </c>
      <c r="T190" s="239">
        <f>S190*H190</f>
        <v>0</v>
      </c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R190" s="240" t="s">
        <v>260</v>
      </c>
      <c r="AT190" s="240" t="s">
        <v>256</v>
      </c>
      <c r="AU190" s="240" t="s">
        <v>83</v>
      </c>
      <c r="AY190" s="18" t="s">
        <v>253</v>
      </c>
      <c r="BE190" s="241">
        <f>IF(N190="základní",J190,0)</f>
        <v>0</v>
      </c>
      <c r="BF190" s="241">
        <f>IF(N190="snížená",J190,0)</f>
        <v>0</v>
      </c>
      <c r="BG190" s="241">
        <f>IF(N190="zákl. přenesená",J190,0)</f>
        <v>0</v>
      </c>
      <c r="BH190" s="241">
        <f>IF(N190="sníž. přenesená",J190,0)</f>
        <v>0</v>
      </c>
      <c r="BI190" s="241">
        <f>IF(N190="nulová",J190,0)</f>
        <v>0</v>
      </c>
      <c r="BJ190" s="18" t="s">
        <v>83</v>
      </c>
      <c r="BK190" s="241">
        <f>ROUND(I190*H190,2)</f>
        <v>0</v>
      </c>
      <c r="BL190" s="18" t="s">
        <v>260</v>
      </c>
      <c r="BM190" s="240" t="s">
        <v>928</v>
      </c>
    </row>
    <row r="191" s="2" customFormat="1" ht="16.5" customHeight="1">
      <c r="A191" s="39"/>
      <c r="B191" s="40"/>
      <c r="C191" s="229" t="s">
        <v>668</v>
      </c>
      <c r="D191" s="229" t="s">
        <v>256</v>
      </c>
      <c r="E191" s="230" t="s">
        <v>1909</v>
      </c>
      <c r="F191" s="231" t="s">
        <v>1910</v>
      </c>
      <c r="G191" s="232" t="s">
        <v>187</v>
      </c>
      <c r="H191" s="233">
        <v>66</v>
      </c>
      <c r="I191" s="234"/>
      <c r="J191" s="235">
        <f>ROUND(I191*H191,2)</f>
        <v>0</v>
      </c>
      <c r="K191" s="231" t="s">
        <v>1</v>
      </c>
      <c r="L191" s="45"/>
      <c r="M191" s="236" t="s">
        <v>1</v>
      </c>
      <c r="N191" s="237" t="s">
        <v>41</v>
      </c>
      <c r="O191" s="92"/>
      <c r="P191" s="238">
        <f>O191*H191</f>
        <v>0</v>
      </c>
      <c r="Q191" s="238">
        <v>0</v>
      </c>
      <c r="R191" s="238">
        <f>Q191*H191</f>
        <v>0</v>
      </c>
      <c r="S191" s="238">
        <v>0</v>
      </c>
      <c r="T191" s="239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40" t="s">
        <v>260</v>
      </c>
      <c r="AT191" s="240" t="s">
        <v>256</v>
      </c>
      <c r="AU191" s="240" t="s">
        <v>83</v>
      </c>
      <c r="AY191" s="18" t="s">
        <v>253</v>
      </c>
      <c r="BE191" s="241">
        <f>IF(N191="základní",J191,0)</f>
        <v>0</v>
      </c>
      <c r="BF191" s="241">
        <f>IF(N191="snížená",J191,0)</f>
        <v>0</v>
      </c>
      <c r="BG191" s="241">
        <f>IF(N191="zákl. přenesená",J191,0)</f>
        <v>0</v>
      </c>
      <c r="BH191" s="241">
        <f>IF(N191="sníž. přenesená",J191,0)</f>
        <v>0</v>
      </c>
      <c r="BI191" s="241">
        <f>IF(N191="nulová",J191,0)</f>
        <v>0</v>
      </c>
      <c r="BJ191" s="18" t="s">
        <v>83</v>
      </c>
      <c r="BK191" s="241">
        <f>ROUND(I191*H191,2)</f>
        <v>0</v>
      </c>
      <c r="BL191" s="18" t="s">
        <v>260</v>
      </c>
      <c r="BM191" s="240" t="s">
        <v>939</v>
      </c>
    </row>
    <row r="192" s="2" customFormat="1" ht="16.5" customHeight="1">
      <c r="A192" s="39"/>
      <c r="B192" s="40"/>
      <c r="C192" s="229" t="s">
        <v>672</v>
      </c>
      <c r="D192" s="229" t="s">
        <v>256</v>
      </c>
      <c r="E192" s="230" t="s">
        <v>1911</v>
      </c>
      <c r="F192" s="231" t="s">
        <v>1912</v>
      </c>
      <c r="G192" s="232" t="s">
        <v>187</v>
      </c>
      <c r="H192" s="233">
        <v>32</v>
      </c>
      <c r="I192" s="234"/>
      <c r="J192" s="235">
        <f>ROUND(I192*H192,2)</f>
        <v>0</v>
      </c>
      <c r="K192" s="231" t="s">
        <v>1</v>
      </c>
      <c r="L192" s="45"/>
      <c r="M192" s="236" t="s">
        <v>1</v>
      </c>
      <c r="N192" s="237" t="s">
        <v>41</v>
      </c>
      <c r="O192" s="92"/>
      <c r="P192" s="238">
        <f>O192*H192</f>
        <v>0</v>
      </c>
      <c r="Q192" s="238">
        <v>0</v>
      </c>
      <c r="R192" s="238">
        <f>Q192*H192</f>
        <v>0</v>
      </c>
      <c r="S192" s="238">
        <v>0</v>
      </c>
      <c r="T192" s="239">
        <f>S192*H192</f>
        <v>0</v>
      </c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R192" s="240" t="s">
        <v>260</v>
      </c>
      <c r="AT192" s="240" t="s">
        <v>256</v>
      </c>
      <c r="AU192" s="240" t="s">
        <v>83</v>
      </c>
      <c r="AY192" s="18" t="s">
        <v>253</v>
      </c>
      <c r="BE192" s="241">
        <f>IF(N192="základní",J192,0)</f>
        <v>0</v>
      </c>
      <c r="BF192" s="241">
        <f>IF(N192="snížená",J192,0)</f>
        <v>0</v>
      </c>
      <c r="BG192" s="241">
        <f>IF(N192="zákl. přenesená",J192,0)</f>
        <v>0</v>
      </c>
      <c r="BH192" s="241">
        <f>IF(N192="sníž. přenesená",J192,0)</f>
        <v>0</v>
      </c>
      <c r="BI192" s="241">
        <f>IF(N192="nulová",J192,0)</f>
        <v>0</v>
      </c>
      <c r="BJ192" s="18" t="s">
        <v>83</v>
      </c>
      <c r="BK192" s="241">
        <f>ROUND(I192*H192,2)</f>
        <v>0</v>
      </c>
      <c r="BL192" s="18" t="s">
        <v>260</v>
      </c>
      <c r="BM192" s="240" t="s">
        <v>949</v>
      </c>
    </row>
    <row r="193" s="2" customFormat="1" ht="16.5" customHeight="1">
      <c r="A193" s="39"/>
      <c r="B193" s="40"/>
      <c r="C193" s="229" t="s">
        <v>676</v>
      </c>
      <c r="D193" s="229" t="s">
        <v>256</v>
      </c>
      <c r="E193" s="230" t="s">
        <v>1913</v>
      </c>
      <c r="F193" s="231" t="s">
        <v>1914</v>
      </c>
      <c r="G193" s="232" t="s">
        <v>187</v>
      </c>
      <c r="H193" s="233">
        <v>160</v>
      </c>
      <c r="I193" s="234"/>
      <c r="J193" s="235">
        <f>ROUND(I193*H193,2)</f>
        <v>0</v>
      </c>
      <c r="K193" s="231" t="s">
        <v>1</v>
      </c>
      <c r="L193" s="45"/>
      <c r="M193" s="236" t="s">
        <v>1</v>
      </c>
      <c r="N193" s="237" t="s">
        <v>41</v>
      </c>
      <c r="O193" s="92"/>
      <c r="P193" s="238">
        <f>O193*H193</f>
        <v>0</v>
      </c>
      <c r="Q193" s="238">
        <v>0</v>
      </c>
      <c r="R193" s="238">
        <f>Q193*H193</f>
        <v>0</v>
      </c>
      <c r="S193" s="238">
        <v>0</v>
      </c>
      <c r="T193" s="239">
        <f>S193*H193</f>
        <v>0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240" t="s">
        <v>260</v>
      </c>
      <c r="AT193" s="240" t="s">
        <v>256</v>
      </c>
      <c r="AU193" s="240" t="s">
        <v>83</v>
      </c>
      <c r="AY193" s="18" t="s">
        <v>253</v>
      </c>
      <c r="BE193" s="241">
        <f>IF(N193="základní",J193,0)</f>
        <v>0</v>
      </c>
      <c r="BF193" s="241">
        <f>IF(N193="snížená",J193,0)</f>
        <v>0</v>
      </c>
      <c r="BG193" s="241">
        <f>IF(N193="zákl. přenesená",J193,0)</f>
        <v>0</v>
      </c>
      <c r="BH193" s="241">
        <f>IF(N193="sníž. přenesená",J193,0)</f>
        <v>0</v>
      </c>
      <c r="BI193" s="241">
        <f>IF(N193="nulová",J193,0)</f>
        <v>0</v>
      </c>
      <c r="BJ193" s="18" t="s">
        <v>83</v>
      </c>
      <c r="BK193" s="241">
        <f>ROUND(I193*H193,2)</f>
        <v>0</v>
      </c>
      <c r="BL193" s="18" t="s">
        <v>260</v>
      </c>
      <c r="BM193" s="240" t="s">
        <v>959</v>
      </c>
    </row>
    <row r="194" s="2" customFormat="1" ht="16.5" customHeight="1">
      <c r="A194" s="39"/>
      <c r="B194" s="40"/>
      <c r="C194" s="229" t="s">
        <v>680</v>
      </c>
      <c r="D194" s="229" t="s">
        <v>256</v>
      </c>
      <c r="E194" s="230" t="s">
        <v>1915</v>
      </c>
      <c r="F194" s="231" t="s">
        <v>1916</v>
      </c>
      <c r="G194" s="232" t="s">
        <v>1372</v>
      </c>
      <c r="H194" s="233">
        <v>2</v>
      </c>
      <c r="I194" s="234"/>
      <c r="J194" s="235">
        <f>ROUND(I194*H194,2)</f>
        <v>0</v>
      </c>
      <c r="K194" s="231" t="s">
        <v>1</v>
      </c>
      <c r="L194" s="45"/>
      <c r="M194" s="236" t="s">
        <v>1</v>
      </c>
      <c r="N194" s="237" t="s">
        <v>41</v>
      </c>
      <c r="O194" s="92"/>
      <c r="P194" s="238">
        <f>O194*H194</f>
        <v>0</v>
      </c>
      <c r="Q194" s="238">
        <v>0</v>
      </c>
      <c r="R194" s="238">
        <f>Q194*H194</f>
        <v>0</v>
      </c>
      <c r="S194" s="238">
        <v>0</v>
      </c>
      <c r="T194" s="239">
        <f>S194*H194</f>
        <v>0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240" t="s">
        <v>260</v>
      </c>
      <c r="AT194" s="240" t="s">
        <v>256</v>
      </c>
      <c r="AU194" s="240" t="s">
        <v>83</v>
      </c>
      <c r="AY194" s="18" t="s">
        <v>253</v>
      </c>
      <c r="BE194" s="241">
        <f>IF(N194="základní",J194,0)</f>
        <v>0</v>
      </c>
      <c r="BF194" s="241">
        <f>IF(N194="snížená",J194,0)</f>
        <v>0</v>
      </c>
      <c r="BG194" s="241">
        <f>IF(N194="zákl. přenesená",J194,0)</f>
        <v>0</v>
      </c>
      <c r="BH194" s="241">
        <f>IF(N194="sníž. přenesená",J194,0)</f>
        <v>0</v>
      </c>
      <c r="BI194" s="241">
        <f>IF(N194="nulová",J194,0)</f>
        <v>0</v>
      </c>
      <c r="BJ194" s="18" t="s">
        <v>83</v>
      </c>
      <c r="BK194" s="241">
        <f>ROUND(I194*H194,2)</f>
        <v>0</v>
      </c>
      <c r="BL194" s="18" t="s">
        <v>260</v>
      </c>
      <c r="BM194" s="240" t="s">
        <v>971</v>
      </c>
    </row>
    <row r="195" s="2" customFormat="1" ht="33" customHeight="1">
      <c r="A195" s="39"/>
      <c r="B195" s="40"/>
      <c r="C195" s="229" t="s">
        <v>684</v>
      </c>
      <c r="D195" s="229" t="s">
        <v>256</v>
      </c>
      <c r="E195" s="230" t="s">
        <v>1917</v>
      </c>
      <c r="F195" s="231" t="s">
        <v>1918</v>
      </c>
      <c r="G195" s="232" t="s">
        <v>1372</v>
      </c>
      <c r="H195" s="233">
        <v>13</v>
      </c>
      <c r="I195" s="234"/>
      <c r="J195" s="235">
        <f>ROUND(I195*H195,2)</f>
        <v>0</v>
      </c>
      <c r="K195" s="231" t="s">
        <v>1</v>
      </c>
      <c r="L195" s="45"/>
      <c r="M195" s="236" t="s">
        <v>1</v>
      </c>
      <c r="N195" s="237" t="s">
        <v>41</v>
      </c>
      <c r="O195" s="92"/>
      <c r="P195" s="238">
        <f>O195*H195</f>
        <v>0</v>
      </c>
      <c r="Q195" s="238">
        <v>0</v>
      </c>
      <c r="R195" s="238">
        <f>Q195*H195</f>
        <v>0</v>
      </c>
      <c r="S195" s="238">
        <v>0</v>
      </c>
      <c r="T195" s="239">
        <f>S195*H195</f>
        <v>0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240" t="s">
        <v>260</v>
      </c>
      <c r="AT195" s="240" t="s">
        <v>256</v>
      </c>
      <c r="AU195" s="240" t="s">
        <v>83</v>
      </c>
      <c r="AY195" s="18" t="s">
        <v>253</v>
      </c>
      <c r="BE195" s="241">
        <f>IF(N195="základní",J195,0)</f>
        <v>0</v>
      </c>
      <c r="BF195" s="241">
        <f>IF(N195="snížená",J195,0)</f>
        <v>0</v>
      </c>
      <c r="BG195" s="241">
        <f>IF(N195="zákl. přenesená",J195,0)</f>
        <v>0</v>
      </c>
      <c r="BH195" s="241">
        <f>IF(N195="sníž. přenesená",J195,0)</f>
        <v>0</v>
      </c>
      <c r="BI195" s="241">
        <f>IF(N195="nulová",J195,0)</f>
        <v>0</v>
      </c>
      <c r="BJ195" s="18" t="s">
        <v>83</v>
      </c>
      <c r="BK195" s="241">
        <f>ROUND(I195*H195,2)</f>
        <v>0</v>
      </c>
      <c r="BL195" s="18" t="s">
        <v>260</v>
      </c>
      <c r="BM195" s="240" t="s">
        <v>985</v>
      </c>
    </row>
    <row r="196" s="2" customFormat="1" ht="16.5" customHeight="1">
      <c r="A196" s="39"/>
      <c r="B196" s="40"/>
      <c r="C196" s="229" t="s">
        <v>688</v>
      </c>
      <c r="D196" s="229" t="s">
        <v>256</v>
      </c>
      <c r="E196" s="230" t="s">
        <v>1919</v>
      </c>
      <c r="F196" s="231" t="s">
        <v>1920</v>
      </c>
      <c r="G196" s="232" t="s">
        <v>1372</v>
      </c>
      <c r="H196" s="233">
        <v>1</v>
      </c>
      <c r="I196" s="234"/>
      <c r="J196" s="235">
        <f>ROUND(I196*H196,2)</f>
        <v>0</v>
      </c>
      <c r="K196" s="231" t="s">
        <v>1</v>
      </c>
      <c r="L196" s="45"/>
      <c r="M196" s="236" t="s">
        <v>1</v>
      </c>
      <c r="N196" s="237" t="s">
        <v>41</v>
      </c>
      <c r="O196" s="92"/>
      <c r="P196" s="238">
        <f>O196*H196</f>
        <v>0</v>
      </c>
      <c r="Q196" s="238">
        <v>0</v>
      </c>
      <c r="R196" s="238">
        <f>Q196*H196</f>
        <v>0</v>
      </c>
      <c r="S196" s="238">
        <v>0</v>
      </c>
      <c r="T196" s="239">
        <f>S196*H196</f>
        <v>0</v>
      </c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R196" s="240" t="s">
        <v>260</v>
      </c>
      <c r="AT196" s="240" t="s">
        <v>256</v>
      </c>
      <c r="AU196" s="240" t="s">
        <v>83</v>
      </c>
      <c r="AY196" s="18" t="s">
        <v>253</v>
      </c>
      <c r="BE196" s="241">
        <f>IF(N196="základní",J196,0)</f>
        <v>0</v>
      </c>
      <c r="BF196" s="241">
        <f>IF(N196="snížená",J196,0)</f>
        <v>0</v>
      </c>
      <c r="BG196" s="241">
        <f>IF(N196="zákl. přenesená",J196,0)</f>
        <v>0</v>
      </c>
      <c r="BH196" s="241">
        <f>IF(N196="sníž. přenesená",J196,0)</f>
        <v>0</v>
      </c>
      <c r="BI196" s="241">
        <f>IF(N196="nulová",J196,0)</f>
        <v>0</v>
      </c>
      <c r="BJ196" s="18" t="s">
        <v>83</v>
      </c>
      <c r="BK196" s="241">
        <f>ROUND(I196*H196,2)</f>
        <v>0</v>
      </c>
      <c r="BL196" s="18" t="s">
        <v>260</v>
      </c>
      <c r="BM196" s="240" t="s">
        <v>995</v>
      </c>
    </row>
    <row r="197" s="12" customFormat="1" ht="25.92" customHeight="1">
      <c r="A197" s="12"/>
      <c r="B197" s="213"/>
      <c r="C197" s="214"/>
      <c r="D197" s="215" t="s">
        <v>75</v>
      </c>
      <c r="E197" s="216" t="s">
        <v>1921</v>
      </c>
      <c r="F197" s="216" t="s">
        <v>1922</v>
      </c>
      <c r="G197" s="214"/>
      <c r="H197" s="214"/>
      <c r="I197" s="217"/>
      <c r="J197" s="218">
        <f>BK197</f>
        <v>0</v>
      </c>
      <c r="K197" s="214"/>
      <c r="L197" s="219"/>
      <c r="M197" s="220"/>
      <c r="N197" s="221"/>
      <c r="O197" s="221"/>
      <c r="P197" s="222">
        <f>SUM(P198:P205)</f>
        <v>0</v>
      </c>
      <c r="Q197" s="221"/>
      <c r="R197" s="222">
        <f>SUM(R198:R205)</f>
        <v>0</v>
      </c>
      <c r="S197" s="221"/>
      <c r="T197" s="223">
        <f>SUM(T198:T205)</f>
        <v>0</v>
      </c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R197" s="224" t="s">
        <v>83</v>
      </c>
      <c r="AT197" s="225" t="s">
        <v>75</v>
      </c>
      <c r="AU197" s="225" t="s">
        <v>76</v>
      </c>
      <c r="AY197" s="224" t="s">
        <v>253</v>
      </c>
      <c r="BK197" s="226">
        <f>SUM(BK198:BK205)</f>
        <v>0</v>
      </c>
    </row>
    <row r="198" s="2" customFormat="1" ht="21.75" customHeight="1">
      <c r="A198" s="39"/>
      <c r="B198" s="40"/>
      <c r="C198" s="229" t="s">
        <v>692</v>
      </c>
      <c r="D198" s="229" t="s">
        <v>256</v>
      </c>
      <c r="E198" s="230" t="s">
        <v>1923</v>
      </c>
      <c r="F198" s="231" t="s">
        <v>1924</v>
      </c>
      <c r="G198" s="232" t="s">
        <v>1433</v>
      </c>
      <c r="H198" s="233">
        <v>32</v>
      </c>
      <c r="I198" s="234"/>
      <c r="J198" s="235">
        <f>ROUND(I198*H198,2)</f>
        <v>0</v>
      </c>
      <c r="K198" s="231" t="s">
        <v>1</v>
      </c>
      <c r="L198" s="45"/>
      <c r="M198" s="236" t="s">
        <v>1</v>
      </c>
      <c r="N198" s="237" t="s">
        <v>41</v>
      </c>
      <c r="O198" s="92"/>
      <c r="P198" s="238">
        <f>O198*H198</f>
        <v>0</v>
      </c>
      <c r="Q198" s="238">
        <v>0</v>
      </c>
      <c r="R198" s="238">
        <f>Q198*H198</f>
        <v>0</v>
      </c>
      <c r="S198" s="238">
        <v>0</v>
      </c>
      <c r="T198" s="239">
        <f>S198*H198</f>
        <v>0</v>
      </c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R198" s="240" t="s">
        <v>260</v>
      </c>
      <c r="AT198" s="240" t="s">
        <v>256</v>
      </c>
      <c r="AU198" s="240" t="s">
        <v>83</v>
      </c>
      <c r="AY198" s="18" t="s">
        <v>253</v>
      </c>
      <c r="BE198" s="241">
        <f>IF(N198="základní",J198,0)</f>
        <v>0</v>
      </c>
      <c r="BF198" s="241">
        <f>IF(N198="snížená",J198,0)</f>
        <v>0</v>
      </c>
      <c r="BG198" s="241">
        <f>IF(N198="zákl. přenesená",J198,0)</f>
        <v>0</v>
      </c>
      <c r="BH198" s="241">
        <f>IF(N198="sníž. přenesená",J198,0)</f>
        <v>0</v>
      </c>
      <c r="BI198" s="241">
        <f>IF(N198="nulová",J198,0)</f>
        <v>0</v>
      </c>
      <c r="BJ198" s="18" t="s">
        <v>83</v>
      </c>
      <c r="BK198" s="241">
        <f>ROUND(I198*H198,2)</f>
        <v>0</v>
      </c>
      <c r="BL198" s="18" t="s">
        <v>260</v>
      </c>
      <c r="BM198" s="240" t="s">
        <v>1022</v>
      </c>
    </row>
    <row r="199" s="2" customFormat="1" ht="21.75" customHeight="1">
      <c r="A199" s="39"/>
      <c r="B199" s="40"/>
      <c r="C199" s="229" t="s">
        <v>696</v>
      </c>
      <c r="D199" s="229" t="s">
        <v>256</v>
      </c>
      <c r="E199" s="230" t="s">
        <v>1925</v>
      </c>
      <c r="F199" s="231" t="s">
        <v>1926</v>
      </c>
      <c r="G199" s="232" t="s">
        <v>1372</v>
      </c>
      <c r="H199" s="233">
        <v>1</v>
      </c>
      <c r="I199" s="234"/>
      <c r="J199" s="235">
        <f>ROUND(I199*H199,2)</f>
        <v>0</v>
      </c>
      <c r="K199" s="231" t="s">
        <v>1</v>
      </c>
      <c r="L199" s="45"/>
      <c r="M199" s="236" t="s">
        <v>1</v>
      </c>
      <c r="N199" s="237" t="s">
        <v>41</v>
      </c>
      <c r="O199" s="92"/>
      <c r="P199" s="238">
        <f>O199*H199</f>
        <v>0</v>
      </c>
      <c r="Q199" s="238">
        <v>0</v>
      </c>
      <c r="R199" s="238">
        <f>Q199*H199</f>
        <v>0</v>
      </c>
      <c r="S199" s="238">
        <v>0</v>
      </c>
      <c r="T199" s="239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40" t="s">
        <v>260</v>
      </c>
      <c r="AT199" s="240" t="s">
        <v>256</v>
      </c>
      <c r="AU199" s="240" t="s">
        <v>83</v>
      </c>
      <c r="AY199" s="18" t="s">
        <v>253</v>
      </c>
      <c r="BE199" s="241">
        <f>IF(N199="základní",J199,0)</f>
        <v>0</v>
      </c>
      <c r="BF199" s="241">
        <f>IF(N199="snížená",J199,0)</f>
        <v>0</v>
      </c>
      <c r="BG199" s="241">
        <f>IF(N199="zákl. přenesená",J199,0)</f>
        <v>0</v>
      </c>
      <c r="BH199" s="241">
        <f>IF(N199="sníž. přenesená",J199,0)</f>
        <v>0</v>
      </c>
      <c r="BI199" s="241">
        <f>IF(N199="nulová",J199,0)</f>
        <v>0</v>
      </c>
      <c r="BJ199" s="18" t="s">
        <v>83</v>
      </c>
      <c r="BK199" s="241">
        <f>ROUND(I199*H199,2)</f>
        <v>0</v>
      </c>
      <c r="BL199" s="18" t="s">
        <v>260</v>
      </c>
      <c r="BM199" s="240" t="s">
        <v>1040</v>
      </c>
    </row>
    <row r="200" s="2" customFormat="1" ht="16.5" customHeight="1">
      <c r="A200" s="39"/>
      <c r="B200" s="40"/>
      <c r="C200" s="229" t="s">
        <v>700</v>
      </c>
      <c r="D200" s="229" t="s">
        <v>256</v>
      </c>
      <c r="E200" s="230" t="s">
        <v>1927</v>
      </c>
      <c r="F200" s="231" t="s">
        <v>1928</v>
      </c>
      <c r="G200" s="232" t="s">
        <v>1372</v>
      </c>
      <c r="H200" s="233">
        <v>1</v>
      </c>
      <c r="I200" s="234"/>
      <c r="J200" s="235">
        <f>ROUND(I200*H200,2)</f>
        <v>0</v>
      </c>
      <c r="K200" s="231" t="s">
        <v>1</v>
      </c>
      <c r="L200" s="45"/>
      <c r="M200" s="236" t="s">
        <v>1</v>
      </c>
      <c r="N200" s="237" t="s">
        <v>41</v>
      </c>
      <c r="O200" s="92"/>
      <c r="P200" s="238">
        <f>O200*H200</f>
        <v>0</v>
      </c>
      <c r="Q200" s="238">
        <v>0</v>
      </c>
      <c r="R200" s="238">
        <f>Q200*H200</f>
        <v>0</v>
      </c>
      <c r="S200" s="238">
        <v>0</v>
      </c>
      <c r="T200" s="239">
        <f>S200*H200</f>
        <v>0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240" t="s">
        <v>260</v>
      </c>
      <c r="AT200" s="240" t="s">
        <v>256</v>
      </c>
      <c r="AU200" s="240" t="s">
        <v>83</v>
      </c>
      <c r="AY200" s="18" t="s">
        <v>253</v>
      </c>
      <c r="BE200" s="241">
        <f>IF(N200="základní",J200,0)</f>
        <v>0</v>
      </c>
      <c r="BF200" s="241">
        <f>IF(N200="snížená",J200,0)</f>
        <v>0</v>
      </c>
      <c r="BG200" s="241">
        <f>IF(N200="zákl. přenesená",J200,0)</f>
        <v>0</v>
      </c>
      <c r="BH200" s="241">
        <f>IF(N200="sníž. přenesená",J200,0)</f>
        <v>0</v>
      </c>
      <c r="BI200" s="241">
        <f>IF(N200="nulová",J200,0)</f>
        <v>0</v>
      </c>
      <c r="BJ200" s="18" t="s">
        <v>83</v>
      </c>
      <c r="BK200" s="241">
        <f>ROUND(I200*H200,2)</f>
        <v>0</v>
      </c>
      <c r="BL200" s="18" t="s">
        <v>260</v>
      </c>
      <c r="BM200" s="240" t="s">
        <v>1056</v>
      </c>
    </row>
    <row r="201" s="2" customFormat="1" ht="16.5" customHeight="1">
      <c r="A201" s="39"/>
      <c r="B201" s="40"/>
      <c r="C201" s="229" t="s">
        <v>704</v>
      </c>
      <c r="D201" s="229" t="s">
        <v>256</v>
      </c>
      <c r="E201" s="230" t="s">
        <v>1929</v>
      </c>
      <c r="F201" s="231" t="s">
        <v>1930</v>
      </c>
      <c r="G201" s="232" t="s">
        <v>1372</v>
      </c>
      <c r="H201" s="233">
        <v>1</v>
      </c>
      <c r="I201" s="234"/>
      <c r="J201" s="235">
        <f>ROUND(I201*H201,2)</f>
        <v>0</v>
      </c>
      <c r="K201" s="231" t="s">
        <v>1</v>
      </c>
      <c r="L201" s="45"/>
      <c r="M201" s="236" t="s">
        <v>1</v>
      </c>
      <c r="N201" s="237" t="s">
        <v>41</v>
      </c>
      <c r="O201" s="92"/>
      <c r="P201" s="238">
        <f>O201*H201</f>
        <v>0</v>
      </c>
      <c r="Q201" s="238">
        <v>0</v>
      </c>
      <c r="R201" s="238">
        <f>Q201*H201</f>
        <v>0</v>
      </c>
      <c r="S201" s="238">
        <v>0</v>
      </c>
      <c r="T201" s="239">
        <f>S201*H201</f>
        <v>0</v>
      </c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R201" s="240" t="s">
        <v>260</v>
      </c>
      <c r="AT201" s="240" t="s">
        <v>256</v>
      </c>
      <c r="AU201" s="240" t="s">
        <v>83</v>
      </c>
      <c r="AY201" s="18" t="s">
        <v>253</v>
      </c>
      <c r="BE201" s="241">
        <f>IF(N201="základní",J201,0)</f>
        <v>0</v>
      </c>
      <c r="BF201" s="241">
        <f>IF(N201="snížená",J201,0)</f>
        <v>0</v>
      </c>
      <c r="BG201" s="241">
        <f>IF(N201="zákl. přenesená",J201,0)</f>
        <v>0</v>
      </c>
      <c r="BH201" s="241">
        <f>IF(N201="sníž. přenesená",J201,0)</f>
        <v>0</v>
      </c>
      <c r="BI201" s="241">
        <f>IF(N201="nulová",J201,0)</f>
        <v>0</v>
      </c>
      <c r="BJ201" s="18" t="s">
        <v>83</v>
      </c>
      <c r="BK201" s="241">
        <f>ROUND(I201*H201,2)</f>
        <v>0</v>
      </c>
      <c r="BL201" s="18" t="s">
        <v>260</v>
      </c>
      <c r="BM201" s="240" t="s">
        <v>1066</v>
      </c>
    </row>
    <row r="202" s="2" customFormat="1" ht="16.5" customHeight="1">
      <c r="A202" s="39"/>
      <c r="B202" s="40"/>
      <c r="C202" s="229" t="s">
        <v>708</v>
      </c>
      <c r="D202" s="229" t="s">
        <v>256</v>
      </c>
      <c r="E202" s="230" t="s">
        <v>1931</v>
      </c>
      <c r="F202" s="231" t="s">
        <v>1932</v>
      </c>
      <c r="G202" s="232" t="s">
        <v>1933</v>
      </c>
      <c r="H202" s="233">
        <v>20</v>
      </c>
      <c r="I202" s="234"/>
      <c r="J202" s="235">
        <f>ROUND(I202*H202,2)</f>
        <v>0</v>
      </c>
      <c r="K202" s="231" t="s">
        <v>1</v>
      </c>
      <c r="L202" s="45"/>
      <c r="M202" s="236" t="s">
        <v>1</v>
      </c>
      <c r="N202" s="237" t="s">
        <v>41</v>
      </c>
      <c r="O202" s="92"/>
      <c r="P202" s="238">
        <f>O202*H202</f>
        <v>0</v>
      </c>
      <c r="Q202" s="238">
        <v>0</v>
      </c>
      <c r="R202" s="238">
        <f>Q202*H202</f>
        <v>0</v>
      </c>
      <c r="S202" s="238">
        <v>0</v>
      </c>
      <c r="T202" s="239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240" t="s">
        <v>260</v>
      </c>
      <c r="AT202" s="240" t="s">
        <v>256</v>
      </c>
      <c r="AU202" s="240" t="s">
        <v>83</v>
      </c>
      <c r="AY202" s="18" t="s">
        <v>253</v>
      </c>
      <c r="BE202" s="241">
        <f>IF(N202="základní",J202,0)</f>
        <v>0</v>
      </c>
      <c r="BF202" s="241">
        <f>IF(N202="snížená",J202,0)</f>
        <v>0</v>
      </c>
      <c r="BG202" s="241">
        <f>IF(N202="zákl. přenesená",J202,0)</f>
        <v>0</v>
      </c>
      <c r="BH202" s="241">
        <f>IF(N202="sníž. přenesená",J202,0)</f>
        <v>0</v>
      </c>
      <c r="BI202" s="241">
        <f>IF(N202="nulová",J202,0)</f>
        <v>0</v>
      </c>
      <c r="BJ202" s="18" t="s">
        <v>83</v>
      </c>
      <c r="BK202" s="241">
        <f>ROUND(I202*H202,2)</f>
        <v>0</v>
      </c>
      <c r="BL202" s="18" t="s">
        <v>260</v>
      </c>
      <c r="BM202" s="240" t="s">
        <v>1077</v>
      </c>
    </row>
    <row r="203" s="2" customFormat="1" ht="16.5" customHeight="1">
      <c r="A203" s="39"/>
      <c r="B203" s="40"/>
      <c r="C203" s="229" t="s">
        <v>712</v>
      </c>
      <c r="D203" s="229" t="s">
        <v>256</v>
      </c>
      <c r="E203" s="230" t="s">
        <v>1934</v>
      </c>
      <c r="F203" s="231" t="s">
        <v>1935</v>
      </c>
      <c r="G203" s="232" t="s">
        <v>1433</v>
      </c>
      <c r="H203" s="233">
        <v>6</v>
      </c>
      <c r="I203" s="234"/>
      <c r="J203" s="235">
        <f>ROUND(I203*H203,2)</f>
        <v>0</v>
      </c>
      <c r="K203" s="231" t="s">
        <v>1</v>
      </c>
      <c r="L203" s="45"/>
      <c r="M203" s="236" t="s">
        <v>1</v>
      </c>
      <c r="N203" s="237" t="s">
        <v>41</v>
      </c>
      <c r="O203" s="92"/>
      <c r="P203" s="238">
        <f>O203*H203</f>
        <v>0</v>
      </c>
      <c r="Q203" s="238">
        <v>0</v>
      </c>
      <c r="R203" s="238">
        <f>Q203*H203</f>
        <v>0</v>
      </c>
      <c r="S203" s="238">
        <v>0</v>
      </c>
      <c r="T203" s="239">
        <f>S203*H203</f>
        <v>0</v>
      </c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R203" s="240" t="s">
        <v>260</v>
      </c>
      <c r="AT203" s="240" t="s">
        <v>256</v>
      </c>
      <c r="AU203" s="240" t="s">
        <v>83</v>
      </c>
      <c r="AY203" s="18" t="s">
        <v>253</v>
      </c>
      <c r="BE203" s="241">
        <f>IF(N203="základní",J203,0)</f>
        <v>0</v>
      </c>
      <c r="BF203" s="241">
        <f>IF(N203="snížená",J203,0)</f>
        <v>0</v>
      </c>
      <c r="BG203" s="241">
        <f>IF(N203="zákl. přenesená",J203,0)</f>
        <v>0</v>
      </c>
      <c r="BH203" s="241">
        <f>IF(N203="sníž. přenesená",J203,0)</f>
        <v>0</v>
      </c>
      <c r="BI203" s="241">
        <f>IF(N203="nulová",J203,0)</f>
        <v>0</v>
      </c>
      <c r="BJ203" s="18" t="s">
        <v>83</v>
      </c>
      <c r="BK203" s="241">
        <f>ROUND(I203*H203,2)</f>
        <v>0</v>
      </c>
      <c r="BL203" s="18" t="s">
        <v>260</v>
      </c>
      <c r="BM203" s="240" t="s">
        <v>1095</v>
      </c>
    </row>
    <row r="204" s="2" customFormat="1" ht="16.5" customHeight="1">
      <c r="A204" s="39"/>
      <c r="B204" s="40"/>
      <c r="C204" s="229" t="s">
        <v>716</v>
      </c>
      <c r="D204" s="229" t="s">
        <v>256</v>
      </c>
      <c r="E204" s="230" t="s">
        <v>1936</v>
      </c>
      <c r="F204" s="231" t="s">
        <v>1937</v>
      </c>
      <c r="G204" s="232" t="s">
        <v>1433</v>
      </c>
      <c r="H204" s="233">
        <v>24</v>
      </c>
      <c r="I204" s="234"/>
      <c r="J204" s="235">
        <f>ROUND(I204*H204,2)</f>
        <v>0</v>
      </c>
      <c r="K204" s="231" t="s">
        <v>1</v>
      </c>
      <c r="L204" s="45"/>
      <c r="M204" s="236" t="s">
        <v>1</v>
      </c>
      <c r="N204" s="237" t="s">
        <v>41</v>
      </c>
      <c r="O204" s="92"/>
      <c r="P204" s="238">
        <f>O204*H204</f>
        <v>0</v>
      </c>
      <c r="Q204" s="238">
        <v>0</v>
      </c>
      <c r="R204" s="238">
        <f>Q204*H204</f>
        <v>0</v>
      </c>
      <c r="S204" s="238">
        <v>0</v>
      </c>
      <c r="T204" s="239">
        <f>S204*H204</f>
        <v>0</v>
      </c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R204" s="240" t="s">
        <v>260</v>
      </c>
      <c r="AT204" s="240" t="s">
        <v>256</v>
      </c>
      <c r="AU204" s="240" t="s">
        <v>83</v>
      </c>
      <c r="AY204" s="18" t="s">
        <v>253</v>
      </c>
      <c r="BE204" s="241">
        <f>IF(N204="základní",J204,0)</f>
        <v>0</v>
      </c>
      <c r="BF204" s="241">
        <f>IF(N204="snížená",J204,0)</f>
        <v>0</v>
      </c>
      <c r="BG204" s="241">
        <f>IF(N204="zákl. přenesená",J204,0)</f>
        <v>0</v>
      </c>
      <c r="BH204" s="241">
        <f>IF(N204="sníž. přenesená",J204,0)</f>
        <v>0</v>
      </c>
      <c r="BI204" s="241">
        <f>IF(N204="nulová",J204,0)</f>
        <v>0</v>
      </c>
      <c r="BJ204" s="18" t="s">
        <v>83</v>
      </c>
      <c r="BK204" s="241">
        <f>ROUND(I204*H204,2)</f>
        <v>0</v>
      </c>
      <c r="BL204" s="18" t="s">
        <v>260</v>
      </c>
      <c r="BM204" s="240" t="s">
        <v>1105</v>
      </c>
    </row>
    <row r="205" s="2" customFormat="1" ht="16.5" customHeight="1">
      <c r="A205" s="39"/>
      <c r="B205" s="40"/>
      <c r="C205" s="229" t="s">
        <v>720</v>
      </c>
      <c r="D205" s="229" t="s">
        <v>256</v>
      </c>
      <c r="E205" s="230" t="s">
        <v>1938</v>
      </c>
      <c r="F205" s="231" t="s">
        <v>1939</v>
      </c>
      <c r="G205" s="232" t="s">
        <v>1433</v>
      </c>
      <c r="H205" s="233">
        <v>10</v>
      </c>
      <c r="I205" s="234"/>
      <c r="J205" s="235">
        <f>ROUND(I205*H205,2)</f>
        <v>0</v>
      </c>
      <c r="K205" s="231" t="s">
        <v>1</v>
      </c>
      <c r="L205" s="45"/>
      <c r="M205" s="302" t="s">
        <v>1</v>
      </c>
      <c r="N205" s="303" t="s">
        <v>41</v>
      </c>
      <c r="O205" s="304"/>
      <c r="P205" s="305">
        <f>O205*H205</f>
        <v>0</v>
      </c>
      <c r="Q205" s="305">
        <v>0</v>
      </c>
      <c r="R205" s="305">
        <f>Q205*H205</f>
        <v>0</v>
      </c>
      <c r="S205" s="305">
        <v>0</v>
      </c>
      <c r="T205" s="306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40" t="s">
        <v>260</v>
      </c>
      <c r="AT205" s="240" t="s">
        <v>256</v>
      </c>
      <c r="AU205" s="240" t="s">
        <v>83</v>
      </c>
      <c r="AY205" s="18" t="s">
        <v>253</v>
      </c>
      <c r="BE205" s="241">
        <f>IF(N205="základní",J205,0)</f>
        <v>0</v>
      </c>
      <c r="BF205" s="241">
        <f>IF(N205="snížená",J205,0)</f>
        <v>0</v>
      </c>
      <c r="BG205" s="241">
        <f>IF(N205="zákl. přenesená",J205,0)</f>
        <v>0</v>
      </c>
      <c r="BH205" s="241">
        <f>IF(N205="sníž. přenesená",J205,0)</f>
        <v>0</v>
      </c>
      <c r="BI205" s="241">
        <f>IF(N205="nulová",J205,0)</f>
        <v>0</v>
      </c>
      <c r="BJ205" s="18" t="s">
        <v>83</v>
      </c>
      <c r="BK205" s="241">
        <f>ROUND(I205*H205,2)</f>
        <v>0</v>
      </c>
      <c r="BL205" s="18" t="s">
        <v>260</v>
      </c>
      <c r="BM205" s="240" t="s">
        <v>1169</v>
      </c>
    </row>
    <row r="206" s="2" customFormat="1" ht="6.96" customHeight="1">
      <c r="A206" s="39"/>
      <c r="B206" s="67"/>
      <c r="C206" s="68"/>
      <c r="D206" s="68"/>
      <c r="E206" s="68"/>
      <c r="F206" s="68"/>
      <c r="G206" s="68"/>
      <c r="H206" s="68"/>
      <c r="I206" s="68"/>
      <c r="J206" s="68"/>
      <c r="K206" s="68"/>
      <c r="L206" s="45"/>
      <c r="M206" s="39"/>
      <c r="O206" s="39"/>
      <c r="P206" s="39"/>
      <c r="Q206" s="39"/>
      <c r="R206" s="39"/>
      <c r="S206" s="39"/>
      <c r="T206" s="39"/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</row>
  </sheetData>
  <sheetProtection sheet="1" autoFilter="0" formatColumns="0" formatRows="0" objects="1" scenarios="1" spinCount="100000" saltValue="ZF+O3KRwxQPH8LJytSuROFjNsArMP4Te+kZI2MxEaVmOJvc/2P3F5ulWkgrtRUcdLpvV1XC7b8wg5sBM7NW5Gw==" hashValue="dMCWncYBUFgVkoSic0xbnLhCQ5Hubwa4Ci8vsYdEuUDXRwHXxdwsLYlRA0dppxlKJDjGx6vmIMNV4sfW7fsEZA==" algorithmName="SHA-512" password="CC35"/>
  <autoFilter ref="C125:K205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4:H114"/>
    <mergeCell ref="E116:H116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133</v>
      </c>
    </row>
    <row r="3" s="1" customFormat="1" ht="6.96" customHeight="1">
      <c r="B3" s="149"/>
      <c r="C3" s="150"/>
      <c r="D3" s="150"/>
      <c r="E3" s="150"/>
      <c r="F3" s="150"/>
      <c r="G3" s="150"/>
      <c r="H3" s="150"/>
      <c r="I3" s="150"/>
      <c r="J3" s="150"/>
      <c r="K3" s="150"/>
      <c r="L3" s="21"/>
      <c r="AT3" s="18" t="s">
        <v>85</v>
      </c>
    </row>
    <row r="4" s="1" customFormat="1" ht="24.96" customHeight="1">
      <c r="B4" s="21"/>
      <c r="D4" s="151" t="s">
        <v>184</v>
      </c>
      <c r="L4" s="21"/>
      <c r="M4" s="152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3" t="s">
        <v>16</v>
      </c>
      <c r="L6" s="21"/>
    </row>
    <row r="7" s="1" customFormat="1" ht="16.5" customHeight="1">
      <c r="B7" s="21"/>
      <c r="E7" s="154" t="str">
        <f>'Rekapitulace stavby'!K6</f>
        <v>REKONSTRUKCE HOTELU KVĚTNICE - 3. etapa</v>
      </c>
      <c r="F7" s="153"/>
      <c r="G7" s="153"/>
      <c r="H7" s="153"/>
      <c r="L7" s="21"/>
    </row>
    <row r="8" s="1" customFormat="1" ht="12" customHeight="1">
      <c r="B8" s="21"/>
      <c r="D8" s="153" t="s">
        <v>198</v>
      </c>
      <c r="L8" s="21"/>
    </row>
    <row r="9" s="2" customFormat="1" ht="16.5" customHeight="1">
      <c r="A9" s="39"/>
      <c r="B9" s="45"/>
      <c r="C9" s="39"/>
      <c r="D9" s="39"/>
      <c r="E9" s="154" t="s">
        <v>202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3" t="s">
        <v>206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30" customHeight="1">
      <c r="A11" s="39"/>
      <c r="B11" s="45"/>
      <c r="C11" s="39"/>
      <c r="D11" s="39"/>
      <c r="E11" s="155" t="s">
        <v>1940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3" t="s">
        <v>18</v>
      </c>
      <c r="E13" s="39"/>
      <c r="F13" s="142" t="s">
        <v>1</v>
      </c>
      <c r="G13" s="39"/>
      <c r="H13" s="39"/>
      <c r="I13" s="153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3" t="s">
        <v>20</v>
      </c>
      <c r="E14" s="39"/>
      <c r="F14" s="142" t="s">
        <v>21</v>
      </c>
      <c r="G14" s="39"/>
      <c r="H14" s="39"/>
      <c r="I14" s="153" t="s">
        <v>22</v>
      </c>
      <c r="J14" s="156" t="str">
        <f>'Rekapitulace stavby'!AN8</f>
        <v>15. 5. 2025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3" t="s">
        <v>24</v>
      </c>
      <c r="E16" s="39"/>
      <c r="F16" s="39"/>
      <c r="G16" s="39"/>
      <c r="H16" s="39"/>
      <c r="I16" s="153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3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3" t="s">
        <v>28</v>
      </c>
      <c r="E19" s="39"/>
      <c r="F19" s="39"/>
      <c r="G19" s="39"/>
      <c r="H19" s="39"/>
      <c r="I19" s="153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3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3" t="s">
        <v>30</v>
      </c>
      <c r="E22" s="39"/>
      <c r="F22" s="39"/>
      <c r="G22" s="39"/>
      <c r="H22" s="39"/>
      <c r="I22" s="153" t="s">
        <v>25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31</v>
      </c>
      <c r="F23" s="39"/>
      <c r="G23" s="39"/>
      <c r="H23" s="39"/>
      <c r="I23" s="153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3" t="s">
        <v>33</v>
      </c>
      <c r="E25" s="39"/>
      <c r="F25" s="39"/>
      <c r="G25" s="39"/>
      <c r="H25" s="39"/>
      <c r="I25" s="153" t="s">
        <v>25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3" t="s">
        <v>27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3" t="s">
        <v>35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7"/>
      <c r="B29" s="158"/>
      <c r="C29" s="157"/>
      <c r="D29" s="157"/>
      <c r="E29" s="159" t="s">
        <v>1</v>
      </c>
      <c r="F29" s="159"/>
      <c r="G29" s="159"/>
      <c r="H29" s="159"/>
      <c r="I29" s="157"/>
      <c r="J29" s="157"/>
      <c r="K29" s="157"/>
      <c r="L29" s="160"/>
      <c r="S29" s="157"/>
      <c r="T29" s="157"/>
      <c r="U29" s="157"/>
      <c r="V29" s="157"/>
      <c r="W29" s="157"/>
      <c r="X29" s="157"/>
      <c r="Y29" s="157"/>
      <c r="Z29" s="157"/>
      <c r="AA29" s="157"/>
      <c r="AB29" s="157"/>
      <c r="AC29" s="157"/>
      <c r="AD29" s="157"/>
      <c r="AE29" s="157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1"/>
      <c r="E31" s="161"/>
      <c r="F31" s="161"/>
      <c r="G31" s="161"/>
      <c r="H31" s="161"/>
      <c r="I31" s="161"/>
      <c r="J31" s="161"/>
      <c r="K31" s="161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2" t="s">
        <v>36</v>
      </c>
      <c r="E32" s="39"/>
      <c r="F32" s="39"/>
      <c r="G32" s="39"/>
      <c r="H32" s="39"/>
      <c r="I32" s="39"/>
      <c r="J32" s="163">
        <f>ROUND(J121,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1"/>
      <c r="E33" s="161"/>
      <c r="F33" s="161"/>
      <c r="G33" s="161"/>
      <c r="H33" s="161"/>
      <c r="I33" s="161"/>
      <c r="J33" s="161"/>
      <c r="K33" s="161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4" t="s">
        <v>38</v>
      </c>
      <c r="G34" s="39"/>
      <c r="H34" s="39"/>
      <c r="I34" s="164" t="s">
        <v>37</v>
      </c>
      <c r="J34" s="164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5" t="s">
        <v>40</v>
      </c>
      <c r="E35" s="153" t="s">
        <v>41</v>
      </c>
      <c r="F35" s="166">
        <f>ROUND((SUM(BE121:BE179)),  2)</f>
        <v>0</v>
      </c>
      <c r="G35" s="39"/>
      <c r="H35" s="39"/>
      <c r="I35" s="167">
        <v>0.20999999999999999</v>
      </c>
      <c r="J35" s="166">
        <f>ROUND(((SUM(BE121:BE179))*I35),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3" t="s">
        <v>42</v>
      </c>
      <c r="F36" s="166">
        <f>ROUND((SUM(BF121:BF179)),  2)</f>
        <v>0</v>
      </c>
      <c r="G36" s="39"/>
      <c r="H36" s="39"/>
      <c r="I36" s="167">
        <v>0.12</v>
      </c>
      <c r="J36" s="166">
        <f>ROUND(((SUM(BF121:BF179))*I36),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3" t="s">
        <v>43</v>
      </c>
      <c r="F37" s="166">
        <f>ROUND((SUM(BG121:BG179)),  2)</f>
        <v>0</v>
      </c>
      <c r="G37" s="39"/>
      <c r="H37" s="39"/>
      <c r="I37" s="167">
        <v>0.20999999999999999</v>
      </c>
      <c r="J37" s="166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3" t="s">
        <v>44</v>
      </c>
      <c r="F38" s="166">
        <f>ROUND((SUM(BH121:BH179)),  2)</f>
        <v>0</v>
      </c>
      <c r="G38" s="39"/>
      <c r="H38" s="39"/>
      <c r="I38" s="167">
        <v>0.12</v>
      </c>
      <c r="J38" s="166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3" t="s">
        <v>45</v>
      </c>
      <c r="F39" s="166">
        <f>ROUND((SUM(BI121:BI179)),  2)</f>
        <v>0</v>
      </c>
      <c r="G39" s="39"/>
      <c r="H39" s="39"/>
      <c r="I39" s="167">
        <v>0</v>
      </c>
      <c r="J39" s="166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8"/>
      <c r="D41" s="169" t="s">
        <v>46</v>
      </c>
      <c r="E41" s="170"/>
      <c r="F41" s="170"/>
      <c r="G41" s="171" t="s">
        <v>47</v>
      </c>
      <c r="H41" s="172" t="s">
        <v>48</v>
      </c>
      <c r="I41" s="170"/>
      <c r="J41" s="173">
        <f>SUM(J32:J39)</f>
        <v>0</v>
      </c>
      <c r="K41" s="174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5" t="s">
        <v>49</v>
      </c>
      <c r="E50" s="176"/>
      <c r="F50" s="176"/>
      <c r="G50" s="175" t="s">
        <v>50</v>
      </c>
      <c r="H50" s="176"/>
      <c r="I50" s="176"/>
      <c r="J50" s="176"/>
      <c r="K50" s="176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7" t="s">
        <v>51</v>
      </c>
      <c r="E61" s="178"/>
      <c r="F61" s="179" t="s">
        <v>52</v>
      </c>
      <c r="G61" s="177" t="s">
        <v>51</v>
      </c>
      <c r="H61" s="178"/>
      <c r="I61" s="178"/>
      <c r="J61" s="180" t="s">
        <v>52</v>
      </c>
      <c r="K61" s="178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5" t="s">
        <v>53</v>
      </c>
      <c r="E65" s="181"/>
      <c r="F65" s="181"/>
      <c r="G65" s="175" t="s">
        <v>54</v>
      </c>
      <c r="H65" s="181"/>
      <c r="I65" s="181"/>
      <c r="J65" s="181"/>
      <c r="K65" s="181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7" t="s">
        <v>51</v>
      </c>
      <c r="E76" s="178"/>
      <c r="F76" s="179" t="s">
        <v>52</v>
      </c>
      <c r="G76" s="177" t="s">
        <v>51</v>
      </c>
      <c r="H76" s="178"/>
      <c r="I76" s="178"/>
      <c r="J76" s="180" t="s">
        <v>52</v>
      </c>
      <c r="K76" s="178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2"/>
      <c r="C77" s="183"/>
      <c r="D77" s="183"/>
      <c r="E77" s="183"/>
      <c r="F77" s="183"/>
      <c r="G77" s="183"/>
      <c r="H77" s="183"/>
      <c r="I77" s="183"/>
      <c r="J77" s="183"/>
      <c r="K77" s="183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4"/>
      <c r="C81" s="185"/>
      <c r="D81" s="185"/>
      <c r="E81" s="185"/>
      <c r="F81" s="185"/>
      <c r="G81" s="185"/>
      <c r="H81" s="185"/>
      <c r="I81" s="185"/>
      <c r="J81" s="185"/>
      <c r="K81" s="185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217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6" t="str">
        <f>E7</f>
        <v>REKONSTRUKCE HOTELU KVĚTNICE - 3. etapa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198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6" t="s">
        <v>202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206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30" customHeight="1">
      <c r="A89" s="39"/>
      <c r="B89" s="40"/>
      <c r="C89" s="41"/>
      <c r="D89" s="41"/>
      <c r="E89" s="77" t="str">
        <f>E11</f>
        <v>VRN - Vedlejší a ostatní náklady stavby - společné prostory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>Tišnov</v>
      </c>
      <c r="G91" s="41"/>
      <c r="H91" s="41"/>
      <c r="I91" s="33" t="s">
        <v>22</v>
      </c>
      <c r="J91" s="80" t="str">
        <f>IF(J14="","",J14)</f>
        <v>15. 5. 2025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25.65" customHeight="1">
      <c r="A93" s="39"/>
      <c r="B93" s="40"/>
      <c r="C93" s="33" t="s">
        <v>24</v>
      </c>
      <c r="D93" s="41"/>
      <c r="E93" s="41"/>
      <c r="F93" s="28" t="str">
        <f>E17</f>
        <v>Město Tišnov</v>
      </c>
      <c r="G93" s="41"/>
      <c r="H93" s="41"/>
      <c r="I93" s="33" t="s">
        <v>30</v>
      </c>
      <c r="J93" s="37" t="str">
        <f>E23</f>
        <v>BURIAN-KŘIVINKA ARCHITECTS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33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7" t="s">
        <v>218</v>
      </c>
      <c r="D96" s="188"/>
      <c r="E96" s="188"/>
      <c r="F96" s="188"/>
      <c r="G96" s="188"/>
      <c r="H96" s="188"/>
      <c r="I96" s="188"/>
      <c r="J96" s="189" t="s">
        <v>219</v>
      </c>
      <c r="K96" s="188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90" t="s">
        <v>220</v>
      </c>
      <c r="D98" s="41"/>
      <c r="E98" s="41"/>
      <c r="F98" s="41"/>
      <c r="G98" s="41"/>
      <c r="H98" s="41"/>
      <c r="I98" s="41"/>
      <c r="J98" s="111">
        <f>J121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221</v>
      </c>
    </row>
    <row r="99" s="9" customFormat="1" ht="24.96" customHeight="1">
      <c r="A99" s="9"/>
      <c r="B99" s="191"/>
      <c r="C99" s="192"/>
      <c r="D99" s="193" t="s">
        <v>1941</v>
      </c>
      <c r="E99" s="194"/>
      <c r="F99" s="194"/>
      <c r="G99" s="194"/>
      <c r="H99" s="194"/>
      <c r="I99" s="194"/>
      <c r="J99" s="195">
        <f>J122</f>
        <v>0</v>
      </c>
      <c r="K99" s="192"/>
      <c r="L99" s="196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2" customFormat="1" ht="21.84" customHeight="1">
      <c r="A100" s="39"/>
      <c r="B100" s="40"/>
      <c r="C100" s="41"/>
      <c r="D100" s="41"/>
      <c r="E100" s="41"/>
      <c r="F100" s="41"/>
      <c r="G100" s="41"/>
      <c r="H100" s="41"/>
      <c r="I100" s="41"/>
      <c r="J100" s="41"/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</row>
    <row r="101" s="2" customFormat="1" ht="6.96" customHeight="1">
      <c r="A101" s="39"/>
      <c r="B101" s="67"/>
      <c r="C101" s="68"/>
      <c r="D101" s="68"/>
      <c r="E101" s="68"/>
      <c r="F101" s="68"/>
      <c r="G101" s="68"/>
      <c r="H101" s="68"/>
      <c r="I101" s="68"/>
      <c r="J101" s="68"/>
      <c r="K101" s="68"/>
      <c r="L101" s="64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</row>
    <row r="105" s="2" customFormat="1" ht="6.96" customHeight="1">
      <c r="A105" s="39"/>
      <c r="B105" s="69"/>
      <c r="C105" s="70"/>
      <c r="D105" s="70"/>
      <c r="E105" s="70"/>
      <c r="F105" s="70"/>
      <c r="G105" s="70"/>
      <c r="H105" s="70"/>
      <c r="I105" s="70"/>
      <c r="J105" s="70"/>
      <c r="K105" s="70"/>
      <c r="L105" s="64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6" s="2" customFormat="1" ht="24.96" customHeight="1">
      <c r="A106" s="39"/>
      <c r="B106" s="40"/>
      <c r="C106" s="24" t="s">
        <v>238</v>
      </c>
      <c r="D106" s="41"/>
      <c r="E106" s="41"/>
      <c r="F106" s="41"/>
      <c r="G106" s="41"/>
      <c r="H106" s="41"/>
      <c r="I106" s="41"/>
      <c r="J106" s="41"/>
      <c r="K106" s="41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="2" customFormat="1" ht="6.96" customHeight="1">
      <c r="A107" s="39"/>
      <c r="B107" s="40"/>
      <c r="C107" s="41"/>
      <c r="D107" s="41"/>
      <c r="E107" s="41"/>
      <c r="F107" s="41"/>
      <c r="G107" s="41"/>
      <c r="H107" s="41"/>
      <c r="I107" s="41"/>
      <c r="J107" s="41"/>
      <c r="K107" s="41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12" customHeight="1">
      <c r="A108" s="39"/>
      <c r="B108" s="40"/>
      <c r="C108" s="33" t="s">
        <v>16</v>
      </c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16.5" customHeight="1">
      <c r="A109" s="39"/>
      <c r="B109" s="40"/>
      <c r="C109" s="41"/>
      <c r="D109" s="41"/>
      <c r="E109" s="186" t="str">
        <f>E7</f>
        <v>REKONSTRUKCE HOTELU KVĚTNICE - 3. etapa</v>
      </c>
      <c r="F109" s="33"/>
      <c r="G109" s="33"/>
      <c r="H109" s="33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1" customFormat="1" ht="12" customHeight="1">
      <c r="B110" s="22"/>
      <c r="C110" s="33" t="s">
        <v>198</v>
      </c>
      <c r="D110" s="23"/>
      <c r="E110" s="23"/>
      <c r="F110" s="23"/>
      <c r="G110" s="23"/>
      <c r="H110" s="23"/>
      <c r="I110" s="23"/>
      <c r="J110" s="23"/>
      <c r="K110" s="23"/>
      <c r="L110" s="21"/>
    </row>
    <row r="111" s="2" customFormat="1" ht="16.5" customHeight="1">
      <c r="A111" s="39"/>
      <c r="B111" s="40"/>
      <c r="C111" s="41"/>
      <c r="D111" s="41"/>
      <c r="E111" s="186" t="s">
        <v>202</v>
      </c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2" customHeight="1">
      <c r="A112" s="39"/>
      <c r="B112" s="40"/>
      <c r="C112" s="33" t="s">
        <v>206</v>
      </c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30" customHeight="1">
      <c r="A113" s="39"/>
      <c r="B113" s="40"/>
      <c r="C113" s="41"/>
      <c r="D113" s="41"/>
      <c r="E113" s="77" t="str">
        <f>E11</f>
        <v>VRN - Vedlejší a ostatní náklady stavby - společné prostory</v>
      </c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6.96" customHeight="1">
      <c r="A114" s="39"/>
      <c r="B114" s="40"/>
      <c r="C114" s="41"/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2" customHeight="1">
      <c r="A115" s="39"/>
      <c r="B115" s="40"/>
      <c r="C115" s="33" t="s">
        <v>20</v>
      </c>
      <c r="D115" s="41"/>
      <c r="E115" s="41"/>
      <c r="F115" s="28" t="str">
        <f>F14</f>
        <v>Tišnov</v>
      </c>
      <c r="G115" s="41"/>
      <c r="H115" s="41"/>
      <c r="I115" s="33" t="s">
        <v>22</v>
      </c>
      <c r="J115" s="80" t="str">
        <f>IF(J14="","",J14)</f>
        <v>15. 5. 2025</v>
      </c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6.96" customHeight="1">
      <c r="A116" s="39"/>
      <c r="B116" s="40"/>
      <c r="C116" s="41"/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25.65" customHeight="1">
      <c r="A117" s="39"/>
      <c r="B117" s="40"/>
      <c r="C117" s="33" t="s">
        <v>24</v>
      </c>
      <c r="D117" s="41"/>
      <c r="E117" s="41"/>
      <c r="F117" s="28" t="str">
        <f>E17</f>
        <v>Město Tišnov</v>
      </c>
      <c r="G117" s="41"/>
      <c r="H117" s="41"/>
      <c r="I117" s="33" t="s">
        <v>30</v>
      </c>
      <c r="J117" s="37" t="str">
        <f>E23</f>
        <v>BURIAN-KŘIVINKA ARCHITECTS</v>
      </c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5.15" customHeight="1">
      <c r="A118" s="39"/>
      <c r="B118" s="40"/>
      <c r="C118" s="33" t="s">
        <v>28</v>
      </c>
      <c r="D118" s="41"/>
      <c r="E118" s="41"/>
      <c r="F118" s="28" t="str">
        <f>IF(E20="","",E20)</f>
        <v>Vyplň údaj</v>
      </c>
      <c r="G118" s="41"/>
      <c r="H118" s="41"/>
      <c r="I118" s="33" t="s">
        <v>33</v>
      </c>
      <c r="J118" s="37" t="str">
        <f>E26</f>
        <v xml:space="preserve"> 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0.32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11" customFormat="1" ht="29.28" customHeight="1">
      <c r="A120" s="202"/>
      <c r="B120" s="203"/>
      <c r="C120" s="204" t="s">
        <v>239</v>
      </c>
      <c r="D120" s="205" t="s">
        <v>61</v>
      </c>
      <c r="E120" s="205" t="s">
        <v>57</v>
      </c>
      <c r="F120" s="205" t="s">
        <v>58</v>
      </c>
      <c r="G120" s="205" t="s">
        <v>240</v>
      </c>
      <c r="H120" s="205" t="s">
        <v>241</v>
      </c>
      <c r="I120" s="205" t="s">
        <v>242</v>
      </c>
      <c r="J120" s="205" t="s">
        <v>219</v>
      </c>
      <c r="K120" s="206" t="s">
        <v>243</v>
      </c>
      <c r="L120" s="207"/>
      <c r="M120" s="101" t="s">
        <v>1</v>
      </c>
      <c r="N120" s="102" t="s">
        <v>40</v>
      </c>
      <c r="O120" s="102" t="s">
        <v>244</v>
      </c>
      <c r="P120" s="102" t="s">
        <v>245</v>
      </c>
      <c r="Q120" s="102" t="s">
        <v>246</v>
      </c>
      <c r="R120" s="102" t="s">
        <v>247</v>
      </c>
      <c r="S120" s="102" t="s">
        <v>248</v>
      </c>
      <c r="T120" s="103" t="s">
        <v>249</v>
      </c>
      <c r="U120" s="202"/>
      <c r="V120" s="202"/>
      <c r="W120" s="202"/>
      <c r="X120" s="202"/>
      <c r="Y120" s="202"/>
      <c r="Z120" s="202"/>
      <c r="AA120" s="202"/>
      <c r="AB120" s="202"/>
      <c r="AC120" s="202"/>
      <c r="AD120" s="202"/>
      <c r="AE120" s="202"/>
    </row>
    <row r="121" s="2" customFormat="1" ht="22.8" customHeight="1">
      <c r="A121" s="39"/>
      <c r="B121" s="40"/>
      <c r="C121" s="108" t="s">
        <v>250</v>
      </c>
      <c r="D121" s="41"/>
      <c r="E121" s="41"/>
      <c r="F121" s="41"/>
      <c r="G121" s="41"/>
      <c r="H121" s="41"/>
      <c r="I121" s="41"/>
      <c r="J121" s="208">
        <f>BK121</f>
        <v>0</v>
      </c>
      <c r="K121" s="41"/>
      <c r="L121" s="45"/>
      <c r="M121" s="104"/>
      <c r="N121" s="209"/>
      <c r="O121" s="105"/>
      <c r="P121" s="210">
        <f>P122</f>
        <v>0</v>
      </c>
      <c r="Q121" s="105"/>
      <c r="R121" s="210">
        <f>R122</f>
        <v>0</v>
      </c>
      <c r="S121" s="105"/>
      <c r="T121" s="211">
        <f>T122</f>
        <v>0</v>
      </c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  <c r="AT121" s="18" t="s">
        <v>75</v>
      </c>
      <c r="AU121" s="18" t="s">
        <v>221</v>
      </c>
      <c r="BK121" s="212">
        <f>BK122</f>
        <v>0</v>
      </c>
    </row>
    <row r="122" s="12" customFormat="1" ht="25.92" customHeight="1">
      <c r="A122" s="12"/>
      <c r="B122" s="213"/>
      <c r="C122" s="214"/>
      <c r="D122" s="215" t="s">
        <v>75</v>
      </c>
      <c r="E122" s="216" t="s">
        <v>131</v>
      </c>
      <c r="F122" s="216" t="s">
        <v>1942</v>
      </c>
      <c r="G122" s="214"/>
      <c r="H122" s="214"/>
      <c r="I122" s="217"/>
      <c r="J122" s="218">
        <f>BK122</f>
        <v>0</v>
      </c>
      <c r="K122" s="214"/>
      <c r="L122" s="219"/>
      <c r="M122" s="220"/>
      <c r="N122" s="221"/>
      <c r="O122" s="221"/>
      <c r="P122" s="222">
        <f>SUM(P123:P179)</f>
        <v>0</v>
      </c>
      <c r="Q122" s="221"/>
      <c r="R122" s="222">
        <f>SUM(R123:R179)</f>
        <v>0</v>
      </c>
      <c r="S122" s="221"/>
      <c r="T122" s="223">
        <f>SUM(T123:T179)</f>
        <v>0</v>
      </c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R122" s="224" t="s">
        <v>288</v>
      </c>
      <c r="AT122" s="225" t="s">
        <v>75</v>
      </c>
      <c r="AU122" s="225" t="s">
        <v>76</v>
      </c>
      <c r="AY122" s="224" t="s">
        <v>253</v>
      </c>
      <c r="BK122" s="226">
        <f>SUM(BK123:BK179)</f>
        <v>0</v>
      </c>
    </row>
    <row r="123" s="2" customFormat="1" ht="16.5" customHeight="1">
      <c r="A123" s="39"/>
      <c r="B123" s="40"/>
      <c r="C123" s="229" t="s">
        <v>260</v>
      </c>
      <c r="D123" s="229" t="s">
        <v>256</v>
      </c>
      <c r="E123" s="230" t="s">
        <v>1943</v>
      </c>
      <c r="F123" s="231" t="s">
        <v>1944</v>
      </c>
      <c r="G123" s="232" t="s">
        <v>1945</v>
      </c>
      <c r="H123" s="233">
        <v>1</v>
      </c>
      <c r="I123" s="234"/>
      <c r="J123" s="235">
        <f>ROUND(I123*H123,2)</f>
        <v>0</v>
      </c>
      <c r="K123" s="231" t="s">
        <v>1946</v>
      </c>
      <c r="L123" s="45"/>
      <c r="M123" s="236" t="s">
        <v>1</v>
      </c>
      <c r="N123" s="237" t="s">
        <v>41</v>
      </c>
      <c r="O123" s="92"/>
      <c r="P123" s="238">
        <f>O123*H123</f>
        <v>0</v>
      </c>
      <c r="Q123" s="238">
        <v>0</v>
      </c>
      <c r="R123" s="238">
        <f>Q123*H123</f>
        <v>0</v>
      </c>
      <c r="S123" s="238">
        <v>0</v>
      </c>
      <c r="T123" s="239">
        <f>S123*H123</f>
        <v>0</v>
      </c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R123" s="240" t="s">
        <v>1947</v>
      </c>
      <c r="AT123" s="240" t="s">
        <v>256</v>
      </c>
      <c r="AU123" s="240" t="s">
        <v>83</v>
      </c>
      <c r="AY123" s="18" t="s">
        <v>253</v>
      </c>
      <c r="BE123" s="241">
        <f>IF(N123="základní",J123,0)</f>
        <v>0</v>
      </c>
      <c r="BF123" s="241">
        <f>IF(N123="snížená",J123,0)</f>
        <v>0</v>
      </c>
      <c r="BG123" s="241">
        <f>IF(N123="zákl. přenesená",J123,0)</f>
        <v>0</v>
      </c>
      <c r="BH123" s="241">
        <f>IF(N123="sníž. přenesená",J123,0)</f>
        <v>0</v>
      </c>
      <c r="BI123" s="241">
        <f>IF(N123="nulová",J123,0)</f>
        <v>0</v>
      </c>
      <c r="BJ123" s="18" t="s">
        <v>83</v>
      </c>
      <c r="BK123" s="241">
        <f>ROUND(I123*H123,2)</f>
        <v>0</v>
      </c>
      <c r="BL123" s="18" t="s">
        <v>1947</v>
      </c>
      <c r="BM123" s="240" t="s">
        <v>1948</v>
      </c>
    </row>
    <row r="124" s="2" customFormat="1">
      <c r="A124" s="39"/>
      <c r="B124" s="40"/>
      <c r="C124" s="41"/>
      <c r="D124" s="242" t="s">
        <v>262</v>
      </c>
      <c r="E124" s="41"/>
      <c r="F124" s="243" t="s">
        <v>1949</v>
      </c>
      <c r="G124" s="41"/>
      <c r="H124" s="41"/>
      <c r="I124" s="244"/>
      <c r="J124" s="41"/>
      <c r="K124" s="41"/>
      <c r="L124" s="45"/>
      <c r="M124" s="245"/>
      <c r="N124" s="246"/>
      <c r="O124" s="92"/>
      <c r="P124" s="92"/>
      <c r="Q124" s="92"/>
      <c r="R124" s="92"/>
      <c r="S124" s="92"/>
      <c r="T124" s="93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T124" s="18" t="s">
        <v>262</v>
      </c>
      <c r="AU124" s="18" t="s">
        <v>83</v>
      </c>
    </row>
    <row r="125" s="2" customFormat="1">
      <c r="A125" s="39"/>
      <c r="B125" s="40"/>
      <c r="C125" s="41"/>
      <c r="D125" s="249" t="s">
        <v>479</v>
      </c>
      <c r="E125" s="41"/>
      <c r="F125" s="301" t="s">
        <v>1950</v>
      </c>
      <c r="G125" s="41"/>
      <c r="H125" s="41"/>
      <c r="I125" s="244"/>
      <c r="J125" s="41"/>
      <c r="K125" s="41"/>
      <c r="L125" s="45"/>
      <c r="M125" s="245"/>
      <c r="N125" s="246"/>
      <c r="O125" s="92"/>
      <c r="P125" s="92"/>
      <c r="Q125" s="92"/>
      <c r="R125" s="92"/>
      <c r="S125" s="92"/>
      <c r="T125" s="93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T125" s="18" t="s">
        <v>479</v>
      </c>
      <c r="AU125" s="18" t="s">
        <v>83</v>
      </c>
    </row>
    <row r="126" s="2" customFormat="1" ht="16.5" customHeight="1">
      <c r="A126" s="39"/>
      <c r="B126" s="40"/>
      <c r="C126" s="229" t="s">
        <v>288</v>
      </c>
      <c r="D126" s="229" t="s">
        <v>256</v>
      </c>
      <c r="E126" s="230" t="s">
        <v>1951</v>
      </c>
      <c r="F126" s="231" t="s">
        <v>1952</v>
      </c>
      <c r="G126" s="232" t="s">
        <v>1945</v>
      </c>
      <c r="H126" s="233">
        <v>1</v>
      </c>
      <c r="I126" s="234"/>
      <c r="J126" s="235">
        <f>ROUND(I126*H126,2)</f>
        <v>0</v>
      </c>
      <c r="K126" s="231" t="s">
        <v>1946</v>
      </c>
      <c r="L126" s="45"/>
      <c r="M126" s="236" t="s">
        <v>1</v>
      </c>
      <c r="N126" s="237" t="s">
        <v>41</v>
      </c>
      <c r="O126" s="92"/>
      <c r="P126" s="238">
        <f>O126*H126</f>
        <v>0</v>
      </c>
      <c r="Q126" s="238">
        <v>0</v>
      </c>
      <c r="R126" s="238">
        <f>Q126*H126</f>
        <v>0</v>
      </c>
      <c r="S126" s="238">
        <v>0</v>
      </c>
      <c r="T126" s="239">
        <f>S126*H126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R126" s="240" t="s">
        <v>1947</v>
      </c>
      <c r="AT126" s="240" t="s">
        <v>256</v>
      </c>
      <c r="AU126" s="240" t="s">
        <v>83</v>
      </c>
      <c r="AY126" s="18" t="s">
        <v>253</v>
      </c>
      <c r="BE126" s="241">
        <f>IF(N126="základní",J126,0)</f>
        <v>0</v>
      </c>
      <c r="BF126" s="241">
        <f>IF(N126="snížená",J126,0)</f>
        <v>0</v>
      </c>
      <c r="BG126" s="241">
        <f>IF(N126="zákl. přenesená",J126,0)</f>
        <v>0</v>
      </c>
      <c r="BH126" s="241">
        <f>IF(N126="sníž. přenesená",J126,0)</f>
        <v>0</v>
      </c>
      <c r="BI126" s="241">
        <f>IF(N126="nulová",J126,0)</f>
        <v>0</v>
      </c>
      <c r="BJ126" s="18" t="s">
        <v>83</v>
      </c>
      <c r="BK126" s="241">
        <f>ROUND(I126*H126,2)</f>
        <v>0</v>
      </c>
      <c r="BL126" s="18" t="s">
        <v>1947</v>
      </c>
      <c r="BM126" s="240" t="s">
        <v>1953</v>
      </c>
    </row>
    <row r="127" s="2" customFormat="1">
      <c r="A127" s="39"/>
      <c r="B127" s="40"/>
      <c r="C127" s="41"/>
      <c r="D127" s="242" t="s">
        <v>262</v>
      </c>
      <c r="E127" s="41"/>
      <c r="F127" s="243" t="s">
        <v>1954</v>
      </c>
      <c r="G127" s="41"/>
      <c r="H127" s="41"/>
      <c r="I127" s="244"/>
      <c r="J127" s="41"/>
      <c r="K127" s="41"/>
      <c r="L127" s="45"/>
      <c r="M127" s="245"/>
      <c r="N127" s="246"/>
      <c r="O127" s="92"/>
      <c r="P127" s="92"/>
      <c r="Q127" s="92"/>
      <c r="R127" s="92"/>
      <c r="S127" s="92"/>
      <c r="T127" s="93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T127" s="18" t="s">
        <v>262</v>
      </c>
      <c r="AU127" s="18" t="s">
        <v>83</v>
      </c>
    </row>
    <row r="128" s="2" customFormat="1">
      <c r="A128" s="39"/>
      <c r="B128" s="40"/>
      <c r="C128" s="41"/>
      <c r="D128" s="249" t="s">
        <v>479</v>
      </c>
      <c r="E128" s="41"/>
      <c r="F128" s="301" t="s">
        <v>1955</v>
      </c>
      <c r="G128" s="41"/>
      <c r="H128" s="41"/>
      <c r="I128" s="244"/>
      <c r="J128" s="41"/>
      <c r="K128" s="41"/>
      <c r="L128" s="45"/>
      <c r="M128" s="245"/>
      <c r="N128" s="246"/>
      <c r="O128" s="92"/>
      <c r="P128" s="92"/>
      <c r="Q128" s="92"/>
      <c r="R128" s="92"/>
      <c r="S128" s="92"/>
      <c r="T128" s="93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T128" s="18" t="s">
        <v>479</v>
      </c>
      <c r="AU128" s="18" t="s">
        <v>83</v>
      </c>
    </row>
    <row r="129" s="2" customFormat="1" ht="16.5" customHeight="1">
      <c r="A129" s="39"/>
      <c r="B129" s="40"/>
      <c r="C129" s="229" t="s">
        <v>254</v>
      </c>
      <c r="D129" s="229" t="s">
        <v>256</v>
      </c>
      <c r="E129" s="230" t="s">
        <v>1956</v>
      </c>
      <c r="F129" s="231" t="s">
        <v>1957</v>
      </c>
      <c r="G129" s="232" t="s">
        <v>1945</v>
      </c>
      <c r="H129" s="233">
        <v>1</v>
      </c>
      <c r="I129" s="234"/>
      <c r="J129" s="235">
        <f>ROUND(I129*H129,2)</f>
        <v>0</v>
      </c>
      <c r="K129" s="231" t="s">
        <v>1946</v>
      </c>
      <c r="L129" s="45"/>
      <c r="M129" s="236" t="s">
        <v>1</v>
      </c>
      <c r="N129" s="237" t="s">
        <v>41</v>
      </c>
      <c r="O129" s="92"/>
      <c r="P129" s="238">
        <f>O129*H129</f>
        <v>0</v>
      </c>
      <c r="Q129" s="238">
        <v>0</v>
      </c>
      <c r="R129" s="238">
        <f>Q129*H129</f>
        <v>0</v>
      </c>
      <c r="S129" s="238">
        <v>0</v>
      </c>
      <c r="T129" s="239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40" t="s">
        <v>1947</v>
      </c>
      <c r="AT129" s="240" t="s">
        <v>256</v>
      </c>
      <c r="AU129" s="240" t="s">
        <v>83</v>
      </c>
      <c r="AY129" s="18" t="s">
        <v>253</v>
      </c>
      <c r="BE129" s="241">
        <f>IF(N129="základní",J129,0)</f>
        <v>0</v>
      </c>
      <c r="BF129" s="241">
        <f>IF(N129="snížená",J129,0)</f>
        <v>0</v>
      </c>
      <c r="BG129" s="241">
        <f>IF(N129="zákl. přenesená",J129,0)</f>
        <v>0</v>
      </c>
      <c r="BH129" s="241">
        <f>IF(N129="sníž. přenesená",J129,0)</f>
        <v>0</v>
      </c>
      <c r="BI129" s="241">
        <f>IF(N129="nulová",J129,0)</f>
        <v>0</v>
      </c>
      <c r="BJ129" s="18" t="s">
        <v>83</v>
      </c>
      <c r="BK129" s="241">
        <f>ROUND(I129*H129,2)</f>
        <v>0</v>
      </c>
      <c r="BL129" s="18" t="s">
        <v>1947</v>
      </c>
      <c r="BM129" s="240" t="s">
        <v>1958</v>
      </c>
    </row>
    <row r="130" s="2" customFormat="1">
      <c r="A130" s="39"/>
      <c r="B130" s="40"/>
      <c r="C130" s="41"/>
      <c r="D130" s="242" t="s">
        <v>262</v>
      </c>
      <c r="E130" s="41"/>
      <c r="F130" s="243" t="s">
        <v>1959</v>
      </c>
      <c r="G130" s="41"/>
      <c r="H130" s="41"/>
      <c r="I130" s="244"/>
      <c r="J130" s="41"/>
      <c r="K130" s="41"/>
      <c r="L130" s="45"/>
      <c r="M130" s="245"/>
      <c r="N130" s="246"/>
      <c r="O130" s="92"/>
      <c r="P130" s="92"/>
      <c r="Q130" s="92"/>
      <c r="R130" s="92"/>
      <c r="S130" s="92"/>
      <c r="T130" s="93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T130" s="18" t="s">
        <v>262</v>
      </c>
      <c r="AU130" s="18" t="s">
        <v>83</v>
      </c>
    </row>
    <row r="131" s="2" customFormat="1" ht="16.5" customHeight="1">
      <c r="A131" s="39"/>
      <c r="B131" s="40"/>
      <c r="C131" s="229" t="s">
        <v>361</v>
      </c>
      <c r="D131" s="229" t="s">
        <v>256</v>
      </c>
      <c r="E131" s="230" t="s">
        <v>1960</v>
      </c>
      <c r="F131" s="231" t="s">
        <v>1961</v>
      </c>
      <c r="G131" s="232" t="s">
        <v>1945</v>
      </c>
      <c r="H131" s="233">
        <v>1</v>
      </c>
      <c r="I131" s="234"/>
      <c r="J131" s="235">
        <f>ROUND(I131*H131,2)</f>
        <v>0</v>
      </c>
      <c r="K131" s="231" t="s">
        <v>1</v>
      </c>
      <c r="L131" s="45"/>
      <c r="M131" s="236" t="s">
        <v>1</v>
      </c>
      <c r="N131" s="237" t="s">
        <v>41</v>
      </c>
      <c r="O131" s="92"/>
      <c r="P131" s="238">
        <f>O131*H131</f>
        <v>0</v>
      </c>
      <c r="Q131" s="238">
        <v>0</v>
      </c>
      <c r="R131" s="238">
        <f>Q131*H131</f>
        <v>0</v>
      </c>
      <c r="S131" s="238">
        <v>0</v>
      </c>
      <c r="T131" s="239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40" t="s">
        <v>1947</v>
      </c>
      <c r="AT131" s="240" t="s">
        <v>256</v>
      </c>
      <c r="AU131" s="240" t="s">
        <v>83</v>
      </c>
      <c r="AY131" s="18" t="s">
        <v>253</v>
      </c>
      <c r="BE131" s="241">
        <f>IF(N131="základní",J131,0)</f>
        <v>0</v>
      </c>
      <c r="BF131" s="241">
        <f>IF(N131="snížená",J131,0)</f>
        <v>0</v>
      </c>
      <c r="BG131" s="241">
        <f>IF(N131="zákl. přenesená",J131,0)</f>
        <v>0</v>
      </c>
      <c r="BH131" s="241">
        <f>IF(N131="sníž. přenesená",J131,0)</f>
        <v>0</v>
      </c>
      <c r="BI131" s="241">
        <f>IF(N131="nulová",J131,0)</f>
        <v>0</v>
      </c>
      <c r="BJ131" s="18" t="s">
        <v>83</v>
      </c>
      <c r="BK131" s="241">
        <f>ROUND(I131*H131,2)</f>
        <v>0</v>
      </c>
      <c r="BL131" s="18" t="s">
        <v>1947</v>
      </c>
      <c r="BM131" s="240" t="s">
        <v>1962</v>
      </c>
    </row>
    <row r="132" s="2" customFormat="1">
      <c r="A132" s="39"/>
      <c r="B132" s="40"/>
      <c r="C132" s="41"/>
      <c r="D132" s="249" t="s">
        <v>479</v>
      </c>
      <c r="E132" s="41"/>
      <c r="F132" s="301" t="s">
        <v>1963</v>
      </c>
      <c r="G132" s="41"/>
      <c r="H132" s="41"/>
      <c r="I132" s="244"/>
      <c r="J132" s="41"/>
      <c r="K132" s="41"/>
      <c r="L132" s="45"/>
      <c r="M132" s="245"/>
      <c r="N132" s="246"/>
      <c r="O132" s="92"/>
      <c r="P132" s="92"/>
      <c r="Q132" s="92"/>
      <c r="R132" s="92"/>
      <c r="S132" s="92"/>
      <c r="T132" s="93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T132" s="18" t="s">
        <v>479</v>
      </c>
      <c r="AU132" s="18" t="s">
        <v>83</v>
      </c>
    </row>
    <row r="133" s="2" customFormat="1" ht="16.5" customHeight="1">
      <c r="A133" s="39"/>
      <c r="B133" s="40"/>
      <c r="C133" s="229" t="s">
        <v>328</v>
      </c>
      <c r="D133" s="229" t="s">
        <v>256</v>
      </c>
      <c r="E133" s="230" t="s">
        <v>1964</v>
      </c>
      <c r="F133" s="231" t="s">
        <v>1965</v>
      </c>
      <c r="G133" s="232" t="s">
        <v>1945</v>
      </c>
      <c r="H133" s="233">
        <v>1</v>
      </c>
      <c r="I133" s="234"/>
      <c r="J133" s="235">
        <f>ROUND(I133*H133,2)</f>
        <v>0</v>
      </c>
      <c r="K133" s="231" t="s">
        <v>1</v>
      </c>
      <c r="L133" s="45"/>
      <c r="M133" s="236" t="s">
        <v>1</v>
      </c>
      <c r="N133" s="237" t="s">
        <v>41</v>
      </c>
      <c r="O133" s="92"/>
      <c r="P133" s="238">
        <f>O133*H133</f>
        <v>0</v>
      </c>
      <c r="Q133" s="238">
        <v>0</v>
      </c>
      <c r="R133" s="238">
        <f>Q133*H133</f>
        <v>0</v>
      </c>
      <c r="S133" s="238">
        <v>0</v>
      </c>
      <c r="T133" s="239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40" t="s">
        <v>1947</v>
      </c>
      <c r="AT133" s="240" t="s">
        <v>256</v>
      </c>
      <c r="AU133" s="240" t="s">
        <v>83</v>
      </c>
      <c r="AY133" s="18" t="s">
        <v>253</v>
      </c>
      <c r="BE133" s="241">
        <f>IF(N133="základní",J133,0)</f>
        <v>0</v>
      </c>
      <c r="BF133" s="241">
        <f>IF(N133="snížená",J133,0)</f>
        <v>0</v>
      </c>
      <c r="BG133" s="241">
        <f>IF(N133="zákl. přenesená",J133,0)</f>
        <v>0</v>
      </c>
      <c r="BH133" s="241">
        <f>IF(N133="sníž. přenesená",J133,0)</f>
        <v>0</v>
      </c>
      <c r="BI133" s="241">
        <f>IF(N133="nulová",J133,0)</f>
        <v>0</v>
      </c>
      <c r="BJ133" s="18" t="s">
        <v>83</v>
      </c>
      <c r="BK133" s="241">
        <f>ROUND(I133*H133,2)</f>
        <v>0</v>
      </c>
      <c r="BL133" s="18" t="s">
        <v>1947</v>
      </c>
      <c r="BM133" s="240" t="s">
        <v>1966</v>
      </c>
    </row>
    <row r="134" s="2" customFormat="1">
      <c r="A134" s="39"/>
      <c r="B134" s="40"/>
      <c r="C134" s="41"/>
      <c r="D134" s="249" t="s">
        <v>479</v>
      </c>
      <c r="E134" s="41"/>
      <c r="F134" s="301" t="s">
        <v>1967</v>
      </c>
      <c r="G134" s="41"/>
      <c r="H134" s="41"/>
      <c r="I134" s="244"/>
      <c r="J134" s="41"/>
      <c r="K134" s="41"/>
      <c r="L134" s="45"/>
      <c r="M134" s="245"/>
      <c r="N134" s="246"/>
      <c r="O134" s="92"/>
      <c r="P134" s="92"/>
      <c r="Q134" s="92"/>
      <c r="R134" s="92"/>
      <c r="S134" s="92"/>
      <c r="T134" s="93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T134" s="18" t="s">
        <v>479</v>
      </c>
      <c r="AU134" s="18" t="s">
        <v>83</v>
      </c>
    </row>
    <row r="135" s="2" customFormat="1" ht="16.5" customHeight="1">
      <c r="A135" s="39"/>
      <c r="B135" s="40"/>
      <c r="C135" s="229" t="s">
        <v>379</v>
      </c>
      <c r="D135" s="229" t="s">
        <v>256</v>
      </c>
      <c r="E135" s="230" t="s">
        <v>1968</v>
      </c>
      <c r="F135" s="231" t="s">
        <v>1969</v>
      </c>
      <c r="G135" s="232" t="s">
        <v>1945</v>
      </c>
      <c r="H135" s="233">
        <v>1</v>
      </c>
      <c r="I135" s="234"/>
      <c r="J135" s="235">
        <f>ROUND(I135*H135,2)</f>
        <v>0</v>
      </c>
      <c r="K135" s="231" t="s">
        <v>1</v>
      </c>
      <c r="L135" s="45"/>
      <c r="M135" s="236" t="s">
        <v>1</v>
      </c>
      <c r="N135" s="237" t="s">
        <v>41</v>
      </c>
      <c r="O135" s="92"/>
      <c r="P135" s="238">
        <f>O135*H135</f>
        <v>0</v>
      </c>
      <c r="Q135" s="238">
        <v>0</v>
      </c>
      <c r="R135" s="238">
        <f>Q135*H135</f>
        <v>0</v>
      </c>
      <c r="S135" s="238">
        <v>0</v>
      </c>
      <c r="T135" s="239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40" t="s">
        <v>1947</v>
      </c>
      <c r="AT135" s="240" t="s">
        <v>256</v>
      </c>
      <c r="AU135" s="240" t="s">
        <v>83</v>
      </c>
      <c r="AY135" s="18" t="s">
        <v>253</v>
      </c>
      <c r="BE135" s="241">
        <f>IF(N135="základní",J135,0)</f>
        <v>0</v>
      </c>
      <c r="BF135" s="241">
        <f>IF(N135="snížená",J135,0)</f>
        <v>0</v>
      </c>
      <c r="BG135" s="241">
        <f>IF(N135="zákl. přenesená",J135,0)</f>
        <v>0</v>
      </c>
      <c r="BH135" s="241">
        <f>IF(N135="sníž. přenesená",J135,0)</f>
        <v>0</v>
      </c>
      <c r="BI135" s="241">
        <f>IF(N135="nulová",J135,0)</f>
        <v>0</v>
      </c>
      <c r="BJ135" s="18" t="s">
        <v>83</v>
      </c>
      <c r="BK135" s="241">
        <f>ROUND(I135*H135,2)</f>
        <v>0</v>
      </c>
      <c r="BL135" s="18" t="s">
        <v>1947</v>
      </c>
      <c r="BM135" s="240" t="s">
        <v>1970</v>
      </c>
    </row>
    <row r="136" s="2" customFormat="1">
      <c r="A136" s="39"/>
      <c r="B136" s="40"/>
      <c r="C136" s="41"/>
      <c r="D136" s="249" t="s">
        <v>479</v>
      </c>
      <c r="E136" s="41"/>
      <c r="F136" s="301" t="s">
        <v>1971</v>
      </c>
      <c r="G136" s="41"/>
      <c r="H136" s="41"/>
      <c r="I136" s="244"/>
      <c r="J136" s="41"/>
      <c r="K136" s="41"/>
      <c r="L136" s="45"/>
      <c r="M136" s="245"/>
      <c r="N136" s="246"/>
      <c r="O136" s="92"/>
      <c r="P136" s="92"/>
      <c r="Q136" s="92"/>
      <c r="R136" s="92"/>
      <c r="S136" s="92"/>
      <c r="T136" s="93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T136" s="18" t="s">
        <v>479</v>
      </c>
      <c r="AU136" s="18" t="s">
        <v>83</v>
      </c>
    </row>
    <row r="137" s="2" customFormat="1" ht="16.5" customHeight="1">
      <c r="A137" s="39"/>
      <c r="B137" s="40"/>
      <c r="C137" s="229" t="s">
        <v>8</v>
      </c>
      <c r="D137" s="229" t="s">
        <v>256</v>
      </c>
      <c r="E137" s="230" t="s">
        <v>1972</v>
      </c>
      <c r="F137" s="231" t="s">
        <v>1973</v>
      </c>
      <c r="G137" s="232" t="s">
        <v>1945</v>
      </c>
      <c r="H137" s="233">
        <v>1</v>
      </c>
      <c r="I137" s="234"/>
      <c r="J137" s="235">
        <f>ROUND(I137*H137,2)</f>
        <v>0</v>
      </c>
      <c r="K137" s="231" t="s">
        <v>1946</v>
      </c>
      <c r="L137" s="45"/>
      <c r="M137" s="236" t="s">
        <v>1</v>
      </c>
      <c r="N137" s="237" t="s">
        <v>41</v>
      </c>
      <c r="O137" s="92"/>
      <c r="P137" s="238">
        <f>O137*H137</f>
        <v>0</v>
      </c>
      <c r="Q137" s="238">
        <v>0</v>
      </c>
      <c r="R137" s="238">
        <f>Q137*H137</f>
        <v>0</v>
      </c>
      <c r="S137" s="238">
        <v>0</v>
      </c>
      <c r="T137" s="239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40" t="s">
        <v>1947</v>
      </c>
      <c r="AT137" s="240" t="s">
        <v>256</v>
      </c>
      <c r="AU137" s="240" t="s">
        <v>83</v>
      </c>
      <c r="AY137" s="18" t="s">
        <v>253</v>
      </c>
      <c r="BE137" s="241">
        <f>IF(N137="základní",J137,0)</f>
        <v>0</v>
      </c>
      <c r="BF137" s="241">
        <f>IF(N137="snížená",J137,0)</f>
        <v>0</v>
      </c>
      <c r="BG137" s="241">
        <f>IF(N137="zákl. přenesená",J137,0)</f>
        <v>0</v>
      </c>
      <c r="BH137" s="241">
        <f>IF(N137="sníž. přenesená",J137,0)</f>
        <v>0</v>
      </c>
      <c r="BI137" s="241">
        <f>IF(N137="nulová",J137,0)</f>
        <v>0</v>
      </c>
      <c r="BJ137" s="18" t="s">
        <v>83</v>
      </c>
      <c r="BK137" s="241">
        <f>ROUND(I137*H137,2)</f>
        <v>0</v>
      </c>
      <c r="BL137" s="18" t="s">
        <v>1947</v>
      </c>
      <c r="BM137" s="240" t="s">
        <v>1974</v>
      </c>
    </row>
    <row r="138" s="2" customFormat="1">
      <c r="A138" s="39"/>
      <c r="B138" s="40"/>
      <c r="C138" s="41"/>
      <c r="D138" s="242" t="s">
        <v>262</v>
      </c>
      <c r="E138" s="41"/>
      <c r="F138" s="243" t="s">
        <v>1975</v>
      </c>
      <c r="G138" s="41"/>
      <c r="H138" s="41"/>
      <c r="I138" s="244"/>
      <c r="J138" s="41"/>
      <c r="K138" s="41"/>
      <c r="L138" s="45"/>
      <c r="M138" s="245"/>
      <c r="N138" s="246"/>
      <c r="O138" s="92"/>
      <c r="P138" s="92"/>
      <c r="Q138" s="92"/>
      <c r="R138" s="92"/>
      <c r="S138" s="92"/>
      <c r="T138" s="93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T138" s="18" t="s">
        <v>262</v>
      </c>
      <c r="AU138" s="18" t="s">
        <v>83</v>
      </c>
    </row>
    <row r="139" s="2" customFormat="1" ht="16.5" customHeight="1">
      <c r="A139" s="39"/>
      <c r="B139" s="40"/>
      <c r="C139" s="229" t="s">
        <v>386</v>
      </c>
      <c r="D139" s="229" t="s">
        <v>256</v>
      </c>
      <c r="E139" s="230" t="s">
        <v>1976</v>
      </c>
      <c r="F139" s="231" t="s">
        <v>1977</v>
      </c>
      <c r="G139" s="232" t="s">
        <v>1945</v>
      </c>
      <c r="H139" s="233">
        <v>1</v>
      </c>
      <c r="I139" s="234"/>
      <c r="J139" s="235">
        <f>ROUND(I139*H139,2)</f>
        <v>0</v>
      </c>
      <c r="K139" s="231" t="s">
        <v>1946</v>
      </c>
      <c r="L139" s="45"/>
      <c r="M139" s="236" t="s">
        <v>1</v>
      </c>
      <c r="N139" s="237" t="s">
        <v>41</v>
      </c>
      <c r="O139" s="92"/>
      <c r="P139" s="238">
        <f>O139*H139</f>
        <v>0</v>
      </c>
      <c r="Q139" s="238">
        <v>0</v>
      </c>
      <c r="R139" s="238">
        <f>Q139*H139</f>
        <v>0</v>
      </c>
      <c r="S139" s="238">
        <v>0</v>
      </c>
      <c r="T139" s="239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40" t="s">
        <v>1947</v>
      </c>
      <c r="AT139" s="240" t="s">
        <v>256</v>
      </c>
      <c r="AU139" s="240" t="s">
        <v>83</v>
      </c>
      <c r="AY139" s="18" t="s">
        <v>253</v>
      </c>
      <c r="BE139" s="241">
        <f>IF(N139="základní",J139,0)</f>
        <v>0</v>
      </c>
      <c r="BF139" s="241">
        <f>IF(N139="snížená",J139,0)</f>
        <v>0</v>
      </c>
      <c r="BG139" s="241">
        <f>IF(N139="zákl. přenesená",J139,0)</f>
        <v>0</v>
      </c>
      <c r="BH139" s="241">
        <f>IF(N139="sníž. přenesená",J139,0)</f>
        <v>0</v>
      </c>
      <c r="BI139" s="241">
        <f>IF(N139="nulová",J139,0)</f>
        <v>0</v>
      </c>
      <c r="BJ139" s="18" t="s">
        <v>83</v>
      </c>
      <c r="BK139" s="241">
        <f>ROUND(I139*H139,2)</f>
        <v>0</v>
      </c>
      <c r="BL139" s="18" t="s">
        <v>1947</v>
      </c>
      <c r="BM139" s="240" t="s">
        <v>1978</v>
      </c>
    </row>
    <row r="140" s="2" customFormat="1">
      <c r="A140" s="39"/>
      <c r="B140" s="40"/>
      <c r="C140" s="41"/>
      <c r="D140" s="242" t="s">
        <v>262</v>
      </c>
      <c r="E140" s="41"/>
      <c r="F140" s="243" t="s">
        <v>1979</v>
      </c>
      <c r="G140" s="41"/>
      <c r="H140" s="41"/>
      <c r="I140" s="244"/>
      <c r="J140" s="41"/>
      <c r="K140" s="41"/>
      <c r="L140" s="45"/>
      <c r="M140" s="245"/>
      <c r="N140" s="246"/>
      <c r="O140" s="92"/>
      <c r="P140" s="92"/>
      <c r="Q140" s="92"/>
      <c r="R140" s="92"/>
      <c r="S140" s="92"/>
      <c r="T140" s="93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T140" s="18" t="s">
        <v>262</v>
      </c>
      <c r="AU140" s="18" t="s">
        <v>83</v>
      </c>
    </row>
    <row r="141" s="2" customFormat="1" ht="16.5" customHeight="1">
      <c r="A141" s="39"/>
      <c r="B141" s="40"/>
      <c r="C141" s="229" t="s">
        <v>390</v>
      </c>
      <c r="D141" s="229" t="s">
        <v>256</v>
      </c>
      <c r="E141" s="230" t="s">
        <v>1980</v>
      </c>
      <c r="F141" s="231" t="s">
        <v>1981</v>
      </c>
      <c r="G141" s="232" t="s">
        <v>1945</v>
      </c>
      <c r="H141" s="233">
        <v>1</v>
      </c>
      <c r="I141" s="234"/>
      <c r="J141" s="235">
        <f>ROUND(I141*H141,2)</f>
        <v>0</v>
      </c>
      <c r="K141" s="231" t="s">
        <v>1946</v>
      </c>
      <c r="L141" s="45"/>
      <c r="M141" s="236" t="s">
        <v>1</v>
      </c>
      <c r="N141" s="237" t="s">
        <v>41</v>
      </c>
      <c r="O141" s="92"/>
      <c r="P141" s="238">
        <f>O141*H141</f>
        <v>0</v>
      </c>
      <c r="Q141" s="238">
        <v>0</v>
      </c>
      <c r="R141" s="238">
        <f>Q141*H141</f>
        <v>0</v>
      </c>
      <c r="S141" s="238">
        <v>0</v>
      </c>
      <c r="T141" s="239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40" t="s">
        <v>1947</v>
      </c>
      <c r="AT141" s="240" t="s">
        <v>256</v>
      </c>
      <c r="AU141" s="240" t="s">
        <v>83</v>
      </c>
      <c r="AY141" s="18" t="s">
        <v>253</v>
      </c>
      <c r="BE141" s="241">
        <f>IF(N141="základní",J141,0)</f>
        <v>0</v>
      </c>
      <c r="BF141" s="241">
        <f>IF(N141="snížená",J141,0)</f>
        <v>0</v>
      </c>
      <c r="BG141" s="241">
        <f>IF(N141="zákl. přenesená",J141,0)</f>
        <v>0</v>
      </c>
      <c r="BH141" s="241">
        <f>IF(N141="sníž. přenesená",J141,0)</f>
        <v>0</v>
      </c>
      <c r="BI141" s="241">
        <f>IF(N141="nulová",J141,0)</f>
        <v>0</v>
      </c>
      <c r="BJ141" s="18" t="s">
        <v>83</v>
      </c>
      <c r="BK141" s="241">
        <f>ROUND(I141*H141,2)</f>
        <v>0</v>
      </c>
      <c r="BL141" s="18" t="s">
        <v>1947</v>
      </c>
      <c r="BM141" s="240" t="s">
        <v>1982</v>
      </c>
    </row>
    <row r="142" s="2" customFormat="1">
      <c r="A142" s="39"/>
      <c r="B142" s="40"/>
      <c r="C142" s="41"/>
      <c r="D142" s="242" t="s">
        <v>262</v>
      </c>
      <c r="E142" s="41"/>
      <c r="F142" s="243" t="s">
        <v>1983</v>
      </c>
      <c r="G142" s="41"/>
      <c r="H142" s="41"/>
      <c r="I142" s="244"/>
      <c r="J142" s="41"/>
      <c r="K142" s="41"/>
      <c r="L142" s="45"/>
      <c r="M142" s="245"/>
      <c r="N142" s="246"/>
      <c r="O142" s="92"/>
      <c r="P142" s="92"/>
      <c r="Q142" s="92"/>
      <c r="R142" s="92"/>
      <c r="S142" s="92"/>
      <c r="T142" s="93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T142" s="18" t="s">
        <v>262</v>
      </c>
      <c r="AU142" s="18" t="s">
        <v>83</v>
      </c>
    </row>
    <row r="143" s="2" customFormat="1" ht="16.5" customHeight="1">
      <c r="A143" s="39"/>
      <c r="B143" s="40"/>
      <c r="C143" s="229" t="s">
        <v>398</v>
      </c>
      <c r="D143" s="229" t="s">
        <v>256</v>
      </c>
      <c r="E143" s="230" t="s">
        <v>1984</v>
      </c>
      <c r="F143" s="231" t="s">
        <v>1985</v>
      </c>
      <c r="G143" s="232" t="s">
        <v>1945</v>
      </c>
      <c r="H143" s="233">
        <v>1</v>
      </c>
      <c r="I143" s="234"/>
      <c r="J143" s="235">
        <f>ROUND(I143*H143,2)</f>
        <v>0</v>
      </c>
      <c r="K143" s="231" t="s">
        <v>1946</v>
      </c>
      <c r="L143" s="45"/>
      <c r="M143" s="236" t="s">
        <v>1</v>
      </c>
      <c r="N143" s="237" t="s">
        <v>41</v>
      </c>
      <c r="O143" s="92"/>
      <c r="P143" s="238">
        <f>O143*H143</f>
        <v>0</v>
      </c>
      <c r="Q143" s="238">
        <v>0</v>
      </c>
      <c r="R143" s="238">
        <f>Q143*H143</f>
        <v>0</v>
      </c>
      <c r="S143" s="238">
        <v>0</v>
      </c>
      <c r="T143" s="239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40" t="s">
        <v>1947</v>
      </c>
      <c r="AT143" s="240" t="s">
        <v>256</v>
      </c>
      <c r="AU143" s="240" t="s">
        <v>83</v>
      </c>
      <c r="AY143" s="18" t="s">
        <v>253</v>
      </c>
      <c r="BE143" s="241">
        <f>IF(N143="základní",J143,0)</f>
        <v>0</v>
      </c>
      <c r="BF143" s="241">
        <f>IF(N143="snížená",J143,0)</f>
        <v>0</v>
      </c>
      <c r="BG143" s="241">
        <f>IF(N143="zákl. přenesená",J143,0)</f>
        <v>0</v>
      </c>
      <c r="BH143" s="241">
        <f>IF(N143="sníž. přenesená",J143,0)</f>
        <v>0</v>
      </c>
      <c r="BI143" s="241">
        <f>IF(N143="nulová",J143,0)</f>
        <v>0</v>
      </c>
      <c r="BJ143" s="18" t="s">
        <v>83</v>
      </c>
      <c r="BK143" s="241">
        <f>ROUND(I143*H143,2)</f>
        <v>0</v>
      </c>
      <c r="BL143" s="18" t="s">
        <v>1947</v>
      </c>
      <c r="BM143" s="240" t="s">
        <v>1986</v>
      </c>
    </row>
    <row r="144" s="2" customFormat="1">
      <c r="A144" s="39"/>
      <c r="B144" s="40"/>
      <c r="C144" s="41"/>
      <c r="D144" s="242" t="s">
        <v>262</v>
      </c>
      <c r="E144" s="41"/>
      <c r="F144" s="243" t="s">
        <v>1987</v>
      </c>
      <c r="G144" s="41"/>
      <c r="H144" s="41"/>
      <c r="I144" s="244"/>
      <c r="J144" s="41"/>
      <c r="K144" s="41"/>
      <c r="L144" s="45"/>
      <c r="M144" s="245"/>
      <c r="N144" s="246"/>
      <c r="O144" s="92"/>
      <c r="P144" s="92"/>
      <c r="Q144" s="92"/>
      <c r="R144" s="92"/>
      <c r="S144" s="92"/>
      <c r="T144" s="93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T144" s="18" t="s">
        <v>262</v>
      </c>
      <c r="AU144" s="18" t="s">
        <v>83</v>
      </c>
    </row>
    <row r="145" s="2" customFormat="1" ht="16.5" customHeight="1">
      <c r="A145" s="39"/>
      <c r="B145" s="40"/>
      <c r="C145" s="229" t="s">
        <v>402</v>
      </c>
      <c r="D145" s="229" t="s">
        <v>256</v>
      </c>
      <c r="E145" s="230" t="s">
        <v>1988</v>
      </c>
      <c r="F145" s="231" t="s">
        <v>1989</v>
      </c>
      <c r="G145" s="232" t="s">
        <v>1990</v>
      </c>
      <c r="H145" s="233">
        <v>1</v>
      </c>
      <c r="I145" s="234"/>
      <c r="J145" s="235">
        <f>ROUND(I145*H145,2)</f>
        <v>0</v>
      </c>
      <c r="K145" s="231" t="s">
        <v>1946</v>
      </c>
      <c r="L145" s="45"/>
      <c r="M145" s="236" t="s">
        <v>1</v>
      </c>
      <c r="N145" s="237" t="s">
        <v>41</v>
      </c>
      <c r="O145" s="92"/>
      <c r="P145" s="238">
        <f>O145*H145</f>
        <v>0</v>
      </c>
      <c r="Q145" s="238">
        <v>0</v>
      </c>
      <c r="R145" s="238">
        <f>Q145*H145</f>
        <v>0</v>
      </c>
      <c r="S145" s="238">
        <v>0</v>
      </c>
      <c r="T145" s="239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40" t="s">
        <v>1947</v>
      </c>
      <c r="AT145" s="240" t="s">
        <v>256</v>
      </c>
      <c r="AU145" s="240" t="s">
        <v>83</v>
      </c>
      <c r="AY145" s="18" t="s">
        <v>253</v>
      </c>
      <c r="BE145" s="241">
        <f>IF(N145="základní",J145,0)</f>
        <v>0</v>
      </c>
      <c r="BF145" s="241">
        <f>IF(N145="snížená",J145,0)</f>
        <v>0</v>
      </c>
      <c r="BG145" s="241">
        <f>IF(N145="zákl. přenesená",J145,0)</f>
        <v>0</v>
      </c>
      <c r="BH145" s="241">
        <f>IF(N145="sníž. přenesená",J145,0)</f>
        <v>0</v>
      </c>
      <c r="BI145" s="241">
        <f>IF(N145="nulová",J145,0)</f>
        <v>0</v>
      </c>
      <c r="BJ145" s="18" t="s">
        <v>83</v>
      </c>
      <c r="BK145" s="241">
        <f>ROUND(I145*H145,2)</f>
        <v>0</v>
      </c>
      <c r="BL145" s="18" t="s">
        <v>1947</v>
      </c>
      <c r="BM145" s="240" t="s">
        <v>1991</v>
      </c>
    </row>
    <row r="146" s="2" customFormat="1">
      <c r="A146" s="39"/>
      <c r="B146" s="40"/>
      <c r="C146" s="41"/>
      <c r="D146" s="242" t="s">
        <v>262</v>
      </c>
      <c r="E146" s="41"/>
      <c r="F146" s="243" t="s">
        <v>1992</v>
      </c>
      <c r="G146" s="41"/>
      <c r="H146" s="41"/>
      <c r="I146" s="244"/>
      <c r="J146" s="41"/>
      <c r="K146" s="41"/>
      <c r="L146" s="45"/>
      <c r="M146" s="245"/>
      <c r="N146" s="246"/>
      <c r="O146" s="92"/>
      <c r="P146" s="92"/>
      <c r="Q146" s="92"/>
      <c r="R146" s="92"/>
      <c r="S146" s="92"/>
      <c r="T146" s="93"/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T146" s="18" t="s">
        <v>262</v>
      </c>
      <c r="AU146" s="18" t="s">
        <v>83</v>
      </c>
    </row>
    <row r="147" s="2" customFormat="1">
      <c r="A147" s="39"/>
      <c r="B147" s="40"/>
      <c r="C147" s="41"/>
      <c r="D147" s="249" t="s">
        <v>479</v>
      </c>
      <c r="E147" s="41"/>
      <c r="F147" s="301" t="s">
        <v>1993</v>
      </c>
      <c r="G147" s="41"/>
      <c r="H147" s="41"/>
      <c r="I147" s="244"/>
      <c r="J147" s="41"/>
      <c r="K147" s="41"/>
      <c r="L147" s="45"/>
      <c r="M147" s="245"/>
      <c r="N147" s="246"/>
      <c r="O147" s="92"/>
      <c r="P147" s="92"/>
      <c r="Q147" s="92"/>
      <c r="R147" s="92"/>
      <c r="S147" s="92"/>
      <c r="T147" s="93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T147" s="18" t="s">
        <v>479</v>
      </c>
      <c r="AU147" s="18" t="s">
        <v>83</v>
      </c>
    </row>
    <row r="148" s="2" customFormat="1" ht="16.5" customHeight="1">
      <c r="A148" s="39"/>
      <c r="B148" s="40"/>
      <c r="C148" s="229" t="s">
        <v>406</v>
      </c>
      <c r="D148" s="229" t="s">
        <v>256</v>
      </c>
      <c r="E148" s="230" t="s">
        <v>1994</v>
      </c>
      <c r="F148" s="231" t="s">
        <v>1995</v>
      </c>
      <c r="G148" s="232" t="s">
        <v>1945</v>
      </c>
      <c r="H148" s="233">
        <v>1</v>
      </c>
      <c r="I148" s="234"/>
      <c r="J148" s="235">
        <f>ROUND(I148*H148,2)</f>
        <v>0</v>
      </c>
      <c r="K148" s="231" t="s">
        <v>1946</v>
      </c>
      <c r="L148" s="45"/>
      <c r="M148" s="236" t="s">
        <v>1</v>
      </c>
      <c r="N148" s="237" t="s">
        <v>41</v>
      </c>
      <c r="O148" s="92"/>
      <c r="P148" s="238">
        <f>O148*H148</f>
        <v>0</v>
      </c>
      <c r="Q148" s="238">
        <v>0</v>
      </c>
      <c r="R148" s="238">
        <f>Q148*H148</f>
        <v>0</v>
      </c>
      <c r="S148" s="238">
        <v>0</v>
      </c>
      <c r="T148" s="239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40" t="s">
        <v>1947</v>
      </c>
      <c r="AT148" s="240" t="s">
        <v>256</v>
      </c>
      <c r="AU148" s="240" t="s">
        <v>83</v>
      </c>
      <c r="AY148" s="18" t="s">
        <v>253</v>
      </c>
      <c r="BE148" s="241">
        <f>IF(N148="základní",J148,0)</f>
        <v>0</v>
      </c>
      <c r="BF148" s="241">
        <f>IF(N148="snížená",J148,0)</f>
        <v>0</v>
      </c>
      <c r="BG148" s="241">
        <f>IF(N148="zákl. přenesená",J148,0)</f>
        <v>0</v>
      </c>
      <c r="BH148" s="241">
        <f>IF(N148="sníž. přenesená",J148,0)</f>
        <v>0</v>
      </c>
      <c r="BI148" s="241">
        <f>IF(N148="nulová",J148,0)</f>
        <v>0</v>
      </c>
      <c r="BJ148" s="18" t="s">
        <v>83</v>
      </c>
      <c r="BK148" s="241">
        <f>ROUND(I148*H148,2)</f>
        <v>0</v>
      </c>
      <c r="BL148" s="18" t="s">
        <v>1947</v>
      </c>
      <c r="BM148" s="240" t="s">
        <v>1996</v>
      </c>
    </row>
    <row r="149" s="2" customFormat="1">
      <c r="A149" s="39"/>
      <c r="B149" s="40"/>
      <c r="C149" s="41"/>
      <c r="D149" s="242" t="s">
        <v>262</v>
      </c>
      <c r="E149" s="41"/>
      <c r="F149" s="243" t="s">
        <v>1997</v>
      </c>
      <c r="G149" s="41"/>
      <c r="H149" s="41"/>
      <c r="I149" s="244"/>
      <c r="J149" s="41"/>
      <c r="K149" s="41"/>
      <c r="L149" s="45"/>
      <c r="M149" s="245"/>
      <c r="N149" s="246"/>
      <c r="O149" s="92"/>
      <c r="P149" s="92"/>
      <c r="Q149" s="92"/>
      <c r="R149" s="92"/>
      <c r="S149" s="92"/>
      <c r="T149" s="93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T149" s="18" t="s">
        <v>262</v>
      </c>
      <c r="AU149" s="18" t="s">
        <v>83</v>
      </c>
    </row>
    <row r="150" s="2" customFormat="1" ht="16.5" customHeight="1">
      <c r="A150" s="39"/>
      <c r="B150" s="40"/>
      <c r="C150" s="229" t="s">
        <v>414</v>
      </c>
      <c r="D150" s="229" t="s">
        <v>256</v>
      </c>
      <c r="E150" s="230" t="s">
        <v>1998</v>
      </c>
      <c r="F150" s="231" t="s">
        <v>1999</v>
      </c>
      <c r="G150" s="232" t="s">
        <v>1945</v>
      </c>
      <c r="H150" s="233">
        <v>1</v>
      </c>
      <c r="I150" s="234"/>
      <c r="J150" s="235">
        <f>ROUND(I150*H150,2)</f>
        <v>0</v>
      </c>
      <c r="K150" s="231" t="s">
        <v>1946</v>
      </c>
      <c r="L150" s="45"/>
      <c r="M150" s="236" t="s">
        <v>1</v>
      </c>
      <c r="N150" s="237" t="s">
        <v>41</v>
      </c>
      <c r="O150" s="92"/>
      <c r="P150" s="238">
        <f>O150*H150</f>
        <v>0</v>
      </c>
      <c r="Q150" s="238">
        <v>0</v>
      </c>
      <c r="R150" s="238">
        <f>Q150*H150</f>
        <v>0</v>
      </c>
      <c r="S150" s="238">
        <v>0</v>
      </c>
      <c r="T150" s="239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40" t="s">
        <v>1947</v>
      </c>
      <c r="AT150" s="240" t="s">
        <v>256</v>
      </c>
      <c r="AU150" s="240" t="s">
        <v>83</v>
      </c>
      <c r="AY150" s="18" t="s">
        <v>253</v>
      </c>
      <c r="BE150" s="241">
        <f>IF(N150="základní",J150,0)</f>
        <v>0</v>
      </c>
      <c r="BF150" s="241">
        <f>IF(N150="snížená",J150,0)</f>
        <v>0</v>
      </c>
      <c r="BG150" s="241">
        <f>IF(N150="zákl. přenesená",J150,0)</f>
        <v>0</v>
      </c>
      <c r="BH150" s="241">
        <f>IF(N150="sníž. přenesená",J150,0)</f>
        <v>0</v>
      </c>
      <c r="BI150" s="241">
        <f>IF(N150="nulová",J150,0)</f>
        <v>0</v>
      </c>
      <c r="BJ150" s="18" t="s">
        <v>83</v>
      </c>
      <c r="BK150" s="241">
        <f>ROUND(I150*H150,2)</f>
        <v>0</v>
      </c>
      <c r="BL150" s="18" t="s">
        <v>1947</v>
      </c>
      <c r="BM150" s="240" t="s">
        <v>2000</v>
      </c>
    </row>
    <row r="151" s="2" customFormat="1">
      <c r="A151" s="39"/>
      <c r="B151" s="40"/>
      <c r="C151" s="41"/>
      <c r="D151" s="242" t="s">
        <v>262</v>
      </c>
      <c r="E151" s="41"/>
      <c r="F151" s="243" t="s">
        <v>2001</v>
      </c>
      <c r="G151" s="41"/>
      <c r="H151" s="41"/>
      <c r="I151" s="244"/>
      <c r="J151" s="41"/>
      <c r="K151" s="41"/>
      <c r="L151" s="45"/>
      <c r="M151" s="245"/>
      <c r="N151" s="246"/>
      <c r="O151" s="92"/>
      <c r="P151" s="92"/>
      <c r="Q151" s="92"/>
      <c r="R151" s="92"/>
      <c r="S151" s="92"/>
      <c r="T151" s="93"/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T151" s="18" t="s">
        <v>262</v>
      </c>
      <c r="AU151" s="18" t="s">
        <v>83</v>
      </c>
    </row>
    <row r="152" s="2" customFormat="1">
      <c r="A152" s="39"/>
      <c r="B152" s="40"/>
      <c r="C152" s="41"/>
      <c r="D152" s="249" t="s">
        <v>479</v>
      </c>
      <c r="E152" s="41"/>
      <c r="F152" s="301" t="s">
        <v>2002</v>
      </c>
      <c r="G152" s="41"/>
      <c r="H152" s="41"/>
      <c r="I152" s="244"/>
      <c r="J152" s="41"/>
      <c r="K152" s="41"/>
      <c r="L152" s="45"/>
      <c r="M152" s="245"/>
      <c r="N152" s="246"/>
      <c r="O152" s="92"/>
      <c r="P152" s="92"/>
      <c r="Q152" s="92"/>
      <c r="R152" s="92"/>
      <c r="S152" s="92"/>
      <c r="T152" s="93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T152" s="18" t="s">
        <v>479</v>
      </c>
      <c r="AU152" s="18" t="s">
        <v>83</v>
      </c>
    </row>
    <row r="153" s="2" customFormat="1" ht="16.5" customHeight="1">
      <c r="A153" s="39"/>
      <c r="B153" s="40"/>
      <c r="C153" s="229" t="s">
        <v>7</v>
      </c>
      <c r="D153" s="229" t="s">
        <v>256</v>
      </c>
      <c r="E153" s="230" t="s">
        <v>2003</v>
      </c>
      <c r="F153" s="231" t="s">
        <v>2004</v>
      </c>
      <c r="G153" s="232" t="s">
        <v>798</v>
      </c>
      <c r="H153" s="233">
        <v>1</v>
      </c>
      <c r="I153" s="234"/>
      <c r="J153" s="235">
        <f>ROUND(I153*H153,2)</f>
        <v>0</v>
      </c>
      <c r="K153" s="231" t="s">
        <v>1</v>
      </c>
      <c r="L153" s="45"/>
      <c r="M153" s="236" t="s">
        <v>1</v>
      </c>
      <c r="N153" s="237" t="s">
        <v>41</v>
      </c>
      <c r="O153" s="92"/>
      <c r="P153" s="238">
        <f>O153*H153</f>
        <v>0</v>
      </c>
      <c r="Q153" s="238">
        <v>0</v>
      </c>
      <c r="R153" s="238">
        <f>Q153*H153</f>
        <v>0</v>
      </c>
      <c r="S153" s="238">
        <v>0</v>
      </c>
      <c r="T153" s="239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40" t="s">
        <v>1947</v>
      </c>
      <c r="AT153" s="240" t="s">
        <v>256</v>
      </c>
      <c r="AU153" s="240" t="s">
        <v>83</v>
      </c>
      <c r="AY153" s="18" t="s">
        <v>253</v>
      </c>
      <c r="BE153" s="241">
        <f>IF(N153="základní",J153,0)</f>
        <v>0</v>
      </c>
      <c r="BF153" s="241">
        <f>IF(N153="snížená",J153,0)</f>
        <v>0</v>
      </c>
      <c r="BG153" s="241">
        <f>IF(N153="zákl. přenesená",J153,0)</f>
        <v>0</v>
      </c>
      <c r="BH153" s="241">
        <f>IF(N153="sníž. přenesená",J153,0)</f>
        <v>0</v>
      </c>
      <c r="BI153" s="241">
        <f>IF(N153="nulová",J153,0)</f>
        <v>0</v>
      </c>
      <c r="BJ153" s="18" t="s">
        <v>83</v>
      </c>
      <c r="BK153" s="241">
        <f>ROUND(I153*H153,2)</f>
        <v>0</v>
      </c>
      <c r="BL153" s="18" t="s">
        <v>1947</v>
      </c>
      <c r="BM153" s="240" t="s">
        <v>2005</v>
      </c>
    </row>
    <row r="154" s="2" customFormat="1">
      <c r="A154" s="39"/>
      <c r="B154" s="40"/>
      <c r="C154" s="41"/>
      <c r="D154" s="249" t="s">
        <v>479</v>
      </c>
      <c r="E154" s="41"/>
      <c r="F154" s="301" t="s">
        <v>2006</v>
      </c>
      <c r="G154" s="41"/>
      <c r="H154" s="41"/>
      <c r="I154" s="244"/>
      <c r="J154" s="41"/>
      <c r="K154" s="41"/>
      <c r="L154" s="45"/>
      <c r="M154" s="245"/>
      <c r="N154" s="246"/>
      <c r="O154" s="92"/>
      <c r="P154" s="92"/>
      <c r="Q154" s="92"/>
      <c r="R154" s="92"/>
      <c r="S154" s="92"/>
      <c r="T154" s="93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T154" s="18" t="s">
        <v>479</v>
      </c>
      <c r="AU154" s="18" t="s">
        <v>83</v>
      </c>
    </row>
    <row r="155" s="2" customFormat="1" ht="16.5" customHeight="1">
      <c r="A155" s="39"/>
      <c r="B155" s="40"/>
      <c r="C155" s="229" t="s">
        <v>428</v>
      </c>
      <c r="D155" s="229" t="s">
        <v>256</v>
      </c>
      <c r="E155" s="230" t="s">
        <v>2007</v>
      </c>
      <c r="F155" s="231" t="s">
        <v>2008</v>
      </c>
      <c r="G155" s="232" t="s">
        <v>1945</v>
      </c>
      <c r="H155" s="233">
        <v>1</v>
      </c>
      <c r="I155" s="234"/>
      <c r="J155" s="235">
        <f>ROUND(I155*H155,2)</f>
        <v>0</v>
      </c>
      <c r="K155" s="231" t="s">
        <v>1946</v>
      </c>
      <c r="L155" s="45"/>
      <c r="M155" s="236" t="s">
        <v>1</v>
      </c>
      <c r="N155" s="237" t="s">
        <v>41</v>
      </c>
      <c r="O155" s="92"/>
      <c r="P155" s="238">
        <f>O155*H155</f>
        <v>0</v>
      </c>
      <c r="Q155" s="238">
        <v>0</v>
      </c>
      <c r="R155" s="238">
        <f>Q155*H155</f>
        <v>0</v>
      </c>
      <c r="S155" s="238">
        <v>0</v>
      </c>
      <c r="T155" s="239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40" t="s">
        <v>1947</v>
      </c>
      <c r="AT155" s="240" t="s">
        <v>256</v>
      </c>
      <c r="AU155" s="240" t="s">
        <v>83</v>
      </c>
      <c r="AY155" s="18" t="s">
        <v>253</v>
      </c>
      <c r="BE155" s="241">
        <f>IF(N155="základní",J155,0)</f>
        <v>0</v>
      </c>
      <c r="BF155" s="241">
        <f>IF(N155="snížená",J155,0)</f>
        <v>0</v>
      </c>
      <c r="BG155" s="241">
        <f>IF(N155="zákl. přenesená",J155,0)</f>
        <v>0</v>
      </c>
      <c r="BH155" s="241">
        <f>IF(N155="sníž. přenesená",J155,0)</f>
        <v>0</v>
      </c>
      <c r="BI155" s="241">
        <f>IF(N155="nulová",J155,0)</f>
        <v>0</v>
      </c>
      <c r="BJ155" s="18" t="s">
        <v>83</v>
      </c>
      <c r="BK155" s="241">
        <f>ROUND(I155*H155,2)</f>
        <v>0</v>
      </c>
      <c r="BL155" s="18" t="s">
        <v>1947</v>
      </c>
      <c r="BM155" s="240" t="s">
        <v>2009</v>
      </c>
    </row>
    <row r="156" s="2" customFormat="1">
      <c r="A156" s="39"/>
      <c r="B156" s="40"/>
      <c r="C156" s="41"/>
      <c r="D156" s="242" t="s">
        <v>262</v>
      </c>
      <c r="E156" s="41"/>
      <c r="F156" s="243" t="s">
        <v>2010</v>
      </c>
      <c r="G156" s="41"/>
      <c r="H156" s="41"/>
      <c r="I156" s="244"/>
      <c r="J156" s="41"/>
      <c r="K156" s="41"/>
      <c r="L156" s="45"/>
      <c r="M156" s="245"/>
      <c r="N156" s="246"/>
      <c r="O156" s="92"/>
      <c r="P156" s="92"/>
      <c r="Q156" s="92"/>
      <c r="R156" s="92"/>
      <c r="S156" s="92"/>
      <c r="T156" s="93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T156" s="18" t="s">
        <v>262</v>
      </c>
      <c r="AU156" s="18" t="s">
        <v>83</v>
      </c>
    </row>
    <row r="157" s="2" customFormat="1">
      <c r="A157" s="39"/>
      <c r="B157" s="40"/>
      <c r="C157" s="41"/>
      <c r="D157" s="249" t="s">
        <v>479</v>
      </c>
      <c r="E157" s="41"/>
      <c r="F157" s="301" t="s">
        <v>2011</v>
      </c>
      <c r="G157" s="41"/>
      <c r="H157" s="41"/>
      <c r="I157" s="244"/>
      <c r="J157" s="41"/>
      <c r="K157" s="41"/>
      <c r="L157" s="45"/>
      <c r="M157" s="245"/>
      <c r="N157" s="246"/>
      <c r="O157" s="92"/>
      <c r="P157" s="92"/>
      <c r="Q157" s="92"/>
      <c r="R157" s="92"/>
      <c r="S157" s="92"/>
      <c r="T157" s="93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T157" s="18" t="s">
        <v>479</v>
      </c>
      <c r="AU157" s="18" t="s">
        <v>83</v>
      </c>
    </row>
    <row r="158" s="2" customFormat="1" ht="16.5" customHeight="1">
      <c r="A158" s="39"/>
      <c r="B158" s="40"/>
      <c r="C158" s="229" t="s">
        <v>497</v>
      </c>
      <c r="D158" s="229" t="s">
        <v>256</v>
      </c>
      <c r="E158" s="230" t="s">
        <v>2012</v>
      </c>
      <c r="F158" s="231" t="s">
        <v>2013</v>
      </c>
      <c r="G158" s="232" t="s">
        <v>1945</v>
      </c>
      <c r="H158" s="233">
        <v>1</v>
      </c>
      <c r="I158" s="234"/>
      <c r="J158" s="235">
        <f>ROUND(I158*H158,2)</f>
        <v>0</v>
      </c>
      <c r="K158" s="231" t="s">
        <v>2014</v>
      </c>
      <c r="L158" s="45"/>
      <c r="M158" s="236" t="s">
        <v>1</v>
      </c>
      <c r="N158" s="237" t="s">
        <v>41</v>
      </c>
      <c r="O158" s="92"/>
      <c r="P158" s="238">
        <f>O158*H158</f>
        <v>0</v>
      </c>
      <c r="Q158" s="238">
        <v>0</v>
      </c>
      <c r="R158" s="238">
        <f>Q158*H158</f>
        <v>0</v>
      </c>
      <c r="S158" s="238">
        <v>0</v>
      </c>
      <c r="T158" s="239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40" t="s">
        <v>1947</v>
      </c>
      <c r="AT158" s="240" t="s">
        <v>256</v>
      </c>
      <c r="AU158" s="240" t="s">
        <v>83</v>
      </c>
      <c r="AY158" s="18" t="s">
        <v>253</v>
      </c>
      <c r="BE158" s="241">
        <f>IF(N158="základní",J158,0)</f>
        <v>0</v>
      </c>
      <c r="BF158" s="241">
        <f>IF(N158="snížená",J158,0)</f>
        <v>0</v>
      </c>
      <c r="BG158" s="241">
        <f>IF(N158="zákl. přenesená",J158,0)</f>
        <v>0</v>
      </c>
      <c r="BH158" s="241">
        <f>IF(N158="sníž. přenesená",J158,0)</f>
        <v>0</v>
      </c>
      <c r="BI158" s="241">
        <f>IF(N158="nulová",J158,0)</f>
        <v>0</v>
      </c>
      <c r="BJ158" s="18" t="s">
        <v>83</v>
      </c>
      <c r="BK158" s="241">
        <f>ROUND(I158*H158,2)</f>
        <v>0</v>
      </c>
      <c r="BL158" s="18" t="s">
        <v>1947</v>
      </c>
      <c r="BM158" s="240" t="s">
        <v>2015</v>
      </c>
    </row>
    <row r="159" s="2" customFormat="1">
      <c r="A159" s="39"/>
      <c r="B159" s="40"/>
      <c r="C159" s="41"/>
      <c r="D159" s="242" t="s">
        <v>262</v>
      </c>
      <c r="E159" s="41"/>
      <c r="F159" s="243" t="s">
        <v>2016</v>
      </c>
      <c r="G159" s="41"/>
      <c r="H159" s="41"/>
      <c r="I159" s="244"/>
      <c r="J159" s="41"/>
      <c r="K159" s="41"/>
      <c r="L159" s="45"/>
      <c r="M159" s="245"/>
      <c r="N159" s="246"/>
      <c r="O159" s="92"/>
      <c r="P159" s="92"/>
      <c r="Q159" s="92"/>
      <c r="R159" s="92"/>
      <c r="S159" s="92"/>
      <c r="T159" s="93"/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T159" s="18" t="s">
        <v>262</v>
      </c>
      <c r="AU159" s="18" t="s">
        <v>83</v>
      </c>
    </row>
    <row r="160" s="2" customFormat="1" ht="16.5" customHeight="1">
      <c r="A160" s="39"/>
      <c r="B160" s="40"/>
      <c r="C160" s="229" t="s">
        <v>432</v>
      </c>
      <c r="D160" s="229" t="s">
        <v>256</v>
      </c>
      <c r="E160" s="230" t="s">
        <v>2017</v>
      </c>
      <c r="F160" s="231" t="s">
        <v>2018</v>
      </c>
      <c r="G160" s="232" t="s">
        <v>1945</v>
      </c>
      <c r="H160" s="233">
        <v>1</v>
      </c>
      <c r="I160" s="234"/>
      <c r="J160" s="235">
        <f>ROUND(I160*H160,2)</f>
        <v>0</v>
      </c>
      <c r="K160" s="231" t="s">
        <v>2014</v>
      </c>
      <c r="L160" s="45"/>
      <c r="M160" s="236" t="s">
        <v>1</v>
      </c>
      <c r="N160" s="237" t="s">
        <v>41</v>
      </c>
      <c r="O160" s="92"/>
      <c r="P160" s="238">
        <f>O160*H160</f>
        <v>0</v>
      </c>
      <c r="Q160" s="238">
        <v>0</v>
      </c>
      <c r="R160" s="238">
        <f>Q160*H160</f>
        <v>0</v>
      </c>
      <c r="S160" s="238">
        <v>0</v>
      </c>
      <c r="T160" s="239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40" t="s">
        <v>1947</v>
      </c>
      <c r="AT160" s="240" t="s">
        <v>256</v>
      </c>
      <c r="AU160" s="240" t="s">
        <v>83</v>
      </c>
      <c r="AY160" s="18" t="s">
        <v>253</v>
      </c>
      <c r="BE160" s="241">
        <f>IF(N160="základní",J160,0)</f>
        <v>0</v>
      </c>
      <c r="BF160" s="241">
        <f>IF(N160="snížená",J160,0)</f>
        <v>0</v>
      </c>
      <c r="BG160" s="241">
        <f>IF(N160="zákl. přenesená",J160,0)</f>
        <v>0</v>
      </c>
      <c r="BH160" s="241">
        <f>IF(N160="sníž. přenesená",J160,0)</f>
        <v>0</v>
      </c>
      <c r="BI160" s="241">
        <f>IF(N160="nulová",J160,0)</f>
        <v>0</v>
      </c>
      <c r="BJ160" s="18" t="s">
        <v>83</v>
      </c>
      <c r="BK160" s="241">
        <f>ROUND(I160*H160,2)</f>
        <v>0</v>
      </c>
      <c r="BL160" s="18" t="s">
        <v>1947</v>
      </c>
      <c r="BM160" s="240" t="s">
        <v>2019</v>
      </c>
    </row>
    <row r="161" s="2" customFormat="1">
      <c r="A161" s="39"/>
      <c r="B161" s="40"/>
      <c r="C161" s="41"/>
      <c r="D161" s="242" t="s">
        <v>262</v>
      </c>
      <c r="E161" s="41"/>
      <c r="F161" s="243" t="s">
        <v>2020</v>
      </c>
      <c r="G161" s="41"/>
      <c r="H161" s="41"/>
      <c r="I161" s="244"/>
      <c r="J161" s="41"/>
      <c r="K161" s="41"/>
      <c r="L161" s="45"/>
      <c r="M161" s="245"/>
      <c r="N161" s="246"/>
      <c r="O161" s="92"/>
      <c r="P161" s="92"/>
      <c r="Q161" s="92"/>
      <c r="R161" s="92"/>
      <c r="S161" s="92"/>
      <c r="T161" s="93"/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T161" s="18" t="s">
        <v>262</v>
      </c>
      <c r="AU161" s="18" t="s">
        <v>83</v>
      </c>
    </row>
    <row r="162" s="2" customFormat="1">
      <c r="A162" s="39"/>
      <c r="B162" s="40"/>
      <c r="C162" s="41"/>
      <c r="D162" s="249" t="s">
        <v>479</v>
      </c>
      <c r="E162" s="41"/>
      <c r="F162" s="301" t="s">
        <v>2021</v>
      </c>
      <c r="G162" s="41"/>
      <c r="H162" s="41"/>
      <c r="I162" s="244"/>
      <c r="J162" s="41"/>
      <c r="K162" s="41"/>
      <c r="L162" s="45"/>
      <c r="M162" s="245"/>
      <c r="N162" s="246"/>
      <c r="O162" s="92"/>
      <c r="P162" s="92"/>
      <c r="Q162" s="92"/>
      <c r="R162" s="92"/>
      <c r="S162" s="92"/>
      <c r="T162" s="93"/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T162" s="18" t="s">
        <v>479</v>
      </c>
      <c r="AU162" s="18" t="s">
        <v>83</v>
      </c>
    </row>
    <row r="163" s="2" customFormat="1" ht="16.5" customHeight="1">
      <c r="A163" s="39"/>
      <c r="B163" s="40"/>
      <c r="C163" s="229" t="s">
        <v>444</v>
      </c>
      <c r="D163" s="229" t="s">
        <v>256</v>
      </c>
      <c r="E163" s="230" t="s">
        <v>2022</v>
      </c>
      <c r="F163" s="231" t="s">
        <v>2023</v>
      </c>
      <c r="G163" s="232" t="s">
        <v>1945</v>
      </c>
      <c r="H163" s="233">
        <v>1</v>
      </c>
      <c r="I163" s="234"/>
      <c r="J163" s="235">
        <f>ROUND(I163*H163,2)</f>
        <v>0</v>
      </c>
      <c r="K163" s="231" t="s">
        <v>1946</v>
      </c>
      <c r="L163" s="45"/>
      <c r="M163" s="236" t="s">
        <v>1</v>
      </c>
      <c r="N163" s="237" t="s">
        <v>41</v>
      </c>
      <c r="O163" s="92"/>
      <c r="P163" s="238">
        <f>O163*H163</f>
        <v>0</v>
      </c>
      <c r="Q163" s="238">
        <v>0</v>
      </c>
      <c r="R163" s="238">
        <f>Q163*H163</f>
        <v>0</v>
      </c>
      <c r="S163" s="238">
        <v>0</v>
      </c>
      <c r="T163" s="239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40" t="s">
        <v>1947</v>
      </c>
      <c r="AT163" s="240" t="s">
        <v>256</v>
      </c>
      <c r="AU163" s="240" t="s">
        <v>83</v>
      </c>
      <c r="AY163" s="18" t="s">
        <v>253</v>
      </c>
      <c r="BE163" s="241">
        <f>IF(N163="základní",J163,0)</f>
        <v>0</v>
      </c>
      <c r="BF163" s="241">
        <f>IF(N163="snížená",J163,0)</f>
        <v>0</v>
      </c>
      <c r="BG163" s="241">
        <f>IF(N163="zákl. přenesená",J163,0)</f>
        <v>0</v>
      </c>
      <c r="BH163" s="241">
        <f>IF(N163="sníž. přenesená",J163,0)</f>
        <v>0</v>
      </c>
      <c r="BI163" s="241">
        <f>IF(N163="nulová",J163,0)</f>
        <v>0</v>
      </c>
      <c r="BJ163" s="18" t="s">
        <v>83</v>
      </c>
      <c r="BK163" s="241">
        <f>ROUND(I163*H163,2)</f>
        <v>0</v>
      </c>
      <c r="BL163" s="18" t="s">
        <v>1947</v>
      </c>
      <c r="BM163" s="240" t="s">
        <v>2024</v>
      </c>
    </row>
    <row r="164" s="2" customFormat="1">
      <c r="A164" s="39"/>
      <c r="B164" s="40"/>
      <c r="C164" s="41"/>
      <c r="D164" s="242" t="s">
        <v>262</v>
      </c>
      <c r="E164" s="41"/>
      <c r="F164" s="243" t="s">
        <v>2025</v>
      </c>
      <c r="G164" s="41"/>
      <c r="H164" s="41"/>
      <c r="I164" s="244"/>
      <c r="J164" s="41"/>
      <c r="K164" s="41"/>
      <c r="L164" s="45"/>
      <c r="M164" s="245"/>
      <c r="N164" s="246"/>
      <c r="O164" s="92"/>
      <c r="P164" s="92"/>
      <c r="Q164" s="92"/>
      <c r="R164" s="92"/>
      <c r="S164" s="92"/>
      <c r="T164" s="93"/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T164" s="18" t="s">
        <v>262</v>
      </c>
      <c r="AU164" s="18" t="s">
        <v>83</v>
      </c>
    </row>
    <row r="165" s="2" customFormat="1">
      <c r="A165" s="39"/>
      <c r="B165" s="40"/>
      <c r="C165" s="41"/>
      <c r="D165" s="249" t="s">
        <v>479</v>
      </c>
      <c r="E165" s="41"/>
      <c r="F165" s="301" t="s">
        <v>2026</v>
      </c>
      <c r="G165" s="41"/>
      <c r="H165" s="41"/>
      <c r="I165" s="244"/>
      <c r="J165" s="41"/>
      <c r="K165" s="41"/>
      <c r="L165" s="45"/>
      <c r="M165" s="245"/>
      <c r="N165" s="246"/>
      <c r="O165" s="92"/>
      <c r="P165" s="92"/>
      <c r="Q165" s="92"/>
      <c r="R165" s="92"/>
      <c r="S165" s="92"/>
      <c r="T165" s="93"/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T165" s="18" t="s">
        <v>479</v>
      </c>
      <c r="AU165" s="18" t="s">
        <v>83</v>
      </c>
    </row>
    <row r="166" s="2" customFormat="1" ht="16.5" customHeight="1">
      <c r="A166" s="39"/>
      <c r="B166" s="40"/>
      <c r="C166" s="229" t="s">
        <v>456</v>
      </c>
      <c r="D166" s="229" t="s">
        <v>256</v>
      </c>
      <c r="E166" s="230" t="s">
        <v>2027</v>
      </c>
      <c r="F166" s="231" t="s">
        <v>2028</v>
      </c>
      <c r="G166" s="232" t="s">
        <v>1945</v>
      </c>
      <c r="H166" s="233">
        <v>1</v>
      </c>
      <c r="I166" s="234"/>
      <c r="J166" s="235">
        <f>ROUND(I166*H166,2)</f>
        <v>0</v>
      </c>
      <c r="K166" s="231" t="s">
        <v>1</v>
      </c>
      <c r="L166" s="45"/>
      <c r="M166" s="236" t="s">
        <v>1</v>
      </c>
      <c r="N166" s="237" t="s">
        <v>41</v>
      </c>
      <c r="O166" s="92"/>
      <c r="P166" s="238">
        <f>O166*H166</f>
        <v>0</v>
      </c>
      <c r="Q166" s="238">
        <v>0</v>
      </c>
      <c r="R166" s="238">
        <f>Q166*H166</f>
        <v>0</v>
      </c>
      <c r="S166" s="238">
        <v>0</v>
      </c>
      <c r="T166" s="239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40" t="s">
        <v>1947</v>
      </c>
      <c r="AT166" s="240" t="s">
        <v>256</v>
      </c>
      <c r="AU166" s="240" t="s">
        <v>83</v>
      </c>
      <c r="AY166" s="18" t="s">
        <v>253</v>
      </c>
      <c r="BE166" s="241">
        <f>IF(N166="základní",J166,0)</f>
        <v>0</v>
      </c>
      <c r="BF166" s="241">
        <f>IF(N166="snížená",J166,0)</f>
        <v>0</v>
      </c>
      <c r="BG166" s="241">
        <f>IF(N166="zákl. přenesená",J166,0)</f>
        <v>0</v>
      </c>
      <c r="BH166" s="241">
        <f>IF(N166="sníž. přenesená",J166,0)</f>
        <v>0</v>
      </c>
      <c r="BI166" s="241">
        <f>IF(N166="nulová",J166,0)</f>
        <v>0</v>
      </c>
      <c r="BJ166" s="18" t="s">
        <v>83</v>
      </c>
      <c r="BK166" s="241">
        <f>ROUND(I166*H166,2)</f>
        <v>0</v>
      </c>
      <c r="BL166" s="18" t="s">
        <v>1947</v>
      </c>
      <c r="BM166" s="240" t="s">
        <v>2029</v>
      </c>
    </row>
    <row r="167" s="2" customFormat="1">
      <c r="A167" s="39"/>
      <c r="B167" s="40"/>
      <c r="C167" s="41"/>
      <c r="D167" s="249" t="s">
        <v>479</v>
      </c>
      <c r="E167" s="41"/>
      <c r="F167" s="301" t="s">
        <v>2030</v>
      </c>
      <c r="G167" s="41"/>
      <c r="H167" s="41"/>
      <c r="I167" s="244"/>
      <c r="J167" s="41"/>
      <c r="K167" s="41"/>
      <c r="L167" s="45"/>
      <c r="M167" s="245"/>
      <c r="N167" s="246"/>
      <c r="O167" s="92"/>
      <c r="P167" s="92"/>
      <c r="Q167" s="92"/>
      <c r="R167" s="92"/>
      <c r="S167" s="92"/>
      <c r="T167" s="93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T167" s="18" t="s">
        <v>479</v>
      </c>
      <c r="AU167" s="18" t="s">
        <v>83</v>
      </c>
    </row>
    <row r="168" s="2" customFormat="1" ht="16.5" customHeight="1">
      <c r="A168" s="39"/>
      <c r="B168" s="40"/>
      <c r="C168" s="229" t="s">
        <v>462</v>
      </c>
      <c r="D168" s="229" t="s">
        <v>256</v>
      </c>
      <c r="E168" s="230" t="s">
        <v>2031</v>
      </c>
      <c r="F168" s="231" t="s">
        <v>2032</v>
      </c>
      <c r="G168" s="232" t="s">
        <v>1945</v>
      </c>
      <c r="H168" s="233">
        <v>1</v>
      </c>
      <c r="I168" s="234"/>
      <c r="J168" s="235">
        <f>ROUND(I168*H168,2)</f>
        <v>0</v>
      </c>
      <c r="K168" s="231" t="s">
        <v>1946</v>
      </c>
      <c r="L168" s="45"/>
      <c r="M168" s="236" t="s">
        <v>1</v>
      </c>
      <c r="N168" s="237" t="s">
        <v>41</v>
      </c>
      <c r="O168" s="92"/>
      <c r="P168" s="238">
        <f>O168*H168</f>
        <v>0</v>
      </c>
      <c r="Q168" s="238">
        <v>0</v>
      </c>
      <c r="R168" s="238">
        <f>Q168*H168</f>
        <v>0</v>
      </c>
      <c r="S168" s="238">
        <v>0</v>
      </c>
      <c r="T168" s="239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40" t="s">
        <v>1947</v>
      </c>
      <c r="AT168" s="240" t="s">
        <v>256</v>
      </c>
      <c r="AU168" s="240" t="s">
        <v>83</v>
      </c>
      <c r="AY168" s="18" t="s">
        <v>253</v>
      </c>
      <c r="BE168" s="241">
        <f>IF(N168="základní",J168,0)</f>
        <v>0</v>
      </c>
      <c r="BF168" s="241">
        <f>IF(N168="snížená",J168,0)</f>
        <v>0</v>
      </c>
      <c r="BG168" s="241">
        <f>IF(N168="zákl. přenesená",J168,0)</f>
        <v>0</v>
      </c>
      <c r="BH168" s="241">
        <f>IF(N168="sníž. přenesená",J168,0)</f>
        <v>0</v>
      </c>
      <c r="BI168" s="241">
        <f>IF(N168="nulová",J168,0)</f>
        <v>0</v>
      </c>
      <c r="BJ168" s="18" t="s">
        <v>83</v>
      </c>
      <c r="BK168" s="241">
        <f>ROUND(I168*H168,2)</f>
        <v>0</v>
      </c>
      <c r="BL168" s="18" t="s">
        <v>1947</v>
      </c>
      <c r="BM168" s="240" t="s">
        <v>2033</v>
      </c>
    </row>
    <row r="169" s="2" customFormat="1">
      <c r="A169" s="39"/>
      <c r="B169" s="40"/>
      <c r="C169" s="41"/>
      <c r="D169" s="242" t="s">
        <v>262</v>
      </c>
      <c r="E169" s="41"/>
      <c r="F169" s="243" t="s">
        <v>2034</v>
      </c>
      <c r="G169" s="41"/>
      <c r="H169" s="41"/>
      <c r="I169" s="244"/>
      <c r="J169" s="41"/>
      <c r="K169" s="41"/>
      <c r="L169" s="45"/>
      <c r="M169" s="245"/>
      <c r="N169" s="246"/>
      <c r="O169" s="92"/>
      <c r="P169" s="92"/>
      <c r="Q169" s="92"/>
      <c r="R169" s="92"/>
      <c r="S169" s="92"/>
      <c r="T169" s="93"/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T169" s="18" t="s">
        <v>262</v>
      </c>
      <c r="AU169" s="18" t="s">
        <v>83</v>
      </c>
    </row>
    <row r="170" s="2" customFormat="1">
      <c r="A170" s="39"/>
      <c r="B170" s="40"/>
      <c r="C170" s="41"/>
      <c r="D170" s="249" t="s">
        <v>479</v>
      </c>
      <c r="E170" s="41"/>
      <c r="F170" s="301" t="s">
        <v>2035</v>
      </c>
      <c r="G170" s="41"/>
      <c r="H170" s="41"/>
      <c r="I170" s="244"/>
      <c r="J170" s="41"/>
      <c r="K170" s="41"/>
      <c r="L170" s="45"/>
      <c r="M170" s="245"/>
      <c r="N170" s="246"/>
      <c r="O170" s="92"/>
      <c r="P170" s="92"/>
      <c r="Q170" s="92"/>
      <c r="R170" s="92"/>
      <c r="S170" s="92"/>
      <c r="T170" s="93"/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T170" s="18" t="s">
        <v>479</v>
      </c>
      <c r="AU170" s="18" t="s">
        <v>83</v>
      </c>
    </row>
    <row r="171" s="2" customFormat="1" ht="16.5" customHeight="1">
      <c r="A171" s="39"/>
      <c r="B171" s="40"/>
      <c r="C171" s="229" t="s">
        <v>470</v>
      </c>
      <c r="D171" s="229" t="s">
        <v>256</v>
      </c>
      <c r="E171" s="230" t="s">
        <v>2036</v>
      </c>
      <c r="F171" s="231" t="s">
        <v>2037</v>
      </c>
      <c r="G171" s="232" t="s">
        <v>1945</v>
      </c>
      <c r="H171" s="233">
        <v>1</v>
      </c>
      <c r="I171" s="234"/>
      <c r="J171" s="235">
        <f>ROUND(I171*H171,2)</f>
        <v>0</v>
      </c>
      <c r="K171" s="231" t="s">
        <v>1946</v>
      </c>
      <c r="L171" s="45"/>
      <c r="M171" s="236" t="s">
        <v>1</v>
      </c>
      <c r="N171" s="237" t="s">
        <v>41</v>
      </c>
      <c r="O171" s="92"/>
      <c r="P171" s="238">
        <f>O171*H171</f>
        <v>0</v>
      </c>
      <c r="Q171" s="238">
        <v>0</v>
      </c>
      <c r="R171" s="238">
        <f>Q171*H171</f>
        <v>0</v>
      </c>
      <c r="S171" s="238">
        <v>0</v>
      </c>
      <c r="T171" s="239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40" t="s">
        <v>1947</v>
      </c>
      <c r="AT171" s="240" t="s">
        <v>256</v>
      </c>
      <c r="AU171" s="240" t="s">
        <v>83</v>
      </c>
      <c r="AY171" s="18" t="s">
        <v>253</v>
      </c>
      <c r="BE171" s="241">
        <f>IF(N171="základní",J171,0)</f>
        <v>0</v>
      </c>
      <c r="BF171" s="241">
        <f>IF(N171="snížená",J171,0)</f>
        <v>0</v>
      </c>
      <c r="BG171" s="241">
        <f>IF(N171="zákl. přenesená",J171,0)</f>
        <v>0</v>
      </c>
      <c r="BH171" s="241">
        <f>IF(N171="sníž. přenesená",J171,0)</f>
        <v>0</v>
      </c>
      <c r="BI171" s="241">
        <f>IF(N171="nulová",J171,0)</f>
        <v>0</v>
      </c>
      <c r="BJ171" s="18" t="s">
        <v>83</v>
      </c>
      <c r="BK171" s="241">
        <f>ROUND(I171*H171,2)</f>
        <v>0</v>
      </c>
      <c r="BL171" s="18" t="s">
        <v>1947</v>
      </c>
      <c r="BM171" s="240" t="s">
        <v>2038</v>
      </c>
    </row>
    <row r="172" s="2" customFormat="1">
      <c r="A172" s="39"/>
      <c r="B172" s="40"/>
      <c r="C172" s="41"/>
      <c r="D172" s="242" t="s">
        <v>262</v>
      </c>
      <c r="E172" s="41"/>
      <c r="F172" s="243" t="s">
        <v>2039</v>
      </c>
      <c r="G172" s="41"/>
      <c r="H172" s="41"/>
      <c r="I172" s="244"/>
      <c r="J172" s="41"/>
      <c r="K172" s="41"/>
      <c r="L172" s="45"/>
      <c r="M172" s="245"/>
      <c r="N172" s="246"/>
      <c r="O172" s="92"/>
      <c r="P172" s="92"/>
      <c r="Q172" s="92"/>
      <c r="R172" s="92"/>
      <c r="S172" s="92"/>
      <c r="T172" s="93"/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T172" s="18" t="s">
        <v>262</v>
      </c>
      <c r="AU172" s="18" t="s">
        <v>83</v>
      </c>
    </row>
    <row r="173" s="2" customFormat="1">
      <c r="A173" s="39"/>
      <c r="B173" s="40"/>
      <c r="C173" s="41"/>
      <c r="D173" s="249" t="s">
        <v>479</v>
      </c>
      <c r="E173" s="41"/>
      <c r="F173" s="301" t="s">
        <v>2035</v>
      </c>
      <c r="G173" s="41"/>
      <c r="H173" s="41"/>
      <c r="I173" s="244"/>
      <c r="J173" s="41"/>
      <c r="K173" s="41"/>
      <c r="L173" s="45"/>
      <c r="M173" s="245"/>
      <c r="N173" s="246"/>
      <c r="O173" s="92"/>
      <c r="P173" s="92"/>
      <c r="Q173" s="92"/>
      <c r="R173" s="92"/>
      <c r="S173" s="92"/>
      <c r="T173" s="93"/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T173" s="18" t="s">
        <v>479</v>
      </c>
      <c r="AU173" s="18" t="s">
        <v>83</v>
      </c>
    </row>
    <row r="174" s="2" customFormat="1" ht="16.5" customHeight="1">
      <c r="A174" s="39"/>
      <c r="B174" s="40"/>
      <c r="C174" s="229" t="s">
        <v>475</v>
      </c>
      <c r="D174" s="229" t="s">
        <v>256</v>
      </c>
      <c r="E174" s="230" t="s">
        <v>2040</v>
      </c>
      <c r="F174" s="231" t="s">
        <v>2041</v>
      </c>
      <c r="G174" s="232" t="s">
        <v>1945</v>
      </c>
      <c r="H174" s="233">
        <v>1</v>
      </c>
      <c r="I174" s="234"/>
      <c r="J174" s="235">
        <f>ROUND(I174*H174,2)</f>
        <v>0</v>
      </c>
      <c r="K174" s="231" t="s">
        <v>1946</v>
      </c>
      <c r="L174" s="45"/>
      <c r="M174" s="236" t="s">
        <v>1</v>
      </c>
      <c r="N174" s="237" t="s">
        <v>41</v>
      </c>
      <c r="O174" s="92"/>
      <c r="P174" s="238">
        <f>O174*H174</f>
        <v>0</v>
      </c>
      <c r="Q174" s="238">
        <v>0</v>
      </c>
      <c r="R174" s="238">
        <f>Q174*H174</f>
        <v>0</v>
      </c>
      <c r="S174" s="238">
        <v>0</v>
      </c>
      <c r="T174" s="239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40" t="s">
        <v>1947</v>
      </c>
      <c r="AT174" s="240" t="s">
        <v>256</v>
      </c>
      <c r="AU174" s="240" t="s">
        <v>83</v>
      </c>
      <c r="AY174" s="18" t="s">
        <v>253</v>
      </c>
      <c r="BE174" s="241">
        <f>IF(N174="základní",J174,0)</f>
        <v>0</v>
      </c>
      <c r="BF174" s="241">
        <f>IF(N174="snížená",J174,0)</f>
        <v>0</v>
      </c>
      <c r="BG174" s="241">
        <f>IF(N174="zákl. přenesená",J174,0)</f>
        <v>0</v>
      </c>
      <c r="BH174" s="241">
        <f>IF(N174="sníž. přenesená",J174,0)</f>
        <v>0</v>
      </c>
      <c r="BI174" s="241">
        <f>IF(N174="nulová",J174,0)</f>
        <v>0</v>
      </c>
      <c r="BJ174" s="18" t="s">
        <v>83</v>
      </c>
      <c r="BK174" s="241">
        <f>ROUND(I174*H174,2)</f>
        <v>0</v>
      </c>
      <c r="BL174" s="18" t="s">
        <v>1947</v>
      </c>
      <c r="BM174" s="240" t="s">
        <v>2042</v>
      </c>
    </row>
    <row r="175" s="2" customFormat="1">
      <c r="A175" s="39"/>
      <c r="B175" s="40"/>
      <c r="C175" s="41"/>
      <c r="D175" s="242" t="s">
        <v>262</v>
      </c>
      <c r="E175" s="41"/>
      <c r="F175" s="243" t="s">
        <v>2043</v>
      </c>
      <c r="G175" s="41"/>
      <c r="H175" s="41"/>
      <c r="I175" s="244"/>
      <c r="J175" s="41"/>
      <c r="K175" s="41"/>
      <c r="L175" s="45"/>
      <c r="M175" s="245"/>
      <c r="N175" s="246"/>
      <c r="O175" s="92"/>
      <c r="P175" s="92"/>
      <c r="Q175" s="92"/>
      <c r="R175" s="92"/>
      <c r="S175" s="92"/>
      <c r="T175" s="93"/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T175" s="18" t="s">
        <v>262</v>
      </c>
      <c r="AU175" s="18" t="s">
        <v>83</v>
      </c>
    </row>
    <row r="176" s="2" customFormat="1">
      <c r="A176" s="39"/>
      <c r="B176" s="40"/>
      <c r="C176" s="41"/>
      <c r="D176" s="249" t="s">
        <v>479</v>
      </c>
      <c r="E176" s="41"/>
      <c r="F176" s="301" t="s">
        <v>2044</v>
      </c>
      <c r="G176" s="41"/>
      <c r="H176" s="41"/>
      <c r="I176" s="244"/>
      <c r="J176" s="41"/>
      <c r="K176" s="41"/>
      <c r="L176" s="45"/>
      <c r="M176" s="245"/>
      <c r="N176" s="246"/>
      <c r="O176" s="92"/>
      <c r="P176" s="92"/>
      <c r="Q176" s="92"/>
      <c r="R176" s="92"/>
      <c r="S176" s="92"/>
      <c r="T176" s="93"/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T176" s="18" t="s">
        <v>479</v>
      </c>
      <c r="AU176" s="18" t="s">
        <v>83</v>
      </c>
    </row>
    <row r="177" s="2" customFormat="1" ht="16.5" customHeight="1">
      <c r="A177" s="39"/>
      <c r="B177" s="40"/>
      <c r="C177" s="229" t="s">
        <v>487</v>
      </c>
      <c r="D177" s="229" t="s">
        <v>256</v>
      </c>
      <c r="E177" s="230" t="s">
        <v>2045</v>
      </c>
      <c r="F177" s="231" t="s">
        <v>2046</v>
      </c>
      <c r="G177" s="232" t="s">
        <v>1945</v>
      </c>
      <c r="H177" s="233">
        <v>1</v>
      </c>
      <c r="I177" s="234"/>
      <c r="J177" s="235">
        <f>ROUND(I177*H177,2)</f>
        <v>0</v>
      </c>
      <c r="K177" s="231" t="s">
        <v>1946</v>
      </c>
      <c r="L177" s="45"/>
      <c r="M177" s="236" t="s">
        <v>1</v>
      </c>
      <c r="N177" s="237" t="s">
        <v>41</v>
      </c>
      <c r="O177" s="92"/>
      <c r="P177" s="238">
        <f>O177*H177</f>
        <v>0</v>
      </c>
      <c r="Q177" s="238">
        <v>0</v>
      </c>
      <c r="R177" s="238">
        <f>Q177*H177</f>
        <v>0</v>
      </c>
      <c r="S177" s="238">
        <v>0</v>
      </c>
      <c r="T177" s="239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40" t="s">
        <v>1947</v>
      </c>
      <c r="AT177" s="240" t="s">
        <v>256</v>
      </c>
      <c r="AU177" s="240" t="s">
        <v>83</v>
      </c>
      <c r="AY177" s="18" t="s">
        <v>253</v>
      </c>
      <c r="BE177" s="241">
        <f>IF(N177="základní",J177,0)</f>
        <v>0</v>
      </c>
      <c r="BF177" s="241">
        <f>IF(N177="snížená",J177,0)</f>
        <v>0</v>
      </c>
      <c r="BG177" s="241">
        <f>IF(N177="zákl. přenesená",J177,0)</f>
        <v>0</v>
      </c>
      <c r="BH177" s="241">
        <f>IF(N177="sníž. přenesená",J177,0)</f>
        <v>0</v>
      </c>
      <c r="BI177" s="241">
        <f>IF(N177="nulová",J177,0)</f>
        <v>0</v>
      </c>
      <c r="BJ177" s="18" t="s">
        <v>83</v>
      </c>
      <c r="BK177" s="241">
        <f>ROUND(I177*H177,2)</f>
        <v>0</v>
      </c>
      <c r="BL177" s="18" t="s">
        <v>1947</v>
      </c>
      <c r="BM177" s="240" t="s">
        <v>2047</v>
      </c>
    </row>
    <row r="178" s="2" customFormat="1">
      <c r="A178" s="39"/>
      <c r="B178" s="40"/>
      <c r="C178" s="41"/>
      <c r="D178" s="242" t="s">
        <v>262</v>
      </c>
      <c r="E178" s="41"/>
      <c r="F178" s="243" t="s">
        <v>2048</v>
      </c>
      <c r="G178" s="41"/>
      <c r="H178" s="41"/>
      <c r="I178" s="244"/>
      <c r="J178" s="41"/>
      <c r="K178" s="41"/>
      <c r="L178" s="45"/>
      <c r="M178" s="245"/>
      <c r="N178" s="246"/>
      <c r="O178" s="92"/>
      <c r="P178" s="92"/>
      <c r="Q178" s="92"/>
      <c r="R178" s="92"/>
      <c r="S178" s="92"/>
      <c r="T178" s="93"/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T178" s="18" t="s">
        <v>262</v>
      </c>
      <c r="AU178" s="18" t="s">
        <v>83</v>
      </c>
    </row>
    <row r="179" s="2" customFormat="1" ht="16.5" customHeight="1">
      <c r="A179" s="39"/>
      <c r="B179" s="40"/>
      <c r="C179" s="229" t="s">
        <v>366</v>
      </c>
      <c r="D179" s="229" t="s">
        <v>256</v>
      </c>
      <c r="E179" s="230" t="s">
        <v>2049</v>
      </c>
      <c r="F179" s="231" t="s">
        <v>2050</v>
      </c>
      <c r="G179" s="232" t="s">
        <v>1945</v>
      </c>
      <c r="H179" s="233">
        <v>1</v>
      </c>
      <c r="I179" s="234"/>
      <c r="J179" s="235">
        <f>ROUND(I179*H179,2)</f>
        <v>0</v>
      </c>
      <c r="K179" s="231" t="s">
        <v>1</v>
      </c>
      <c r="L179" s="45"/>
      <c r="M179" s="302" t="s">
        <v>1</v>
      </c>
      <c r="N179" s="303" t="s">
        <v>41</v>
      </c>
      <c r="O179" s="304"/>
      <c r="P179" s="305">
        <f>O179*H179</f>
        <v>0</v>
      </c>
      <c r="Q179" s="305">
        <v>0</v>
      </c>
      <c r="R179" s="305">
        <f>Q179*H179</f>
        <v>0</v>
      </c>
      <c r="S179" s="305">
        <v>0</v>
      </c>
      <c r="T179" s="306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40" t="s">
        <v>1947</v>
      </c>
      <c r="AT179" s="240" t="s">
        <v>256</v>
      </c>
      <c r="AU179" s="240" t="s">
        <v>83</v>
      </c>
      <c r="AY179" s="18" t="s">
        <v>253</v>
      </c>
      <c r="BE179" s="241">
        <f>IF(N179="základní",J179,0)</f>
        <v>0</v>
      </c>
      <c r="BF179" s="241">
        <f>IF(N179="snížená",J179,0)</f>
        <v>0</v>
      </c>
      <c r="BG179" s="241">
        <f>IF(N179="zákl. přenesená",J179,0)</f>
        <v>0</v>
      </c>
      <c r="BH179" s="241">
        <f>IF(N179="sníž. přenesená",J179,0)</f>
        <v>0</v>
      </c>
      <c r="BI179" s="241">
        <f>IF(N179="nulová",J179,0)</f>
        <v>0</v>
      </c>
      <c r="BJ179" s="18" t="s">
        <v>83</v>
      </c>
      <c r="BK179" s="241">
        <f>ROUND(I179*H179,2)</f>
        <v>0</v>
      </c>
      <c r="BL179" s="18" t="s">
        <v>1947</v>
      </c>
      <c r="BM179" s="240" t="s">
        <v>2051</v>
      </c>
    </row>
    <row r="180" s="2" customFormat="1" ht="6.96" customHeight="1">
      <c r="A180" s="39"/>
      <c r="B180" s="67"/>
      <c r="C180" s="68"/>
      <c r="D180" s="68"/>
      <c r="E180" s="68"/>
      <c r="F180" s="68"/>
      <c r="G180" s="68"/>
      <c r="H180" s="68"/>
      <c r="I180" s="68"/>
      <c r="J180" s="68"/>
      <c r="K180" s="68"/>
      <c r="L180" s="45"/>
      <c r="M180" s="39"/>
      <c r="O180" s="39"/>
      <c r="P180" s="39"/>
      <c r="Q180" s="39"/>
      <c r="R180" s="39"/>
      <c r="S180" s="39"/>
      <c r="T180" s="39"/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</row>
  </sheetData>
  <sheetProtection sheet="1" autoFilter="0" formatColumns="0" formatRows="0" objects="1" scenarios="1" spinCount="100000" saltValue="Ws1iguqyTU6SpQEg9PHI4IRPe7vT+gnmpIhJuc92OIdLEAqj2VGoO804ZBz2I+IqO62Q7DNsMZe2FcdWnN+MWw==" hashValue="c5m3Lpr8acCnG2KTz2b9PcJwto1SW385lNvfmJts2m+8r9BONiK1GG4/iRAKQeJuAHa2OHtBHHNfutWzdhH6TQ==" algorithmName="SHA-512" password="CC35"/>
  <autoFilter ref="C120:K179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09:H109"/>
    <mergeCell ref="E111:H111"/>
    <mergeCell ref="E113:H113"/>
    <mergeCell ref="L2:V2"/>
  </mergeCells>
  <hyperlinks>
    <hyperlink ref="F124" r:id="rId1" display="https://podminky.urs.cz/item/CS_URS_2023_02/013254000"/>
    <hyperlink ref="F127" r:id="rId2" display="https://podminky.urs.cz/item/CS_URS_2023_02/013274000"/>
    <hyperlink ref="F130" r:id="rId3" display="https://podminky.urs.cz/item/CS_URS_2023_02/013284000"/>
    <hyperlink ref="F138" r:id="rId4" display="https://podminky.urs.cz/item/CS_URS_2023_02/032903000"/>
    <hyperlink ref="F140" r:id="rId5" display="https://podminky.urs.cz/item/CS_URS_2023_02/033103000"/>
    <hyperlink ref="F142" r:id="rId6" display="https://podminky.urs.cz/item/CS_URS_2023_02/034103000"/>
    <hyperlink ref="F144" r:id="rId7" display="https://podminky.urs.cz/item/CS_URS_2023_02/034303000"/>
    <hyperlink ref="F146" r:id="rId8" display="https://podminky.urs.cz/item/CS_URS_2023_02/034503000"/>
    <hyperlink ref="F149" r:id="rId9" display="https://podminky.urs.cz/item/CS_URS_2023_02/039103000"/>
    <hyperlink ref="F151" r:id="rId10" display="https://podminky.urs.cz/item/CS_URS_2023_02/042603000"/>
    <hyperlink ref="F156" r:id="rId11" display="https://podminky.urs.cz/item/CS_URS_2023_02/045203000"/>
    <hyperlink ref="F159" r:id="rId12" display="https://podminky.urs.cz/item/CS_URS_2024_01/045303000"/>
    <hyperlink ref="F161" r:id="rId13" display="https://podminky.urs.cz/item/CS_URS_2024_01/049103000"/>
    <hyperlink ref="F164" r:id="rId14" display="https://podminky.urs.cz/item/CS_URS_2023_02/049303000"/>
    <hyperlink ref="F169" r:id="rId15" display="https://podminky.urs.cz/item/CS_URS_2023_02/051002000"/>
    <hyperlink ref="F172" r:id="rId16" display="https://podminky.urs.cz/item/CS_URS_2023_02/056002000"/>
    <hyperlink ref="F175" r:id="rId17" display="https://podminky.urs.cz/item/CS_URS_2023_02/071203000"/>
    <hyperlink ref="F178" r:id="rId18" display="https://podminky.urs.cz/item/CS_URS_2023_02/073002000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9"/>
</worksheet>
</file>

<file path=xl/worksheets/sheet1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139</v>
      </c>
      <c r="AZ2" s="148" t="s">
        <v>2052</v>
      </c>
      <c r="BA2" s="148" t="s">
        <v>2053</v>
      </c>
      <c r="BB2" s="148" t="s">
        <v>179</v>
      </c>
      <c r="BC2" s="148" t="s">
        <v>2054</v>
      </c>
      <c r="BD2" s="148" t="s">
        <v>102</v>
      </c>
    </row>
    <row r="3" s="1" customFormat="1" ht="6.96" customHeight="1">
      <c r="B3" s="149"/>
      <c r="C3" s="150"/>
      <c r="D3" s="150"/>
      <c r="E3" s="150"/>
      <c r="F3" s="150"/>
      <c r="G3" s="150"/>
      <c r="H3" s="150"/>
      <c r="I3" s="150"/>
      <c r="J3" s="150"/>
      <c r="K3" s="150"/>
      <c r="L3" s="21"/>
      <c r="AT3" s="18" t="s">
        <v>85</v>
      </c>
      <c r="AZ3" s="148" t="s">
        <v>2055</v>
      </c>
      <c r="BA3" s="148" t="s">
        <v>2056</v>
      </c>
      <c r="BB3" s="148" t="s">
        <v>179</v>
      </c>
      <c r="BC3" s="148" t="s">
        <v>2057</v>
      </c>
      <c r="BD3" s="148" t="s">
        <v>102</v>
      </c>
    </row>
    <row r="4" s="1" customFormat="1" ht="24.96" customHeight="1">
      <c r="B4" s="21"/>
      <c r="D4" s="151" t="s">
        <v>184</v>
      </c>
      <c r="L4" s="21"/>
      <c r="M4" s="152" t="s">
        <v>10</v>
      </c>
      <c r="AT4" s="18" t="s">
        <v>4</v>
      </c>
      <c r="AZ4" s="148" t="s">
        <v>2058</v>
      </c>
      <c r="BA4" s="148" t="s">
        <v>2059</v>
      </c>
      <c r="BB4" s="148" t="s">
        <v>179</v>
      </c>
      <c r="BC4" s="148" t="s">
        <v>2060</v>
      </c>
      <c r="BD4" s="148" t="s">
        <v>102</v>
      </c>
    </row>
    <row r="5" s="1" customFormat="1" ht="6.96" customHeight="1">
      <c r="B5" s="21"/>
      <c r="L5" s="21"/>
      <c r="AZ5" s="148" t="s">
        <v>2061</v>
      </c>
      <c r="BA5" s="148" t="s">
        <v>2062</v>
      </c>
      <c r="BB5" s="148" t="s">
        <v>179</v>
      </c>
      <c r="BC5" s="148" t="s">
        <v>2063</v>
      </c>
      <c r="BD5" s="148" t="s">
        <v>102</v>
      </c>
    </row>
    <row r="6" s="1" customFormat="1" ht="12" customHeight="1">
      <c r="B6" s="21"/>
      <c r="D6" s="153" t="s">
        <v>16</v>
      </c>
      <c r="L6" s="21"/>
      <c r="AZ6" s="148" t="s">
        <v>2064</v>
      </c>
      <c r="BA6" s="148" t="s">
        <v>2065</v>
      </c>
      <c r="BB6" s="148" t="s">
        <v>179</v>
      </c>
      <c r="BC6" s="148" t="s">
        <v>2066</v>
      </c>
      <c r="BD6" s="148" t="s">
        <v>102</v>
      </c>
    </row>
    <row r="7" s="1" customFormat="1" ht="16.5" customHeight="1">
      <c r="B7" s="21"/>
      <c r="E7" s="154" t="str">
        <f>'Rekapitulace stavby'!K6</f>
        <v>REKONSTRUKCE HOTELU KVĚTNICE - 3. etapa</v>
      </c>
      <c r="F7" s="153"/>
      <c r="G7" s="153"/>
      <c r="H7" s="153"/>
      <c r="L7" s="21"/>
      <c r="AZ7" s="148" t="s">
        <v>2067</v>
      </c>
      <c r="BA7" s="148" t="s">
        <v>2068</v>
      </c>
      <c r="BB7" s="148" t="s">
        <v>179</v>
      </c>
      <c r="BC7" s="148" t="s">
        <v>2069</v>
      </c>
      <c r="BD7" s="148" t="s">
        <v>102</v>
      </c>
    </row>
    <row r="8" s="1" customFormat="1" ht="12" customHeight="1">
      <c r="B8" s="21"/>
      <c r="D8" s="153" t="s">
        <v>198</v>
      </c>
      <c r="L8" s="21"/>
      <c r="AZ8" s="148" t="s">
        <v>2070</v>
      </c>
      <c r="BA8" s="148" t="s">
        <v>2071</v>
      </c>
      <c r="BB8" s="148" t="s">
        <v>179</v>
      </c>
      <c r="BC8" s="148" t="s">
        <v>2072</v>
      </c>
      <c r="BD8" s="148" t="s">
        <v>102</v>
      </c>
    </row>
    <row r="9" s="2" customFormat="1" ht="16.5" customHeight="1">
      <c r="A9" s="39"/>
      <c r="B9" s="45"/>
      <c r="C9" s="39"/>
      <c r="D9" s="39"/>
      <c r="E9" s="154" t="s">
        <v>2073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Z9" s="148" t="s">
        <v>2074</v>
      </c>
      <c r="BA9" s="148" t="s">
        <v>2075</v>
      </c>
      <c r="BB9" s="148" t="s">
        <v>179</v>
      </c>
      <c r="BC9" s="148" t="s">
        <v>2076</v>
      </c>
      <c r="BD9" s="148" t="s">
        <v>102</v>
      </c>
    </row>
    <row r="10" s="2" customFormat="1" ht="12" customHeight="1">
      <c r="A10" s="39"/>
      <c r="B10" s="45"/>
      <c r="C10" s="39"/>
      <c r="D10" s="153" t="s">
        <v>206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Z10" s="148" t="s">
        <v>199</v>
      </c>
      <c r="BA10" s="148" t="s">
        <v>200</v>
      </c>
      <c r="BB10" s="148" t="s">
        <v>179</v>
      </c>
      <c r="BC10" s="148" t="s">
        <v>2077</v>
      </c>
      <c r="BD10" s="148" t="s">
        <v>102</v>
      </c>
    </row>
    <row r="11" s="2" customFormat="1" ht="16.5" customHeight="1">
      <c r="A11" s="39"/>
      <c r="B11" s="45"/>
      <c r="C11" s="39"/>
      <c r="D11" s="39"/>
      <c r="E11" s="155" t="s">
        <v>2078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Z11" s="148" t="s">
        <v>203</v>
      </c>
      <c r="BA11" s="148" t="s">
        <v>204</v>
      </c>
      <c r="BB11" s="148" t="s">
        <v>179</v>
      </c>
      <c r="BC11" s="148" t="s">
        <v>2079</v>
      </c>
      <c r="BD11" s="148" t="s">
        <v>102</v>
      </c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Z12" s="148" t="s">
        <v>2080</v>
      </c>
      <c r="BA12" s="148" t="s">
        <v>2081</v>
      </c>
      <c r="BB12" s="148" t="s">
        <v>179</v>
      </c>
      <c r="BC12" s="148" t="s">
        <v>2082</v>
      </c>
      <c r="BD12" s="148" t="s">
        <v>102</v>
      </c>
    </row>
    <row r="13" s="2" customFormat="1" ht="12" customHeight="1">
      <c r="A13" s="39"/>
      <c r="B13" s="45"/>
      <c r="C13" s="39"/>
      <c r="D13" s="153" t="s">
        <v>18</v>
      </c>
      <c r="E13" s="39"/>
      <c r="F13" s="142" t="s">
        <v>1</v>
      </c>
      <c r="G13" s="39"/>
      <c r="H13" s="39"/>
      <c r="I13" s="153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  <c r="AZ13" s="148" t="s">
        <v>211</v>
      </c>
      <c r="BA13" s="148" t="s">
        <v>212</v>
      </c>
      <c r="BB13" s="148" t="s">
        <v>179</v>
      </c>
      <c r="BC13" s="148" t="s">
        <v>2083</v>
      </c>
      <c r="BD13" s="148" t="s">
        <v>102</v>
      </c>
    </row>
    <row r="14" s="2" customFormat="1" ht="12" customHeight="1">
      <c r="A14" s="39"/>
      <c r="B14" s="45"/>
      <c r="C14" s="39"/>
      <c r="D14" s="153" t="s">
        <v>20</v>
      </c>
      <c r="E14" s="39"/>
      <c r="F14" s="142" t="s">
        <v>21</v>
      </c>
      <c r="G14" s="39"/>
      <c r="H14" s="39"/>
      <c r="I14" s="153" t="s">
        <v>22</v>
      </c>
      <c r="J14" s="156" t="str">
        <f>'Rekapitulace stavby'!AN8</f>
        <v>15. 5. 2025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Z14" s="148" t="s">
        <v>2084</v>
      </c>
      <c r="BA14" s="148" t="s">
        <v>2085</v>
      </c>
      <c r="BB14" s="148" t="s">
        <v>179</v>
      </c>
      <c r="BC14" s="148" t="s">
        <v>2086</v>
      </c>
      <c r="BD14" s="148" t="s">
        <v>102</v>
      </c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3" t="s">
        <v>24</v>
      </c>
      <c r="E16" s="39"/>
      <c r="F16" s="39"/>
      <c r="G16" s="39"/>
      <c r="H16" s="39"/>
      <c r="I16" s="153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3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3" t="s">
        <v>28</v>
      </c>
      <c r="E19" s="39"/>
      <c r="F19" s="39"/>
      <c r="G19" s="39"/>
      <c r="H19" s="39"/>
      <c r="I19" s="153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3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3" t="s">
        <v>30</v>
      </c>
      <c r="E22" s="39"/>
      <c r="F22" s="39"/>
      <c r="G22" s="39"/>
      <c r="H22" s="39"/>
      <c r="I22" s="153" t="s">
        <v>25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31</v>
      </c>
      <c r="F23" s="39"/>
      <c r="G23" s="39"/>
      <c r="H23" s="39"/>
      <c r="I23" s="153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3" t="s">
        <v>33</v>
      </c>
      <c r="E25" s="39"/>
      <c r="F25" s="39"/>
      <c r="G25" s="39"/>
      <c r="H25" s="39"/>
      <c r="I25" s="153" t="s">
        <v>25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3" t="s">
        <v>27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3" t="s">
        <v>35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7"/>
      <c r="B29" s="158"/>
      <c r="C29" s="157"/>
      <c r="D29" s="157"/>
      <c r="E29" s="159" t="s">
        <v>1</v>
      </c>
      <c r="F29" s="159"/>
      <c r="G29" s="159"/>
      <c r="H29" s="159"/>
      <c r="I29" s="157"/>
      <c r="J29" s="157"/>
      <c r="K29" s="157"/>
      <c r="L29" s="160"/>
      <c r="S29" s="157"/>
      <c r="T29" s="157"/>
      <c r="U29" s="157"/>
      <c r="V29" s="157"/>
      <c r="W29" s="157"/>
      <c r="X29" s="157"/>
      <c r="Y29" s="157"/>
      <c r="Z29" s="157"/>
      <c r="AA29" s="157"/>
      <c r="AB29" s="157"/>
      <c r="AC29" s="157"/>
      <c r="AD29" s="157"/>
      <c r="AE29" s="157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1"/>
      <c r="E31" s="161"/>
      <c r="F31" s="161"/>
      <c r="G31" s="161"/>
      <c r="H31" s="161"/>
      <c r="I31" s="161"/>
      <c r="J31" s="161"/>
      <c r="K31" s="161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2" t="s">
        <v>36</v>
      </c>
      <c r="E32" s="39"/>
      <c r="F32" s="39"/>
      <c r="G32" s="39"/>
      <c r="H32" s="39"/>
      <c r="I32" s="39"/>
      <c r="J32" s="163">
        <f>ROUND(J136,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1"/>
      <c r="E33" s="161"/>
      <c r="F33" s="161"/>
      <c r="G33" s="161"/>
      <c r="H33" s="161"/>
      <c r="I33" s="161"/>
      <c r="J33" s="161"/>
      <c r="K33" s="161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4" t="s">
        <v>38</v>
      </c>
      <c r="G34" s="39"/>
      <c r="H34" s="39"/>
      <c r="I34" s="164" t="s">
        <v>37</v>
      </c>
      <c r="J34" s="164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5" t="s">
        <v>40</v>
      </c>
      <c r="E35" s="153" t="s">
        <v>41</v>
      </c>
      <c r="F35" s="166">
        <f>ROUND((SUM(BE136:BE1256)),  2)</f>
        <v>0</v>
      </c>
      <c r="G35" s="39"/>
      <c r="H35" s="39"/>
      <c r="I35" s="167">
        <v>0.20999999999999999</v>
      </c>
      <c r="J35" s="166">
        <f>ROUND(((SUM(BE136:BE1256))*I35),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3" t="s">
        <v>42</v>
      </c>
      <c r="F36" s="166">
        <f>ROUND((SUM(BF136:BF1256)),  2)</f>
        <v>0</v>
      </c>
      <c r="G36" s="39"/>
      <c r="H36" s="39"/>
      <c r="I36" s="167">
        <v>0.12</v>
      </c>
      <c r="J36" s="166">
        <f>ROUND(((SUM(BF136:BF1256))*I36),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3" t="s">
        <v>43</v>
      </c>
      <c r="F37" s="166">
        <f>ROUND((SUM(BG136:BG1256)),  2)</f>
        <v>0</v>
      </c>
      <c r="G37" s="39"/>
      <c r="H37" s="39"/>
      <c r="I37" s="167">
        <v>0.20999999999999999</v>
      </c>
      <c r="J37" s="166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3" t="s">
        <v>44</v>
      </c>
      <c r="F38" s="166">
        <f>ROUND((SUM(BH136:BH1256)),  2)</f>
        <v>0</v>
      </c>
      <c r="G38" s="39"/>
      <c r="H38" s="39"/>
      <c r="I38" s="167">
        <v>0.12</v>
      </c>
      <c r="J38" s="166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3" t="s">
        <v>45</v>
      </c>
      <c r="F39" s="166">
        <f>ROUND((SUM(BI136:BI1256)),  2)</f>
        <v>0</v>
      </c>
      <c r="G39" s="39"/>
      <c r="H39" s="39"/>
      <c r="I39" s="167">
        <v>0</v>
      </c>
      <c r="J39" s="166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8"/>
      <c r="D41" s="169" t="s">
        <v>46</v>
      </c>
      <c r="E41" s="170"/>
      <c r="F41" s="170"/>
      <c r="G41" s="171" t="s">
        <v>47</v>
      </c>
      <c r="H41" s="172" t="s">
        <v>48</v>
      </c>
      <c r="I41" s="170"/>
      <c r="J41" s="173">
        <f>SUM(J32:J39)</f>
        <v>0</v>
      </c>
      <c r="K41" s="174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5" t="s">
        <v>49</v>
      </c>
      <c r="E50" s="176"/>
      <c r="F50" s="176"/>
      <c r="G50" s="175" t="s">
        <v>50</v>
      </c>
      <c r="H50" s="176"/>
      <c r="I50" s="176"/>
      <c r="J50" s="176"/>
      <c r="K50" s="176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7" t="s">
        <v>51</v>
      </c>
      <c r="E61" s="178"/>
      <c r="F61" s="179" t="s">
        <v>52</v>
      </c>
      <c r="G61" s="177" t="s">
        <v>51</v>
      </c>
      <c r="H61" s="178"/>
      <c r="I61" s="178"/>
      <c r="J61" s="180" t="s">
        <v>52</v>
      </c>
      <c r="K61" s="178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5" t="s">
        <v>53</v>
      </c>
      <c r="E65" s="181"/>
      <c r="F65" s="181"/>
      <c r="G65" s="175" t="s">
        <v>54</v>
      </c>
      <c r="H65" s="181"/>
      <c r="I65" s="181"/>
      <c r="J65" s="181"/>
      <c r="K65" s="181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7" t="s">
        <v>51</v>
      </c>
      <c r="E76" s="178"/>
      <c r="F76" s="179" t="s">
        <v>52</v>
      </c>
      <c r="G76" s="177" t="s">
        <v>51</v>
      </c>
      <c r="H76" s="178"/>
      <c r="I76" s="178"/>
      <c r="J76" s="180" t="s">
        <v>52</v>
      </c>
      <c r="K76" s="178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2"/>
      <c r="C77" s="183"/>
      <c r="D77" s="183"/>
      <c r="E77" s="183"/>
      <c r="F77" s="183"/>
      <c r="G77" s="183"/>
      <c r="H77" s="183"/>
      <c r="I77" s="183"/>
      <c r="J77" s="183"/>
      <c r="K77" s="183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4"/>
      <c r="C81" s="185"/>
      <c r="D81" s="185"/>
      <c r="E81" s="185"/>
      <c r="F81" s="185"/>
      <c r="G81" s="185"/>
      <c r="H81" s="185"/>
      <c r="I81" s="185"/>
      <c r="J81" s="185"/>
      <c r="K81" s="185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217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6" t="str">
        <f>E7</f>
        <v>REKONSTRUKCE HOTELU KVĚTNICE - 3. etapa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198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6" t="s">
        <v>2073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206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D.1.1.-U - Architektonicko stavební část - ubytování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>Tišnov</v>
      </c>
      <c r="G91" s="41"/>
      <c r="H91" s="41"/>
      <c r="I91" s="33" t="s">
        <v>22</v>
      </c>
      <c r="J91" s="80" t="str">
        <f>IF(J14="","",J14)</f>
        <v>15. 5. 2025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25.65" customHeight="1">
      <c r="A93" s="39"/>
      <c r="B93" s="40"/>
      <c r="C93" s="33" t="s">
        <v>24</v>
      </c>
      <c r="D93" s="41"/>
      <c r="E93" s="41"/>
      <c r="F93" s="28" t="str">
        <f>E17</f>
        <v>Město Tišnov</v>
      </c>
      <c r="G93" s="41"/>
      <c r="H93" s="41"/>
      <c r="I93" s="33" t="s">
        <v>30</v>
      </c>
      <c r="J93" s="37" t="str">
        <f>E23</f>
        <v>BURIAN-KŘIVINKA ARCHITECTS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33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7" t="s">
        <v>218</v>
      </c>
      <c r="D96" s="188"/>
      <c r="E96" s="188"/>
      <c r="F96" s="188"/>
      <c r="G96" s="188"/>
      <c r="H96" s="188"/>
      <c r="I96" s="188"/>
      <c r="J96" s="189" t="s">
        <v>219</v>
      </c>
      <c r="K96" s="188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90" t="s">
        <v>220</v>
      </c>
      <c r="D98" s="41"/>
      <c r="E98" s="41"/>
      <c r="F98" s="41"/>
      <c r="G98" s="41"/>
      <c r="H98" s="41"/>
      <c r="I98" s="41"/>
      <c r="J98" s="111">
        <f>J136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221</v>
      </c>
    </row>
    <row r="99" s="9" customFormat="1" ht="24.96" customHeight="1">
      <c r="A99" s="9"/>
      <c r="B99" s="191"/>
      <c r="C99" s="192"/>
      <c r="D99" s="193" t="s">
        <v>222</v>
      </c>
      <c r="E99" s="194"/>
      <c r="F99" s="194"/>
      <c r="G99" s="194"/>
      <c r="H99" s="194"/>
      <c r="I99" s="194"/>
      <c r="J99" s="195">
        <f>J137</f>
        <v>0</v>
      </c>
      <c r="K99" s="192"/>
      <c r="L99" s="196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7"/>
      <c r="C100" s="134"/>
      <c r="D100" s="198" t="s">
        <v>223</v>
      </c>
      <c r="E100" s="199"/>
      <c r="F100" s="199"/>
      <c r="G100" s="199"/>
      <c r="H100" s="199"/>
      <c r="I100" s="199"/>
      <c r="J100" s="200">
        <f>J138</f>
        <v>0</v>
      </c>
      <c r="K100" s="134"/>
      <c r="L100" s="201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7"/>
      <c r="C101" s="134"/>
      <c r="D101" s="198" t="s">
        <v>224</v>
      </c>
      <c r="E101" s="199"/>
      <c r="F101" s="199"/>
      <c r="G101" s="199"/>
      <c r="H101" s="199"/>
      <c r="I101" s="199"/>
      <c r="J101" s="200">
        <f>J147</f>
        <v>0</v>
      </c>
      <c r="K101" s="134"/>
      <c r="L101" s="201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7"/>
      <c r="C102" s="134"/>
      <c r="D102" s="198" t="s">
        <v>225</v>
      </c>
      <c r="E102" s="199"/>
      <c r="F102" s="199"/>
      <c r="G102" s="199"/>
      <c r="H102" s="199"/>
      <c r="I102" s="199"/>
      <c r="J102" s="200">
        <f>J237</f>
        <v>0</v>
      </c>
      <c r="K102" s="134"/>
      <c r="L102" s="201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9" customFormat="1" ht="24.96" customHeight="1">
      <c r="A103" s="9"/>
      <c r="B103" s="191"/>
      <c r="C103" s="192"/>
      <c r="D103" s="193" t="s">
        <v>226</v>
      </c>
      <c r="E103" s="194"/>
      <c r="F103" s="194"/>
      <c r="G103" s="194"/>
      <c r="H103" s="194"/>
      <c r="I103" s="194"/>
      <c r="J103" s="195">
        <f>J239</f>
        <v>0</v>
      </c>
      <c r="K103" s="192"/>
      <c r="L103" s="196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10" customFormat="1" ht="19.92" customHeight="1">
      <c r="A104" s="10"/>
      <c r="B104" s="197"/>
      <c r="C104" s="134"/>
      <c r="D104" s="198" t="s">
        <v>227</v>
      </c>
      <c r="E104" s="199"/>
      <c r="F104" s="199"/>
      <c r="G104" s="199"/>
      <c r="H104" s="199"/>
      <c r="I104" s="199"/>
      <c r="J104" s="200">
        <f>J240</f>
        <v>0</v>
      </c>
      <c r="K104" s="134"/>
      <c r="L104" s="201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97"/>
      <c r="C105" s="134"/>
      <c r="D105" s="198" t="s">
        <v>228</v>
      </c>
      <c r="E105" s="199"/>
      <c r="F105" s="199"/>
      <c r="G105" s="199"/>
      <c r="H105" s="199"/>
      <c r="I105" s="199"/>
      <c r="J105" s="200">
        <f>J248</f>
        <v>0</v>
      </c>
      <c r="K105" s="134"/>
      <c r="L105" s="201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97"/>
      <c r="C106" s="134"/>
      <c r="D106" s="198" t="s">
        <v>229</v>
      </c>
      <c r="E106" s="199"/>
      <c r="F106" s="199"/>
      <c r="G106" s="199"/>
      <c r="H106" s="199"/>
      <c r="I106" s="199"/>
      <c r="J106" s="200">
        <f>J544</f>
        <v>0</v>
      </c>
      <c r="K106" s="134"/>
      <c r="L106" s="201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197"/>
      <c r="C107" s="134"/>
      <c r="D107" s="198" t="s">
        <v>230</v>
      </c>
      <c r="E107" s="199"/>
      <c r="F107" s="199"/>
      <c r="G107" s="199"/>
      <c r="H107" s="199"/>
      <c r="I107" s="199"/>
      <c r="J107" s="200">
        <f>J577</f>
        <v>0</v>
      </c>
      <c r="K107" s="134"/>
      <c r="L107" s="201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197"/>
      <c r="C108" s="134"/>
      <c r="D108" s="198" t="s">
        <v>231</v>
      </c>
      <c r="E108" s="199"/>
      <c r="F108" s="199"/>
      <c r="G108" s="199"/>
      <c r="H108" s="199"/>
      <c r="I108" s="199"/>
      <c r="J108" s="200">
        <f>J582</f>
        <v>0</v>
      </c>
      <c r="K108" s="134"/>
      <c r="L108" s="201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197"/>
      <c r="C109" s="134"/>
      <c r="D109" s="198" t="s">
        <v>232</v>
      </c>
      <c r="E109" s="199"/>
      <c r="F109" s="199"/>
      <c r="G109" s="199"/>
      <c r="H109" s="199"/>
      <c r="I109" s="199"/>
      <c r="J109" s="200">
        <f>J753</f>
        <v>0</v>
      </c>
      <c r="K109" s="134"/>
      <c r="L109" s="201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197"/>
      <c r="C110" s="134"/>
      <c r="D110" s="198" t="s">
        <v>233</v>
      </c>
      <c r="E110" s="199"/>
      <c r="F110" s="199"/>
      <c r="G110" s="199"/>
      <c r="H110" s="199"/>
      <c r="I110" s="199"/>
      <c r="J110" s="200">
        <f>J856</f>
        <v>0</v>
      </c>
      <c r="K110" s="134"/>
      <c r="L110" s="201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10" customFormat="1" ht="19.92" customHeight="1">
      <c r="A111" s="10"/>
      <c r="B111" s="197"/>
      <c r="C111" s="134"/>
      <c r="D111" s="198" t="s">
        <v>235</v>
      </c>
      <c r="E111" s="199"/>
      <c r="F111" s="199"/>
      <c r="G111" s="199"/>
      <c r="H111" s="199"/>
      <c r="I111" s="199"/>
      <c r="J111" s="200">
        <f>J870</f>
        <v>0</v>
      </c>
      <c r="K111" s="134"/>
      <c r="L111" s="201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10" customFormat="1" ht="19.92" customHeight="1">
      <c r="A112" s="10"/>
      <c r="B112" s="197"/>
      <c r="C112" s="134"/>
      <c r="D112" s="198" t="s">
        <v>2087</v>
      </c>
      <c r="E112" s="199"/>
      <c r="F112" s="199"/>
      <c r="G112" s="199"/>
      <c r="H112" s="199"/>
      <c r="I112" s="199"/>
      <c r="J112" s="200">
        <f>J1051</f>
        <v>0</v>
      </c>
      <c r="K112" s="134"/>
      <c r="L112" s="201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10" customFormat="1" ht="19.92" customHeight="1">
      <c r="A113" s="10"/>
      <c r="B113" s="197"/>
      <c r="C113" s="134"/>
      <c r="D113" s="198" t="s">
        <v>236</v>
      </c>
      <c r="E113" s="199"/>
      <c r="F113" s="199"/>
      <c r="G113" s="199"/>
      <c r="H113" s="199"/>
      <c r="I113" s="199"/>
      <c r="J113" s="200">
        <f>J1101</f>
        <v>0</v>
      </c>
      <c r="K113" s="134"/>
      <c r="L113" s="201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s="10" customFormat="1" ht="19.92" customHeight="1">
      <c r="A114" s="10"/>
      <c r="B114" s="197"/>
      <c r="C114" s="134"/>
      <c r="D114" s="198" t="s">
        <v>237</v>
      </c>
      <c r="E114" s="199"/>
      <c r="F114" s="199"/>
      <c r="G114" s="199"/>
      <c r="H114" s="199"/>
      <c r="I114" s="199"/>
      <c r="J114" s="200">
        <f>J1252</f>
        <v>0</v>
      </c>
      <c r="K114" s="134"/>
      <c r="L114" s="201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</row>
    <row r="115" s="2" customFormat="1" ht="21.84" customHeight="1">
      <c r="A115" s="39"/>
      <c r="B115" s="40"/>
      <c r="C115" s="41"/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6.96" customHeight="1">
      <c r="A116" s="39"/>
      <c r="B116" s="67"/>
      <c r="C116" s="68"/>
      <c r="D116" s="68"/>
      <c r="E116" s="68"/>
      <c r="F116" s="68"/>
      <c r="G116" s="68"/>
      <c r="H116" s="68"/>
      <c r="I116" s="68"/>
      <c r="J116" s="68"/>
      <c r="K116" s="68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20" s="2" customFormat="1" ht="6.96" customHeight="1">
      <c r="A120" s="39"/>
      <c r="B120" s="69"/>
      <c r="C120" s="70"/>
      <c r="D120" s="70"/>
      <c r="E120" s="70"/>
      <c r="F120" s="70"/>
      <c r="G120" s="70"/>
      <c r="H120" s="70"/>
      <c r="I120" s="70"/>
      <c r="J120" s="70"/>
      <c r="K120" s="70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24.96" customHeight="1">
      <c r="A121" s="39"/>
      <c r="B121" s="40"/>
      <c r="C121" s="24" t="s">
        <v>238</v>
      </c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6.96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2" customHeight="1">
      <c r="A123" s="39"/>
      <c r="B123" s="40"/>
      <c r="C123" s="33" t="s">
        <v>16</v>
      </c>
      <c r="D123" s="41"/>
      <c r="E123" s="41"/>
      <c r="F123" s="41"/>
      <c r="G123" s="41"/>
      <c r="H123" s="41"/>
      <c r="I123" s="41"/>
      <c r="J123" s="41"/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6.5" customHeight="1">
      <c r="A124" s="39"/>
      <c r="B124" s="40"/>
      <c r="C124" s="41"/>
      <c r="D124" s="41"/>
      <c r="E124" s="186" t="str">
        <f>E7</f>
        <v>REKONSTRUKCE HOTELU KVĚTNICE - 3. etapa</v>
      </c>
      <c r="F124" s="33"/>
      <c r="G124" s="33"/>
      <c r="H124" s="33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1" customFormat="1" ht="12" customHeight="1">
      <c r="B125" s="22"/>
      <c r="C125" s="33" t="s">
        <v>198</v>
      </c>
      <c r="D125" s="23"/>
      <c r="E125" s="23"/>
      <c r="F125" s="23"/>
      <c r="G125" s="23"/>
      <c r="H125" s="23"/>
      <c r="I125" s="23"/>
      <c r="J125" s="23"/>
      <c r="K125" s="23"/>
      <c r="L125" s="21"/>
    </row>
    <row r="126" s="2" customFormat="1" ht="16.5" customHeight="1">
      <c r="A126" s="39"/>
      <c r="B126" s="40"/>
      <c r="C126" s="41"/>
      <c r="D126" s="41"/>
      <c r="E126" s="186" t="s">
        <v>2073</v>
      </c>
      <c r="F126" s="41"/>
      <c r="G126" s="41"/>
      <c r="H126" s="41"/>
      <c r="I126" s="41"/>
      <c r="J126" s="41"/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12" customHeight="1">
      <c r="A127" s="39"/>
      <c r="B127" s="40"/>
      <c r="C127" s="33" t="s">
        <v>206</v>
      </c>
      <c r="D127" s="41"/>
      <c r="E127" s="41"/>
      <c r="F127" s="41"/>
      <c r="G127" s="41"/>
      <c r="H127" s="41"/>
      <c r="I127" s="41"/>
      <c r="J127" s="41"/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2" customFormat="1" ht="16.5" customHeight="1">
      <c r="A128" s="39"/>
      <c r="B128" s="40"/>
      <c r="C128" s="41"/>
      <c r="D128" s="41"/>
      <c r="E128" s="77" t="str">
        <f>E11</f>
        <v>D.1.1.-U - Architektonicko stavební část - ubytování</v>
      </c>
      <c r="F128" s="41"/>
      <c r="G128" s="41"/>
      <c r="H128" s="41"/>
      <c r="I128" s="41"/>
      <c r="J128" s="41"/>
      <c r="K128" s="41"/>
      <c r="L128" s="64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2" customFormat="1" ht="6.96" customHeight="1">
      <c r="A129" s="39"/>
      <c r="B129" s="40"/>
      <c r="C129" s="41"/>
      <c r="D129" s="41"/>
      <c r="E129" s="41"/>
      <c r="F129" s="41"/>
      <c r="G129" s="41"/>
      <c r="H129" s="41"/>
      <c r="I129" s="41"/>
      <c r="J129" s="41"/>
      <c r="K129" s="41"/>
      <c r="L129" s="64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</row>
    <row r="130" s="2" customFormat="1" ht="12" customHeight="1">
      <c r="A130" s="39"/>
      <c r="B130" s="40"/>
      <c r="C130" s="33" t="s">
        <v>20</v>
      </c>
      <c r="D130" s="41"/>
      <c r="E130" s="41"/>
      <c r="F130" s="28" t="str">
        <f>F14</f>
        <v>Tišnov</v>
      </c>
      <c r="G130" s="41"/>
      <c r="H130" s="41"/>
      <c r="I130" s="33" t="s">
        <v>22</v>
      </c>
      <c r="J130" s="80" t="str">
        <f>IF(J14="","",J14)</f>
        <v>15. 5. 2025</v>
      </c>
      <c r="K130" s="41"/>
      <c r="L130" s="64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</row>
    <row r="131" s="2" customFormat="1" ht="6.96" customHeight="1">
      <c r="A131" s="39"/>
      <c r="B131" s="40"/>
      <c r="C131" s="41"/>
      <c r="D131" s="41"/>
      <c r="E131" s="41"/>
      <c r="F131" s="41"/>
      <c r="G131" s="41"/>
      <c r="H131" s="41"/>
      <c r="I131" s="41"/>
      <c r="J131" s="41"/>
      <c r="K131" s="41"/>
      <c r="L131" s="64"/>
      <c r="S131" s="39"/>
      <c r="T131" s="39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</row>
    <row r="132" s="2" customFormat="1" ht="25.65" customHeight="1">
      <c r="A132" s="39"/>
      <c r="B132" s="40"/>
      <c r="C132" s="33" t="s">
        <v>24</v>
      </c>
      <c r="D132" s="41"/>
      <c r="E132" s="41"/>
      <c r="F132" s="28" t="str">
        <f>E17</f>
        <v>Město Tišnov</v>
      </c>
      <c r="G132" s="41"/>
      <c r="H132" s="41"/>
      <c r="I132" s="33" t="s">
        <v>30</v>
      </c>
      <c r="J132" s="37" t="str">
        <f>E23</f>
        <v>BURIAN-KŘIVINKA ARCHITECTS</v>
      </c>
      <c r="K132" s="41"/>
      <c r="L132" s="64"/>
      <c r="S132" s="39"/>
      <c r="T132" s="39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</row>
    <row r="133" s="2" customFormat="1" ht="15.15" customHeight="1">
      <c r="A133" s="39"/>
      <c r="B133" s="40"/>
      <c r="C133" s="33" t="s">
        <v>28</v>
      </c>
      <c r="D133" s="41"/>
      <c r="E133" s="41"/>
      <c r="F133" s="28" t="str">
        <f>IF(E20="","",E20)</f>
        <v>Vyplň údaj</v>
      </c>
      <c r="G133" s="41"/>
      <c r="H133" s="41"/>
      <c r="I133" s="33" t="s">
        <v>33</v>
      </c>
      <c r="J133" s="37" t="str">
        <f>E26</f>
        <v xml:space="preserve"> </v>
      </c>
      <c r="K133" s="41"/>
      <c r="L133" s="64"/>
      <c r="S133" s="39"/>
      <c r="T133" s="39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</row>
    <row r="134" s="2" customFormat="1" ht="10.32" customHeight="1">
      <c r="A134" s="39"/>
      <c r="B134" s="40"/>
      <c r="C134" s="41"/>
      <c r="D134" s="41"/>
      <c r="E134" s="41"/>
      <c r="F134" s="41"/>
      <c r="G134" s="41"/>
      <c r="H134" s="41"/>
      <c r="I134" s="41"/>
      <c r="J134" s="41"/>
      <c r="K134" s="41"/>
      <c r="L134" s="64"/>
      <c r="S134" s="39"/>
      <c r="T134" s="39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</row>
    <row r="135" s="11" customFormat="1" ht="29.28" customHeight="1">
      <c r="A135" s="202"/>
      <c r="B135" s="203"/>
      <c r="C135" s="204" t="s">
        <v>239</v>
      </c>
      <c r="D135" s="205" t="s">
        <v>61</v>
      </c>
      <c r="E135" s="205" t="s">
        <v>57</v>
      </c>
      <c r="F135" s="205" t="s">
        <v>58</v>
      </c>
      <c r="G135" s="205" t="s">
        <v>240</v>
      </c>
      <c r="H135" s="205" t="s">
        <v>241</v>
      </c>
      <c r="I135" s="205" t="s">
        <v>242</v>
      </c>
      <c r="J135" s="205" t="s">
        <v>219</v>
      </c>
      <c r="K135" s="206" t="s">
        <v>243</v>
      </c>
      <c r="L135" s="207"/>
      <c r="M135" s="101" t="s">
        <v>1</v>
      </c>
      <c r="N135" s="102" t="s">
        <v>40</v>
      </c>
      <c r="O135" s="102" t="s">
        <v>244</v>
      </c>
      <c r="P135" s="102" t="s">
        <v>245</v>
      </c>
      <c r="Q135" s="102" t="s">
        <v>246</v>
      </c>
      <c r="R135" s="102" t="s">
        <v>247</v>
      </c>
      <c r="S135" s="102" t="s">
        <v>248</v>
      </c>
      <c r="T135" s="103" t="s">
        <v>249</v>
      </c>
      <c r="U135" s="202"/>
      <c r="V135" s="202"/>
      <c r="W135" s="202"/>
      <c r="X135" s="202"/>
      <c r="Y135" s="202"/>
      <c r="Z135" s="202"/>
      <c r="AA135" s="202"/>
      <c r="AB135" s="202"/>
      <c r="AC135" s="202"/>
      <c r="AD135" s="202"/>
      <c r="AE135" s="202"/>
    </row>
    <row r="136" s="2" customFormat="1" ht="22.8" customHeight="1">
      <c r="A136" s="39"/>
      <c r="B136" s="40"/>
      <c r="C136" s="108" t="s">
        <v>250</v>
      </c>
      <c r="D136" s="41"/>
      <c r="E136" s="41"/>
      <c r="F136" s="41"/>
      <c r="G136" s="41"/>
      <c r="H136" s="41"/>
      <c r="I136" s="41"/>
      <c r="J136" s="208">
        <f>BK136</f>
        <v>0</v>
      </c>
      <c r="K136" s="41"/>
      <c r="L136" s="45"/>
      <c r="M136" s="104"/>
      <c r="N136" s="209"/>
      <c r="O136" s="105"/>
      <c r="P136" s="210">
        <f>P137+P239</f>
        <v>0</v>
      </c>
      <c r="Q136" s="105"/>
      <c r="R136" s="210">
        <f>R137+R239</f>
        <v>49.444377490000001</v>
      </c>
      <c r="S136" s="105"/>
      <c r="T136" s="211">
        <f>T137+T239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T136" s="18" t="s">
        <v>75</v>
      </c>
      <c r="AU136" s="18" t="s">
        <v>221</v>
      </c>
      <c r="BK136" s="212">
        <f>BK137+BK239</f>
        <v>0</v>
      </c>
    </row>
    <row r="137" s="12" customFormat="1" ht="25.92" customHeight="1">
      <c r="A137" s="12"/>
      <c r="B137" s="213"/>
      <c r="C137" s="214"/>
      <c r="D137" s="215" t="s">
        <v>75</v>
      </c>
      <c r="E137" s="216" t="s">
        <v>251</v>
      </c>
      <c r="F137" s="216" t="s">
        <v>252</v>
      </c>
      <c r="G137" s="214"/>
      <c r="H137" s="214"/>
      <c r="I137" s="217"/>
      <c r="J137" s="218">
        <f>BK137</f>
        <v>0</v>
      </c>
      <c r="K137" s="214"/>
      <c r="L137" s="219"/>
      <c r="M137" s="220"/>
      <c r="N137" s="221"/>
      <c r="O137" s="221"/>
      <c r="P137" s="222">
        <f>P138+P147+P237</f>
        <v>0</v>
      </c>
      <c r="Q137" s="221"/>
      <c r="R137" s="222">
        <f>R138+R147+R237</f>
        <v>0.025427490000000004</v>
      </c>
      <c r="S137" s="221"/>
      <c r="T137" s="223">
        <f>T138+T147+T237</f>
        <v>0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224" t="s">
        <v>83</v>
      </c>
      <c r="AT137" s="225" t="s">
        <v>75</v>
      </c>
      <c r="AU137" s="225" t="s">
        <v>76</v>
      </c>
      <c r="AY137" s="224" t="s">
        <v>253</v>
      </c>
      <c r="BK137" s="226">
        <f>BK138+BK147+BK237</f>
        <v>0</v>
      </c>
    </row>
    <row r="138" s="12" customFormat="1" ht="22.8" customHeight="1">
      <c r="A138" s="12"/>
      <c r="B138" s="213"/>
      <c r="C138" s="214"/>
      <c r="D138" s="215" t="s">
        <v>75</v>
      </c>
      <c r="E138" s="227" t="s">
        <v>254</v>
      </c>
      <c r="F138" s="227" t="s">
        <v>255</v>
      </c>
      <c r="G138" s="214"/>
      <c r="H138" s="214"/>
      <c r="I138" s="217"/>
      <c r="J138" s="228">
        <f>BK138</f>
        <v>0</v>
      </c>
      <c r="K138" s="214"/>
      <c r="L138" s="219"/>
      <c r="M138" s="220"/>
      <c r="N138" s="221"/>
      <c r="O138" s="221"/>
      <c r="P138" s="222">
        <f>SUM(P139:P146)</f>
        <v>0</v>
      </c>
      <c r="Q138" s="221"/>
      <c r="R138" s="222">
        <f>SUM(R139:R146)</f>
        <v>0.0046374899999999993</v>
      </c>
      <c r="S138" s="221"/>
      <c r="T138" s="223">
        <f>SUM(T139:T146)</f>
        <v>0</v>
      </c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R138" s="224" t="s">
        <v>83</v>
      </c>
      <c r="AT138" s="225" t="s">
        <v>75</v>
      </c>
      <c r="AU138" s="225" t="s">
        <v>83</v>
      </c>
      <c r="AY138" s="224" t="s">
        <v>253</v>
      </c>
      <c r="BK138" s="226">
        <f>SUM(BK139:BK146)</f>
        <v>0</v>
      </c>
    </row>
    <row r="139" s="2" customFormat="1" ht="37.8" customHeight="1">
      <c r="A139" s="39"/>
      <c r="B139" s="40"/>
      <c r="C139" s="229" t="s">
        <v>83</v>
      </c>
      <c r="D139" s="229" t="s">
        <v>256</v>
      </c>
      <c r="E139" s="230" t="s">
        <v>257</v>
      </c>
      <c r="F139" s="231" t="s">
        <v>258</v>
      </c>
      <c r="G139" s="232" t="s">
        <v>179</v>
      </c>
      <c r="H139" s="233">
        <v>1.5509999999999999</v>
      </c>
      <c r="I139" s="234"/>
      <c r="J139" s="235">
        <f>ROUND(I139*H139,2)</f>
        <v>0</v>
      </c>
      <c r="K139" s="231" t="s">
        <v>259</v>
      </c>
      <c r="L139" s="45"/>
      <c r="M139" s="236" t="s">
        <v>1</v>
      </c>
      <c r="N139" s="237" t="s">
        <v>41</v>
      </c>
      <c r="O139" s="92"/>
      <c r="P139" s="238">
        <f>O139*H139</f>
        <v>0</v>
      </c>
      <c r="Q139" s="238">
        <v>0.0029199999999999999</v>
      </c>
      <c r="R139" s="238">
        <f>Q139*H139</f>
        <v>0.0045289199999999996</v>
      </c>
      <c r="S139" s="238">
        <v>0</v>
      </c>
      <c r="T139" s="239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40" t="s">
        <v>260</v>
      </c>
      <c r="AT139" s="240" t="s">
        <v>256</v>
      </c>
      <c r="AU139" s="240" t="s">
        <v>85</v>
      </c>
      <c r="AY139" s="18" t="s">
        <v>253</v>
      </c>
      <c r="BE139" s="241">
        <f>IF(N139="základní",J139,0)</f>
        <v>0</v>
      </c>
      <c r="BF139" s="241">
        <f>IF(N139="snížená",J139,0)</f>
        <v>0</v>
      </c>
      <c r="BG139" s="241">
        <f>IF(N139="zákl. přenesená",J139,0)</f>
        <v>0</v>
      </c>
      <c r="BH139" s="241">
        <f>IF(N139="sníž. přenesená",J139,0)</f>
        <v>0</v>
      </c>
      <c r="BI139" s="241">
        <f>IF(N139="nulová",J139,0)</f>
        <v>0</v>
      </c>
      <c r="BJ139" s="18" t="s">
        <v>83</v>
      </c>
      <c r="BK139" s="241">
        <f>ROUND(I139*H139,2)</f>
        <v>0</v>
      </c>
      <c r="BL139" s="18" t="s">
        <v>260</v>
      </c>
      <c r="BM139" s="240" t="s">
        <v>2088</v>
      </c>
    </row>
    <row r="140" s="2" customFormat="1">
      <c r="A140" s="39"/>
      <c r="B140" s="40"/>
      <c r="C140" s="41"/>
      <c r="D140" s="242" t="s">
        <v>262</v>
      </c>
      <c r="E140" s="41"/>
      <c r="F140" s="243" t="s">
        <v>263</v>
      </c>
      <c r="G140" s="41"/>
      <c r="H140" s="41"/>
      <c r="I140" s="244"/>
      <c r="J140" s="41"/>
      <c r="K140" s="41"/>
      <c r="L140" s="45"/>
      <c r="M140" s="245"/>
      <c r="N140" s="246"/>
      <c r="O140" s="92"/>
      <c r="P140" s="92"/>
      <c r="Q140" s="92"/>
      <c r="R140" s="92"/>
      <c r="S140" s="92"/>
      <c r="T140" s="93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T140" s="18" t="s">
        <v>262</v>
      </c>
      <c r="AU140" s="18" t="s">
        <v>85</v>
      </c>
    </row>
    <row r="141" s="13" customFormat="1">
      <c r="A141" s="13"/>
      <c r="B141" s="247"/>
      <c r="C141" s="248"/>
      <c r="D141" s="249" t="s">
        <v>264</v>
      </c>
      <c r="E141" s="250" t="s">
        <v>1</v>
      </c>
      <c r="F141" s="251" t="s">
        <v>265</v>
      </c>
      <c r="G141" s="248"/>
      <c r="H141" s="250" t="s">
        <v>1</v>
      </c>
      <c r="I141" s="252"/>
      <c r="J141" s="248"/>
      <c r="K141" s="248"/>
      <c r="L141" s="253"/>
      <c r="M141" s="254"/>
      <c r="N141" s="255"/>
      <c r="O141" s="255"/>
      <c r="P141" s="255"/>
      <c r="Q141" s="255"/>
      <c r="R141" s="255"/>
      <c r="S141" s="255"/>
      <c r="T141" s="256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57" t="s">
        <v>264</v>
      </c>
      <c r="AU141" s="257" t="s">
        <v>85</v>
      </c>
      <c r="AV141" s="13" t="s">
        <v>83</v>
      </c>
      <c r="AW141" s="13" t="s">
        <v>32</v>
      </c>
      <c r="AX141" s="13" t="s">
        <v>76</v>
      </c>
      <c r="AY141" s="257" t="s">
        <v>253</v>
      </c>
    </row>
    <row r="142" s="13" customFormat="1">
      <c r="A142" s="13"/>
      <c r="B142" s="247"/>
      <c r="C142" s="248"/>
      <c r="D142" s="249" t="s">
        <v>264</v>
      </c>
      <c r="E142" s="250" t="s">
        <v>1</v>
      </c>
      <c r="F142" s="251" t="s">
        <v>2089</v>
      </c>
      <c r="G142" s="248"/>
      <c r="H142" s="250" t="s">
        <v>1</v>
      </c>
      <c r="I142" s="252"/>
      <c r="J142" s="248"/>
      <c r="K142" s="248"/>
      <c r="L142" s="253"/>
      <c r="M142" s="254"/>
      <c r="N142" s="255"/>
      <c r="O142" s="255"/>
      <c r="P142" s="255"/>
      <c r="Q142" s="255"/>
      <c r="R142" s="255"/>
      <c r="S142" s="255"/>
      <c r="T142" s="256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57" t="s">
        <v>264</v>
      </c>
      <c r="AU142" s="257" t="s">
        <v>85</v>
      </c>
      <c r="AV142" s="13" t="s">
        <v>83</v>
      </c>
      <c r="AW142" s="13" t="s">
        <v>32</v>
      </c>
      <c r="AX142" s="13" t="s">
        <v>76</v>
      </c>
      <c r="AY142" s="257" t="s">
        <v>253</v>
      </c>
    </row>
    <row r="143" s="13" customFormat="1">
      <c r="A143" s="13"/>
      <c r="B143" s="247"/>
      <c r="C143" s="248"/>
      <c r="D143" s="249" t="s">
        <v>264</v>
      </c>
      <c r="E143" s="250" t="s">
        <v>1</v>
      </c>
      <c r="F143" s="251" t="s">
        <v>2090</v>
      </c>
      <c r="G143" s="248"/>
      <c r="H143" s="250" t="s">
        <v>1</v>
      </c>
      <c r="I143" s="252"/>
      <c r="J143" s="248"/>
      <c r="K143" s="248"/>
      <c r="L143" s="253"/>
      <c r="M143" s="254"/>
      <c r="N143" s="255"/>
      <c r="O143" s="255"/>
      <c r="P143" s="255"/>
      <c r="Q143" s="255"/>
      <c r="R143" s="255"/>
      <c r="S143" s="255"/>
      <c r="T143" s="256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57" t="s">
        <v>264</v>
      </c>
      <c r="AU143" s="257" t="s">
        <v>85</v>
      </c>
      <c r="AV143" s="13" t="s">
        <v>83</v>
      </c>
      <c r="AW143" s="13" t="s">
        <v>32</v>
      </c>
      <c r="AX143" s="13" t="s">
        <v>76</v>
      </c>
      <c r="AY143" s="257" t="s">
        <v>253</v>
      </c>
    </row>
    <row r="144" s="14" customFormat="1">
      <c r="A144" s="14"/>
      <c r="B144" s="258"/>
      <c r="C144" s="259"/>
      <c r="D144" s="249" t="s">
        <v>264</v>
      </c>
      <c r="E144" s="260" t="s">
        <v>1</v>
      </c>
      <c r="F144" s="261" t="s">
        <v>268</v>
      </c>
      <c r="G144" s="259"/>
      <c r="H144" s="262">
        <v>1.5509999999999999</v>
      </c>
      <c r="I144" s="263"/>
      <c r="J144" s="259"/>
      <c r="K144" s="259"/>
      <c r="L144" s="264"/>
      <c r="M144" s="265"/>
      <c r="N144" s="266"/>
      <c r="O144" s="266"/>
      <c r="P144" s="266"/>
      <c r="Q144" s="266"/>
      <c r="R144" s="266"/>
      <c r="S144" s="266"/>
      <c r="T144" s="267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268" t="s">
        <v>264</v>
      </c>
      <c r="AU144" s="268" t="s">
        <v>85</v>
      </c>
      <c r="AV144" s="14" t="s">
        <v>85</v>
      </c>
      <c r="AW144" s="14" t="s">
        <v>32</v>
      </c>
      <c r="AX144" s="14" t="s">
        <v>83</v>
      </c>
      <c r="AY144" s="268" t="s">
        <v>253</v>
      </c>
    </row>
    <row r="145" s="2" customFormat="1" ht="37.8" customHeight="1">
      <c r="A145" s="39"/>
      <c r="B145" s="40"/>
      <c r="C145" s="229" t="s">
        <v>85</v>
      </c>
      <c r="D145" s="229" t="s">
        <v>256</v>
      </c>
      <c r="E145" s="230" t="s">
        <v>269</v>
      </c>
      <c r="F145" s="231" t="s">
        <v>270</v>
      </c>
      <c r="G145" s="232" t="s">
        <v>179</v>
      </c>
      <c r="H145" s="233">
        <v>1.5509999999999999</v>
      </c>
      <c r="I145" s="234"/>
      <c r="J145" s="235">
        <f>ROUND(I145*H145,2)</f>
        <v>0</v>
      </c>
      <c r="K145" s="231" t="s">
        <v>259</v>
      </c>
      <c r="L145" s="45"/>
      <c r="M145" s="236" t="s">
        <v>1</v>
      </c>
      <c r="N145" s="237" t="s">
        <v>41</v>
      </c>
      <c r="O145" s="92"/>
      <c r="P145" s="238">
        <f>O145*H145</f>
        <v>0</v>
      </c>
      <c r="Q145" s="238">
        <v>6.9999999999999994E-05</v>
      </c>
      <c r="R145" s="238">
        <f>Q145*H145</f>
        <v>0.00010856999999999999</v>
      </c>
      <c r="S145" s="238">
        <v>0</v>
      </c>
      <c r="T145" s="239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40" t="s">
        <v>260</v>
      </c>
      <c r="AT145" s="240" t="s">
        <v>256</v>
      </c>
      <c r="AU145" s="240" t="s">
        <v>85</v>
      </c>
      <c r="AY145" s="18" t="s">
        <v>253</v>
      </c>
      <c r="BE145" s="241">
        <f>IF(N145="základní",J145,0)</f>
        <v>0</v>
      </c>
      <c r="BF145" s="241">
        <f>IF(N145="snížená",J145,0)</f>
        <v>0</v>
      </c>
      <c r="BG145" s="241">
        <f>IF(N145="zákl. přenesená",J145,0)</f>
        <v>0</v>
      </c>
      <c r="BH145" s="241">
        <f>IF(N145="sníž. přenesená",J145,0)</f>
        <v>0</v>
      </c>
      <c r="BI145" s="241">
        <f>IF(N145="nulová",J145,0)</f>
        <v>0</v>
      </c>
      <c r="BJ145" s="18" t="s">
        <v>83</v>
      </c>
      <c r="BK145" s="241">
        <f>ROUND(I145*H145,2)</f>
        <v>0</v>
      </c>
      <c r="BL145" s="18" t="s">
        <v>260</v>
      </c>
      <c r="BM145" s="240" t="s">
        <v>2091</v>
      </c>
    </row>
    <row r="146" s="2" customFormat="1">
      <c r="A146" s="39"/>
      <c r="B146" s="40"/>
      <c r="C146" s="41"/>
      <c r="D146" s="242" t="s">
        <v>262</v>
      </c>
      <c r="E146" s="41"/>
      <c r="F146" s="243" t="s">
        <v>272</v>
      </c>
      <c r="G146" s="41"/>
      <c r="H146" s="41"/>
      <c r="I146" s="244"/>
      <c r="J146" s="41"/>
      <c r="K146" s="41"/>
      <c r="L146" s="45"/>
      <c r="M146" s="245"/>
      <c r="N146" s="246"/>
      <c r="O146" s="92"/>
      <c r="P146" s="92"/>
      <c r="Q146" s="92"/>
      <c r="R146" s="92"/>
      <c r="S146" s="92"/>
      <c r="T146" s="93"/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T146" s="18" t="s">
        <v>262</v>
      </c>
      <c r="AU146" s="18" t="s">
        <v>85</v>
      </c>
    </row>
    <row r="147" s="12" customFormat="1" ht="22.8" customHeight="1">
      <c r="A147" s="12"/>
      <c r="B147" s="213"/>
      <c r="C147" s="214"/>
      <c r="D147" s="215" t="s">
        <v>75</v>
      </c>
      <c r="E147" s="227" t="s">
        <v>305</v>
      </c>
      <c r="F147" s="227" t="s">
        <v>306</v>
      </c>
      <c r="G147" s="214"/>
      <c r="H147" s="214"/>
      <c r="I147" s="217"/>
      <c r="J147" s="228">
        <f>BK147</f>
        <v>0</v>
      </c>
      <c r="K147" s="214"/>
      <c r="L147" s="219"/>
      <c r="M147" s="220"/>
      <c r="N147" s="221"/>
      <c r="O147" s="221"/>
      <c r="P147" s="222">
        <f>SUM(P148:P236)</f>
        <v>0</v>
      </c>
      <c r="Q147" s="221"/>
      <c r="R147" s="222">
        <f>SUM(R148:R236)</f>
        <v>0.020790000000000003</v>
      </c>
      <c r="S147" s="221"/>
      <c r="T147" s="223">
        <f>SUM(T148:T236)</f>
        <v>0</v>
      </c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R147" s="224" t="s">
        <v>83</v>
      </c>
      <c r="AT147" s="225" t="s">
        <v>75</v>
      </c>
      <c r="AU147" s="225" t="s">
        <v>83</v>
      </c>
      <c r="AY147" s="224" t="s">
        <v>253</v>
      </c>
      <c r="BK147" s="226">
        <f>SUM(BK148:BK236)</f>
        <v>0</v>
      </c>
    </row>
    <row r="148" s="2" customFormat="1" ht="33" customHeight="1">
      <c r="A148" s="39"/>
      <c r="B148" s="40"/>
      <c r="C148" s="229" t="s">
        <v>102</v>
      </c>
      <c r="D148" s="229" t="s">
        <v>256</v>
      </c>
      <c r="E148" s="230" t="s">
        <v>307</v>
      </c>
      <c r="F148" s="231" t="s">
        <v>308</v>
      </c>
      <c r="G148" s="232" t="s">
        <v>179</v>
      </c>
      <c r="H148" s="233">
        <v>333.06999999999999</v>
      </c>
      <c r="I148" s="234"/>
      <c r="J148" s="235">
        <f>ROUND(I148*H148,2)</f>
        <v>0</v>
      </c>
      <c r="K148" s="231" t="s">
        <v>1</v>
      </c>
      <c r="L148" s="45"/>
      <c r="M148" s="236" t="s">
        <v>1</v>
      </c>
      <c r="N148" s="237" t="s">
        <v>41</v>
      </c>
      <c r="O148" s="92"/>
      <c r="P148" s="238">
        <f>O148*H148</f>
        <v>0</v>
      </c>
      <c r="Q148" s="238">
        <v>0</v>
      </c>
      <c r="R148" s="238">
        <f>Q148*H148</f>
        <v>0</v>
      </c>
      <c r="S148" s="238">
        <v>0</v>
      </c>
      <c r="T148" s="239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40" t="s">
        <v>260</v>
      </c>
      <c r="AT148" s="240" t="s">
        <v>256</v>
      </c>
      <c r="AU148" s="240" t="s">
        <v>85</v>
      </c>
      <c r="AY148" s="18" t="s">
        <v>253</v>
      </c>
      <c r="BE148" s="241">
        <f>IF(N148="základní",J148,0)</f>
        <v>0</v>
      </c>
      <c r="BF148" s="241">
        <f>IF(N148="snížená",J148,0)</f>
        <v>0</v>
      </c>
      <c r="BG148" s="241">
        <f>IF(N148="zákl. přenesená",J148,0)</f>
        <v>0</v>
      </c>
      <c r="BH148" s="241">
        <f>IF(N148="sníž. přenesená",J148,0)</f>
        <v>0</v>
      </c>
      <c r="BI148" s="241">
        <f>IF(N148="nulová",J148,0)</f>
        <v>0</v>
      </c>
      <c r="BJ148" s="18" t="s">
        <v>83</v>
      </c>
      <c r="BK148" s="241">
        <f>ROUND(I148*H148,2)</f>
        <v>0</v>
      </c>
      <c r="BL148" s="18" t="s">
        <v>260</v>
      </c>
      <c r="BM148" s="240" t="s">
        <v>2092</v>
      </c>
    </row>
    <row r="149" s="13" customFormat="1">
      <c r="A149" s="13"/>
      <c r="B149" s="247"/>
      <c r="C149" s="248"/>
      <c r="D149" s="249" t="s">
        <v>264</v>
      </c>
      <c r="E149" s="250" t="s">
        <v>1</v>
      </c>
      <c r="F149" s="251" t="s">
        <v>357</v>
      </c>
      <c r="G149" s="248"/>
      <c r="H149" s="250" t="s">
        <v>1</v>
      </c>
      <c r="I149" s="252"/>
      <c r="J149" s="248"/>
      <c r="K149" s="248"/>
      <c r="L149" s="253"/>
      <c r="M149" s="254"/>
      <c r="N149" s="255"/>
      <c r="O149" s="255"/>
      <c r="P149" s="255"/>
      <c r="Q149" s="255"/>
      <c r="R149" s="255"/>
      <c r="S149" s="255"/>
      <c r="T149" s="256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57" t="s">
        <v>264</v>
      </c>
      <c r="AU149" s="257" t="s">
        <v>85</v>
      </c>
      <c r="AV149" s="13" t="s">
        <v>83</v>
      </c>
      <c r="AW149" s="13" t="s">
        <v>32</v>
      </c>
      <c r="AX149" s="13" t="s">
        <v>76</v>
      </c>
      <c r="AY149" s="257" t="s">
        <v>253</v>
      </c>
    </row>
    <row r="150" s="13" customFormat="1">
      <c r="A150" s="13"/>
      <c r="B150" s="247"/>
      <c r="C150" s="248"/>
      <c r="D150" s="249" t="s">
        <v>264</v>
      </c>
      <c r="E150" s="250" t="s">
        <v>1</v>
      </c>
      <c r="F150" s="251" t="s">
        <v>81</v>
      </c>
      <c r="G150" s="248"/>
      <c r="H150" s="250" t="s">
        <v>1</v>
      </c>
      <c r="I150" s="252"/>
      <c r="J150" s="248"/>
      <c r="K150" s="248"/>
      <c r="L150" s="253"/>
      <c r="M150" s="254"/>
      <c r="N150" s="255"/>
      <c r="O150" s="255"/>
      <c r="P150" s="255"/>
      <c r="Q150" s="255"/>
      <c r="R150" s="255"/>
      <c r="S150" s="255"/>
      <c r="T150" s="256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57" t="s">
        <v>264</v>
      </c>
      <c r="AU150" s="257" t="s">
        <v>85</v>
      </c>
      <c r="AV150" s="13" t="s">
        <v>83</v>
      </c>
      <c r="AW150" s="13" t="s">
        <v>32</v>
      </c>
      <c r="AX150" s="13" t="s">
        <v>76</v>
      </c>
      <c r="AY150" s="257" t="s">
        <v>253</v>
      </c>
    </row>
    <row r="151" s="13" customFormat="1">
      <c r="A151" s="13"/>
      <c r="B151" s="247"/>
      <c r="C151" s="248"/>
      <c r="D151" s="249" t="s">
        <v>264</v>
      </c>
      <c r="E151" s="250" t="s">
        <v>1</v>
      </c>
      <c r="F151" s="251" t="s">
        <v>2093</v>
      </c>
      <c r="G151" s="248"/>
      <c r="H151" s="250" t="s">
        <v>1</v>
      </c>
      <c r="I151" s="252"/>
      <c r="J151" s="248"/>
      <c r="K151" s="248"/>
      <c r="L151" s="253"/>
      <c r="M151" s="254"/>
      <c r="N151" s="255"/>
      <c r="O151" s="255"/>
      <c r="P151" s="255"/>
      <c r="Q151" s="255"/>
      <c r="R151" s="255"/>
      <c r="S151" s="255"/>
      <c r="T151" s="256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57" t="s">
        <v>264</v>
      </c>
      <c r="AU151" s="257" t="s">
        <v>85</v>
      </c>
      <c r="AV151" s="13" t="s">
        <v>83</v>
      </c>
      <c r="AW151" s="13" t="s">
        <v>32</v>
      </c>
      <c r="AX151" s="13" t="s">
        <v>76</v>
      </c>
      <c r="AY151" s="257" t="s">
        <v>253</v>
      </c>
    </row>
    <row r="152" s="14" customFormat="1">
      <c r="A152" s="14"/>
      <c r="B152" s="258"/>
      <c r="C152" s="259"/>
      <c r="D152" s="249" t="s">
        <v>264</v>
      </c>
      <c r="E152" s="260" t="s">
        <v>1</v>
      </c>
      <c r="F152" s="261" t="s">
        <v>2094</v>
      </c>
      <c r="G152" s="259"/>
      <c r="H152" s="262">
        <v>31.629999999999999</v>
      </c>
      <c r="I152" s="263"/>
      <c r="J152" s="259"/>
      <c r="K152" s="259"/>
      <c r="L152" s="264"/>
      <c r="M152" s="265"/>
      <c r="N152" s="266"/>
      <c r="O152" s="266"/>
      <c r="P152" s="266"/>
      <c r="Q152" s="266"/>
      <c r="R152" s="266"/>
      <c r="S152" s="266"/>
      <c r="T152" s="267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68" t="s">
        <v>264</v>
      </c>
      <c r="AU152" s="268" t="s">
        <v>85</v>
      </c>
      <c r="AV152" s="14" t="s">
        <v>85</v>
      </c>
      <c r="AW152" s="14" t="s">
        <v>32</v>
      </c>
      <c r="AX152" s="14" t="s">
        <v>76</v>
      </c>
      <c r="AY152" s="268" t="s">
        <v>253</v>
      </c>
    </row>
    <row r="153" s="13" customFormat="1">
      <c r="A153" s="13"/>
      <c r="B153" s="247"/>
      <c r="C153" s="248"/>
      <c r="D153" s="249" t="s">
        <v>264</v>
      </c>
      <c r="E153" s="250" t="s">
        <v>1</v>
      </c>
      <c r="F153" s="251" t="s">
        <v>2095</v>
      </c>
      <c r="G153" s="248"/>
      <c r="H153" s="250" t="s">
        <v>1</v>
      </c>
      <c r="I153" s="252"/>
      <c r="J153" s="248"/>
      <c r="K153" s="248"/>
      <c r="L153" s="253"/>
      <c r="M153" s="254"/>
      <c r="N153" s="255"/>
      <c r="O153" s="255"/>
      <c r="P153" s="255"/>
      <c r="Q153" s="255"/>
      <c r="R153" s="255"/>
      <c r="S153" s="255"/>
      <c r="T153" s="256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57" t="s">
        <v>264</v>
      </c>
      <c r="AU153" s="257" t="s">
        <v>85</v>
      </c>
      <c r="AV153" s="13" t="s">
        <v>83</v>
      </c>
      <c r="AW153" s="13" t="s">
        <v>32</v>
      </c>
      <c r="AX153" s="13" t="s">
        <v>76</v>
      </c>
      <c r="AY153" s="257" t="s">
        <v>253</v>
      </c>
    </row>
    <row r="154" s="14" customFormat="1">
      <c r="A154" s="14"/>
      <c r="B154" s="258"/>
      <c r="C154" s="259"/>
      <c r="D154" s="249" t="s">
        <v>264</v>
      </c>
      <c r="E154" s="260" t="s">
        <v>1</v>
      </c>
      <c r="F154" s="261" t="s">
        <v>2082</v>
      </c>
      <c r="G154" s="259"/>
      <c r="H154" s="262">
        <v>21.390000000000001</v>
      </c>
      <c r="I154" s="263"/>
      <c r="J154" s="259"/>
      <c r="K154" s="259"/>
      <c r="L154" s="264"/>
      <c r="M154" s="265"/>
      <c r="N154" s="266"/>
      <c r="O154" s="266"/>
      <c r="P154" s="266"/>
      <c r="Q154" s="266"/>
      <c r="R154" s="266"/>
      <c r="S154" s="266"/>
      <c r="T154" s="267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T154" s="268" t="s">
        <v>264</v>
      </c>
      <c r="AU154" s="268" t="s">
        <v>85</v>
      </c>
      <c r="AV154" s="14" t="s">
        <v>85</v>
      </c>
      <c r="AW154" s="14" t="s">
        <v>32</v>
      </c>
      <c r="AX154" s="14" t="s">
        <v>76</v>
      </c>
      <c r="AY154" s="268" t="s">
        <v>253</v>
      </c>
    </row>
    <row r="155" s="13" customFormat="1">
      <c r="A155" s="13"/>
      <c r="B155" s="247"/>
      <c r="C155" s="248"/>
      <c r="D155" s="249" t="s">
        <v>264</v>
      </c>
      <c r="E155" s="250" t="s">
        <v>1</v>
      </c>
      <c r="F155" s="251" t="s">
        <v>2096</v>
      </c>
      <c r="G155" s="248"/>
      <c r="H155" s="250" t="s">
        <v>1</v>
      </c>
      <c r="I155" s="252"/>
      <c r="J155" s="248"/>
      <c r="K155" s="248"/>
      <c r="L155" s="253"/>
      <c r="M155" s="254"/>
      <c r="N155" s="255"/>
      <c r="O155" s="255"/>
      <c r="P155" s="255"/>
      <c r="Q155" s="255"/>
      <c r="R155" s="255"/>
      <c r="S155" s="255"/>
      <c r="T155" s="256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57" t="s">
        <v>264</v>
      </c>
      <c r="AU155" s="257" t="s">
        <v>85</v>
      </c>
      <c r="AV155" s="13" t="s">
        <v>83</v>
      </c>
      <c r="AW155" s="13" t="s">
        <v>32</v>
      </c>
      <c r="AX155" s="13" t="s">
        <v>76</v>
      </c>
      <c r="AY155" s="257" t="s">
        <v>253</v>
      </c>
    </row>
    <row r="156" s="14" customFormat="1">
      <c r="A156" s="14"/>
      <c r="B156" s="258"/>
      <c r="C156" s="259"/>
      <c r="D156" s="249" t="s">
        <v>264</v>
      </c>
      <c r="E156" s="260" t="s">
        <v>1</v>
      </c>
      <c r="F156" s="261" t="s">
        <v>2054</v>
      </c>
      <c r="G156" s="259"/>
      <c r="H156" s="262">
        <v>1.73</v>
      </c>
      <c r="I156" s="263"/>
      <c r="J156" s="259"/>
      <c r="K156" s="259"/>
      <c r="L156" s="264"/>
      <c r="M156" s="265"/>
      <c r="N156" s="266"/>
      <c r="O156" s="266"/>
      <c r="P156" s="266"/>
      <c r="Q156" s="266"/>
      <c r="R156" s="266"/>
      <c r="S156" s="266"/>
      <c r="T156" s="267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268" t="s">
        <v>264</v>
      </c>
      <c r="AU156" s="268" t="s">
        <v>85</v>
      </c>
      <c r="AV156" s="14" t="s">
        <v>85</v>
      </c>
      <c r="AW156" s="14" t="s">
        <v>32</v>
      </c>
      <c r="AX156" s="14" t="s">
        <v>76</v>
      </c>
      <c r="AY156" s="268" t="s">
        <v>253</v>
      </c>
    </row>
    <row r="157" s="13" customFormat="1">
      <c r="A157" s="13"/>
      <c r="B157" s="247"/>
      <c r="C157" s="248"/>
      <c r="D157" s="249" t="s">
        <v>264</v>
      </c>
      <c r="E157" s="250" t="s">
        <v>1</v>
      </c>
      <c r="F157" s="251" t="s">
        <v>2097</v>
      </c>
      <c r="G157" s="248"/>
      <c r="H157" s="250" t="s">
        <v>1</v>
      </c>
      <c r="I157" s="252"/>
      <c r="J157" s="248"/>
      <c r="K157" s="248"/>
      <c r="L157" s="253"/>
      <c r="M157" s="254"/>
      <c r="N157" s="255"/>
      <c r="O157" s="255"/>
      <c r="P157" s="255"/>
      <c r="Q157" s="255"/>
      <c r="R157" s="255"/>
      <c r="S157" s="255"/>
      <c r="T157" s="256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57" t="s">
        <v>264</v>
      </c>
      <c r="AU157" s="257" t="s">
        <v>85</v>
      </c>
      <c r="AV157" s="13" t="s">
        <v>83</v>
      </c>
      <c r="AW157" s="13" t="s">
        <v>32</v>
      </c>
      <c r="AX157" s="13" t="s">
        <v>76</v>
      </c>
      <c r="AY157" s="257" t="s">
        <v>253</v>
      </c>
    </row>
    <row r="158" s="14" customFormat="1">
      <c r="A158" s="14"/>
      <c r="B158" s="258"/>
      <c r="C158" s="259"/>
      <c r="D158" s="249" t="s">
        <v>264</v>
      </c>
      <c r="E158" s="260" t="s">
        <v>1</v>
      </c>
      <c r="F158" s="261" t="s">
        <v>2076</v>
      </c>
      <c r="G158" s="259"/>
      <c r="H158" s="262">
        <v>4.71</v>
      </c>
      <c r="I158" s="263"/>
      <c r="J158" s="259"/>
      <c r="K158" s="259"/>
      <c r="L158" s="264"/>
      <c r="M158" s="265"/>
      <c r="N158" s="266"/>
      <c r="O158" s="266"/>
      <c r="P158" s="266"/>
      <c r="Q158" s="266"/>
      <c r="R158" s="266"/>
      <c r="S158" s="266"/>
      <c r="T158" s="267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68" t="s">
        <v>264</v>
      </c>
      <c r="AU158" s="268" t="s">
        <v>85</v>
      </c>
      <c r="AV158" s="14" t="s">
        <v>85</v>
      </c>
      <c r="AW158" s="14" t="s">
        <v>32</v>
      </c>
      <c r="AX158" s="14" t="s">
        <v>76</v>
      </c>
      <c r="AY158" s="268" t="s">
        <v>253</v>
      </c>
    </row>
    <row r="159" s="13" customFormat="1">
      <c r="A159" s="13"/>
      <c r="B159" s="247"/>
      <c r="C159" s="248"/>
      <c r="D159" s="249" t="s">
        <v>264</v>
      </c>
      <c r="E159" s="250" t="s">
        <v>1</v>
      </c>
      <c r="F159" s="251" t="s">
        <v>2098</v>
      </c>
      <c r="G159" s="248"/>
      <c r="H159" s="250" t="s">
        <v>1</v>
      </c>
      <c r="I159" s="252"/>
      <c r="J159" s="248"/>
      <c r="K159" s="248"/>
      <c r="L159" s="253"/>
      <c r="M159" s="254"/>
      <c r="N159" s="255"/>
      <c r="O159" s="255"/>
      <c r="P159" s="255"/>
      <c r="Q159" s="255"/>
      <c r="R159" s="255"/>
      <c r="S159" s="255"/>
      <c r="T159" s="256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57" t="s">
        <v>264</v>
      </c>
      <c r="AU159" s="257" t="s">
        <v>85</v>
      </c>
      <c r="AV159" s="13" t="s">
        <v>83</v>
      </c>
      <c r="AW159" s="13" t="s">
        <v>32</v>
      </c>
      <c r="AX159" s="13" t="s">
        <v>76</v>
      </c>
      <c r="AY159" s="257" t="s">
        <v>253</v>
      </c>
    </row>
    <row r="160" s="14" customFormat="1">
      <c r="A160" s="14"/>
      <c r="B160" s="258"/>
      <c r="C160" s="259"/>
      <c r="D160" s="249" t="s">
        <v>264</v>
      </c>
      <c r="E160" s="260" t="s">
        <v>1</v>
      </c>
      <c r="F160" s="261" t="s">
        <v>2057</v>
      </c>
      <c r="G160" s="259"/>
      <c r="H160" s="262">
        <v>24.98</v>
      </c>
      <c r="I160" s="263"/>
      <c r="J160" s="259"/>
      <c r="K160" s="259"/>
      <c r="L160" s="264"/>
      <c r="M160" s="265"/>
      <c r="N160" s="266"/>
      <c r="O160" s="266"/>
      <c r="P160" s="266"/>
      <c r="Q160" s="266"/>
      <c r="R160" s="266"/>
      <c r="S160" s="266"/>
      <c r="T160" s="267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68" t="s">
        <v>264</v>
      </c>
      <c r="AU160" s="268" t="s">
        <v>85</v>
      </c>
      <c r="AV160" s="14" t="s">
        <v>85</v>
      </c>
      <c r="AW160" s="14" t="s">
        <v>32</v>
      </c>
      <c r="AX160" s="14" t="s">
        <v>76</v>
      </c>
      <c r="AY160" s="268" t="s">
        <v>253</v>
      </c>
    </row>
    <row r="161" s="16" customFormat="1">
      <c r="A161" s="16"/>
      <c r="B161" s="280"/>
      <c r="C161" s="281"/>
      <c r="D161" s="249" t="s">
        <v>264</v>
      </c>
      <c r="E161" s="282" t="s">
        <v>1</v>
      </c>
      <c r="F161" s="283" t="s">
        <v>323</v>
      </c>
      <c r="G161" s="281"/>
      <c r="H161" s="284">
        <v>84.439999999999998</v>
      </c>
      <c r="I161" s="285"/>
      <c r="J161" s="281"/>
      <c r="K161" s="281"/>
      <c r="L161" s="286"/>
      <c r="M161" s="287"/>
      <c r="N161" s="288"/>
      <c r="O161" s="288"/>
      <c r="P161" s="288"/>
      <c r="Q161" s="288"/>
      <c r="R161" s="288"/>
      <c r="S161" s="288"/>
      <c r="T161" s="289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T161" s="290" t="s">
        <v>264</v>
      </c>
      <c r="AU161" s="290" t="s">
        <v>85</v>
      </c>
      <c r="AV161" s="16" t="s">
        <v>102</v>
      </c>
      <c r="AW161" s="16" t="s">
        <v>32</v>
      </c>
      <c r="AX161" s="16" t="s">
        <v>76</v>
      </c>
      <c r="AY161" s="290" t="s">
        <v>253</v>
      </c>
    </row>
    <row r="162" s="13" customFormat="1">
      <c r="A162" s="13"/>
      <c r="B162" s="247"/>
      <c r="C162" s="248"/>
      <c r="D162" s="249" t="s">
        <v>264</v>
      </c>
      <c r="E162" s="250" t="s">
        <v>1</v>
      </c>
      <c r="F162" s="251" t="s">
        <v>324</v>
      </c>
      <c r="G162" s="248"/>
      <c r="H162" s="250" t="s">
        <v>1</v>
      </c>
      <c r="I162" s="252"/>
      <c r="J162" s="248"/>
      <c r="K162" s="248"/>
      <c r="L162" s="253"/>
      <c r="M162" s="254"/>
      <c r="N162" s="255"/>
      <c r="O162" s="255"/>
      <c r="P162" s="255"/>
      <c r="Q162" s="255"/>
      <c r="R162" s="255"/>
      <c r="S162" s="255"/>
      <c r="T162" s="256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57" t="s">
        <v>264</v>
      </c>
      <c r="AU162" s="257" t="s">
        <v>85</v>
      </c>
      <c r="AV162" s="13" t="s">
        <v>83</v>
      </c>
      <c r="AW162" s="13" t="s">
        <v>32</v>
      </c>
      <c r="AX162" s="13" t="s">
        <v>76</v>
      </c>
      <c r="AY162" s="257" t="s">
        <v>253</v>
      </c>
    </row>
    <row r="163" s="13" customFormat="1">
      <c r="A163" s="13"/>
      <c r="B163" s="247"/>
      <c r="C163" s="248"/>
      <c r="D163" s="249" t="s">
        <v>264</v>
      </c>
      <c r="E163" s="250" t="s">
        <v>1</v>
      </c>
      <c r="F163" s="251" t="s">
        <v>2099</v>
      </c>
      <c r="G163" s="248"/>
      <c r="H163" s="250" t="s">
        <v>1</v>
      </c>
      <c r="I163" s="252"/>
      <c r="J163" s="248"/>
      <c r="K163" s="248"/>
      <c r="L163" s="253"/>
      <c r="M163" s="254"/>
      <c r="N163" s="255"/>
      <c r="O163" s="255"/>
      <c r="P163" s="255"/>
      <c r="Q163" s="255"/>
      <c r="R163" s="255"/>
      <c r="S163" s="255"/>
      <c r="T163" s="256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57" t="s">
        <v>264</v>
      </c>
      <c r="AU163" s="257" t="s">
        <v>85</v>
      </c>
      <c r="AV163" s="13" t="s">
        <v>83</v>
      </c>
      <c r="AW163" s="13" t="s">
        <v>32</v>
      </c>
      <c r="AX163" s="13" t="s">
        <v>76</v>
      </c>
      <c r="AY163" s="257" t="s">
        <v>253</v>
      </c>
    </row>
    <row r="164" s="14" customFormat="1">
      <c r="A164" s="14"/>
      <c r="B164" s="258"/>
      <c r="C164" s="259"/>
      <c r="D164" s="249" t="s">
        <v>264</v>
      </c>
      <c r="E164" s="260" t="s">
        <v>1</v>
      </c>
      <c r="F164" s="261" t="s">
        <v>2100</v>
      </c>
      <c r="G164" s="259"/>
      <c r="H164" s="262">
        <v>12.32</v>
      </c>
      <c r="I164" s="263"/>
      <c r="J164" s="259"/>
      <c r="K164" s="259"/>
      <c r="L164" s="264"/>
      <c r="M164" s="265"/>
      <c r="N164" s="266"/>
      <c r="O164" s="266"/>
      <c r="P164" s="266"/>
      <c r="Q164" s="266"/>
      <c r="R164" s="266"/>
      <c r="S164" s="266"/>
      <c r="T164" s="267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T164" s="268" t="s">
        <v>264</v>
      </c>
      <c r="AU164" s="268" t="s">
        <v>85</v>
      </c>
      <c r="AV164" s="14" t="s">
        <v>85</v>
      </c>
      <c r="AW164" s="14" t="s">
        <v>32</v>
      </c>
      <c r="AX164" s="14" t="s">
        <v>76</v>
      </c>
      <c r="AY164" s="268" t="s">
        <v>253</v>
      </c>
    </row>
    <row r="165" s="13" customFormat="1">
      <c r="A165" s="13"/>
      <c r="B165" s="247"/>
      <c r="C165" s="248"/>
      <c r="D165" s="249" t="s">
        <v>264</v>
      </c>
      <c r="E165" s="250" t="s">
        <v>1</v>
      </c>
      <c r="F165" s="251" t="s">
        <v>2101</v>
      </c>
      <c r="G165" s="248"/>
      <c r="H165" s="250" t="s">
        <v>1</v>
      </c>
      <c r="I165" s="252"/>
      <c r="J165" s="248"/>
      <c r="K165" s="248"/>
      <c r="L165" s="253"/>
      <c r="M165" s="254"/>
      <c r="N165" s="255"/>
      <c r="O165" s="255"/>
      <c r="P165" s="255"/>
      <c r="Q165" s="255"/>
      <c r="R165" s="255"/>
      <c r="S165" s="255"/>
      <c r="T165" s="256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57" t="s">
        <v>264</v>
      </c>
      <c r="AU165" s="257" t="s">
        <v>85</v>
      </c>
      <c r="AV165" s="13" t="s">
        <v>83</v>
      </c>
      <c r="AW165" s="13" t="s">
        <v>32</v>
      </c>
      <c r="AX165" s="13" t="s">
        <v>76</v>
      </c>
      <c r="AY165" s="257" t="s">
        <v>253</v>
      </c>
    </row>
    <row r="166" s="14" customFormat="1">
      <c r="A166" s="14"/>
      <c r="B166" s="258"/>
      <c r="C166" s="259"/>
      <c r="D166" s="249" t="s">
        <v>264</v>
      </c>
      <c r="E166" s="260" t="s">
        <v>1</v>
      </c>
      <c r="F166" s="261" t="s">
        <v>2102</v>
      </c>
      <c r="G166" s="259"/>
      <c r="H166" s="262">
        <v>2.8999999999999999</v>
      </c>
      <c r="I166" s="263"/>
      <c r="J166" s="259"/>
      <c r="K166" s="259"/>
      <c r="L166" s="264"/>
      <c r="M166" s="265"/>
      <c r="N166" s="266"/>
      <c r="O166" s="266"/>
      <c r="P166" s="266"/>
      <c r="Q166" s="266"/>
      <c r="R166" s="266"/>
      <c r="S166" s="266"/>
      <c r="T166" s="267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T166" s="268" t="s">
        <v>264</v>
      </c>
      <c r="AU166" s="268" t="s">
        <v>85</v>
      </c>
      <c r="AV166" s="14" t="s">
        <v>85</v>
      </c>
      <c r="AW166" s="14" t="s">
        <v>32</v>
      </c>
      <c r="AX166" s="14" t="s">
        <v>76</v>
      </c>
      <c r="AY166" s="268" t="s">
        <v>253</v>
      </c>
    </row>
    <row r="167" s="13" customFormat="1">
      <c r="A167" s="13"/>
      <c r="B167" s="247"/>
      <c r="C167" s="248"/>
      <c r="D167" s="249" t="s">
        <v>264</v>
      </c>
      <c r="E167" s="250" t="s">
        <v>1</v>
      </c>
      <c r="F167" s="251" t="s">
        <v>2103</v>
      </c>
      <c r="G167" s="248"/>
      <c r="H167" s="250" t="s">
        <v>1</v>
      </c>
      <c r="I167" s="252"/>
      <c r="J167" s="248"/>
      <c r="K167" s="248"/>
      <c r="L167" s="253"/>
      <c r="M167" s="254"/>
      <c r="N167" s="255"/>
      <c r="O167" s="255"/>
      <c r="P167" s="255"/>
      <c r="Q167" s="255"/>
      <c r="R167" s="255"/>
      <c r="S167" s="255"/>
      <c r="T167" s="256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57" t="s">
        <v>264</v>
      </c>
      <c r="AU167" s="257" t="s">
        <v>85</v>
      </c>
      <c r="AV167" s="13" t="s">
        <v>83</v>
      </c>
      <c r="AW167" s="13" t="s">
        <v>32</v>
      </c>
      <c r="AX167" s="13" t="s">
        <v>76</v>
      </c>
      <c r="AY167" s="257" t="s">
        <v>253</v>
      </c>
    </row>
    <row r="168" s="14" customFormat="1">
      <c r="A168" s="14"/>
      <c r="B168" s="258"/>
      <c r="C168" s="259"/>
      <c r="D168" s="249" t="s">
        <v>264</v>
      </c>
      <c r="E168" s="260" t="s">
        <v>1</v>
      </c>
      <c r="F168" s="261" t="s">
        <v>2104</v>
      </c>
      <c r="G168" s="259"/>
      <c r="H168" s="262">
        <v>18.129999999999999</v>
      </c>
      <c r="I168" s="263"/>
      <c r="J168" s="259"/>
      <c r="K168" s="259"/>
      <c r="L168" s="264"/>
      <c r="M168" s="265"/>
      <c r="N168" s="266"/>
      <c r="O168" s="266"/>
      <c r="P168" s="266"/>
      <c r="Q168" s="266"/>
      <c r="R168" s="266"/>
      <c r="S168" s="266"/>
      <c r="T168" s="267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T168" s="268" t="s">
        <v>264</v>
      </c>
      <c r="AU168" s="268" t="s">
        <v>85</v>
      </c>
      <c r="AV168" s="14" t="s">
        <v>85</v>
      </c>
      <c r="AW168" s="14" t="s">
        <v>32</v>
      </c>
      <c r="AX168" s="14" t="s">
        <v>76</v>
      </c>
      <c r="AY168" s="268" t="s">
        <v>253</v>
      </c>
    </row>
    <row r="169" s="13" customFormat="1">
      <c r="A169" s="13"/>
      <c r="B169" s="247"/>
      <c r="C169" s="248"/>
      <c r="D169" s="249" t="s">
        <v>264</v>
      </c>
      <c r="E169" s="250" t="s">
        <v>1</v>
      </c>
      <c r="F169" s="251" t="s">
        <v>2105</v>
      </c>
      <c r="G169" s="248"/>
      <c r="H169" s="250" t="s">
        <v>1</v>
      </c>
      <c r="I169" s="252"/>
      <c r="J169" s="248"/>
      <c r="K169" s="248"/>
      <c r="L169" s="253"/>
      <c r="M169" s="254"/>
      <c r="N169" s="255"/>
      <c r="O169" s="255"/>
      <c r="P169" s="255"/>
      <c r="Q169" s="255"/>
      <c r="R169" s="255"/>
      <c r="S169" s="255"/>
      <c r="T169" s="256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57" t="s">
        <v>264</v>
      </c>
      <c r="AU169" s="257" t="s">
        <v>85</v>
      </c>
      <c r="AV169" s="13" t="s">
        <v>83</v>
      </c>
      <c r="AW169" s="13" t="s">
        <v>32</v>
      </c>
      <c r="AX169" s="13" t="s">
        <v>76</v>
      </c>
      <c r="AY169" s="257" t="s">
        <v>253</v>
      </c>
    </row>
    <row r="170" s="14" customFormat="1">
      <c r="A170" s="14"/>
      <c r="B170" s="258"/>
      <c r="C170" s="259"/>
      <c r="D170" s="249" t="s">
        <v>264</v>
      </c>
      <c r="E170" s="260" t="s">
        <v>1</v>
      </c>
      <c r="F170" s="261" t="s">
        <v>2106</v>
      </c>
      <c r="G170" s="259"/>
      <c r="H170" s="262">
        <v>3.2999999999999998</v>
      </c>
      <c r="I170" s="263"/>
      <c r="J170" s="259"/>
      <c r="K170" s="259"/>
      <c r="L170" s="264"/>
      <c r="M170" s="265"/>
      <c r="N170" s="266"/>
      <c r="O170" s="266"/>
      <c r="P170" s="266"/>
      <c r="Q170" s="266"/>
      <c r="R170" s="266"/>
      <c r="S170" s="266"/>
      <c r="T170" s="267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T170" s="268" t="s">
        <v>264</v>
      </c>
      <c r="AU170" s="268" t="s">
        <v>85</v>
      </c>
      <c r="AV170" s="14" t="s">
        <v>85</v>
      </c>
      <c r="AW170" s="14" t="s">
        <v>32</v>
      </c>
      <c r="AX170" s="14" t="s">
        <v>76</v>
      </c>
      <c r="AY170" s="268" t="s">
        <v>253</v>
      </c>
    </row>
    <row r="171" s="13" customFormat="1">
      <c r="A171" s="13"/>
      <c r="B171" s="247"/>
      <c r="C171" s="248"/>
      <c r="D171" s="249" t="s">
        <v>264</v>
      </c>
      <c r="E171" s="250" t="s">
        <v>1</v>
      </c>
      <c r="F171" s="251" t="s">
        <v>2107</v>
      </c>
      <c r="G171" s="248"/>
      <c r="H171" s="250" t="s">
        <v>1</v>
      </c>
      <c r="I171" s="252"/>
      <c r="J171" s="248"/>
      <c r="K171" s="248"/>
      <c r="L171" s="253"/>
      <c r="M171" s="254"/>
      <c r="N171" s="255"/>
      <c r="O171" s="255"/>
      <c r="P171" s="255"/>
      <c r="Q171" s="255"/>
      <c r="R171" s="255"/>
      <c r="S171" s="255"/>
      <c r="T171" s="256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57" t="s">
        <v>264</v>
      </c>
      <c r="AU171" s="257" t="s">
        <v>85</v>
      </c>
      <c r="AV171" s="13" t="s">
        <v>83</v>
      </c>
      <c r="AW171" s="13" t="s">
        <v>32</v>
      </c>
      <c r="AX171" s="13" t="s">
        <v>76</v>
      </c>
      <c r="AY171" s="257" t="s">
        <v>253</v>
      </c>
    </row>
    <row r="172" s="14" customFormat="1">
      <c r="A172" s="14"/>
      <c r="B172" s="258"/>
      <c r="C172" s="259"/>
      <c r="D172" s="249" t="s">
        <v>264</v>
      </c>
      <c r="E172" s="260" t="s">
        <v>1</v>
      </c>
      <c r="F172" s="261" t="s">
        <v>2108</v>
      </c>
      <c r="G172" s="259"/>
      <c r="H172" s="262">
        <v>19.629999999999999</v>
      </c>
      <c r="I172" s="263"/>
      <c r="J172" s="259"/>
      <c r="K172" s="259"/>
      <c r="L172" s="264"/>
      <c r="M172" s="265"/>
      <c r="N172" s="266"/>
      <c r="O172" s="266"/>
      <c r="P172" s="266"/>
      <c r="Q172" s="266"/>
      <c r="R172" s="266"/>
      <c r="S172" s="266"/>
      <c r="T172" s="267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T172" s="268" t="s">
        <v>264</v>
      </c>
      <c r="AU172" s="268" t="s">
        <v>85</v>
      </c>
      <c r="AV172" s="14" t="s">
        <v>85</v>
      </c>
      <c r="AW172" s="14" t="s">
        <v>32</v>
      </c>
      <c r="AX172" s="14" t="s">
        <v>76</v>
      </c>
      <c r="AY172" s="268" t="s">
        <v>253</v>
      </c>
    </row>
    <row r="173" s="13" customFormat="1">
      <c r="A173" s="13"/>
      <c r="B173" s="247"/>
      <c r="C173" s="248"/>
      <c r="D173" s="249" t="s">
        <v>264</v>
      </c>
      <c r="E173" s="250" t="s">
        <v>1</v>
      </c>
      <c r="F173" s="251" t="s">
        <v>2109</v>
      </c>
      <c r="G173" s="248"/>
      <c r="H173" s="250" t="s">
        <v>1</v>
      </c>
      <c r="I173" s="252"/>
      <c r="J173" s="248"/>
      <c r="K173" s="248"/>
      <c r="L173" s="253"/>
      <c r="M173" s="254"/>
      <c r="N173" s="255"/>
      <c r="O173" s="255"/>
      <c r="P173" s="255"/>
      <c r="Q173" s="255"/>
      <c r="R173" s="255"/>
      <c r="S173" s="255"/>
      <c r="T173" s="256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57" t="s">
        <v>264</v>
      </c>
      <c r="AU173" s="257" t="s">
        <v>85</v>
      </c>
      <c r="AV173" s="13" t="s">
        <v>83</v>
      </c>
      <c r="AW173" s="13" t="s">
        <v>32</v>
      </c>
      <c r="AX173" s="13" t="s">
        <v>76</v>
      </c>
      <c r="AY173" s="257" t="s">
        <v>253</v>
      </c>
    </row>
    <row r="174" s="14" customFormat="1">
      <c r="A174" s="14"/>
      <c r="B174" s="258"/>
      <c r="C174" s="259"/>
      <c r="D174" s="249" t="s">
        <v>264</v>
      </c>
      <c r="E174" s="260" t="s">
        <v>1</v>
      </c>
      <c r="F174" s="261" t="s">
        <v>2110</v>
      </c>
      <c r="G174" s="259"/>
      <c r="H174" s="262">
        <v>3.25</v>
      </c>
      <c r="I174" s="263"/>
      <c r="J174" s="259"/>
      <c r="K174" s="259"/>
      <c r="L174" s="264"/>
      <c r="M174" s="265"/>
      <c r="N174" s="266"/>
      <c r="O174" s="266"/>
      <c r="P174" s="266"/>
      <c r="Q174" s="266"/>
      <c r="R174" s="266"/>
      <c r="S174" s="266"/>
      <c r="T174" s="267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268" t="s">
        <v>264</v>
      </c>
      <c r="AU174" s="268" t="s">
        <v>85</v>
      </c>
      <c r="AV174" s="14" t="s">
        <v>85</v>
      </c>
      <c r="AW174" s="14" t="s">
        <v>32</v>
      </c>
      <c r="AX174" s="14" t="s">
        <v>76</v>
      </c>
      <c r="AY174" s="268" t="s">
        <v>253</v>
      </c>
    </row>
    <row r="175" s="13" customFormat="1">
      <c r="A175" s="13"/>
      <c r="B175" s="247"/>
      <c r="C175" s="248"/>
      <c r="D175" s="249" t="s">
        <v>264</v>
      </c>
      <c r="E175" s="250" t="s">
        <v>1</v>
      </c>
      <c r="F175" s="251" t="s">
        <v>2111</v>
      </c>
      <c r="G175" s="248"/>
      <c r="H175" s="250" t="s">
        <v>1</v>
      </c>
      <c r="I175" s="252"/>
      <c r="J175" s="248"/>
      <c r="K175" s="248"/>
      <c r="L175" s="253"/>
      <c r="M175" s="254"/>
      <c r="N175" s="255"/>
      <c r="O175" s="255"/>
      <c r="P175" s="255"/>
      <c r="Q175" s="255"/>
      <c r="R175" s="255"/>
      <c r="S175" s="255"/>
      <c r="T175" s="256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57" t="s">
        <v>264</v>
      </c>
      <c r="AU175" s="257" t="s">
        <v>85</v>
      </c>
      <c r="AV175" s="13" t="s">
        <v>83</v>
      </c>
      <c r="AW175" s="13" t="s">
        <v>32</v>
      </c>
      <c r="AX175" s="13" t="s">
        <v>76</v>
      </c>
      <c r="AY175" s="257" t="s">
        <v>253</v>
      </c>
    </row>
    <row r="176" s="14" customFormat="1">
      <c r="A176" s="14"/>
      <c r="B176" s="258"/>
      <c r="C176" s="259"/>
      <c r="D176" s="249" t="s">
        <v>264</v>
      </c>
      <c r="E176" s="260" t="s">
        <v>1</v>
      </c>
      <c r="F176" s="261" t="s">
        <v>2112</v>
      </c>
      <c r="G176" s="259"/>
      <c r="H176" s="262">
        <v>18.640000000000001</v>
      </c>
      <c r="I176" s="263"/>
      <c r="J176" s="259"/>
      <c r="K176" s="259"/>
      <c r="L176" s="264"/>
      <c r="M176" s="265"/>
      <c r="N176" s="266"/>
      <c r="O176" s="266"/>
      <c r="P176" s="266"/>
      <c r="Q176" s="266"/>
      <c r="R176" s="266"/>
      <c r="S176" s="266"/>
      <c r="T176" s="267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T176" s="268" t="s">
        <v>264</v>
      </c>
      <c r="AU176" s="268" t="s">
        <v>85</v>
      </c>
      <c r="AV176" s="14" t="s">
        <v>85</v>
      </c>
      <c r="AW176" s="14" t="s">
        <v>32</v>
      </c>
      <c r="AX176" s="14" t="s">
        <v>76</v>
      </c>
      <c r="AY176" s="268" t="s">
        <v>253</v>
      </c>
    </row>
    <row r="177" s="13" customFormat="1">
      <c r="A177" s="13"/>
      <c r="B177" s="247"/>
      <c r="C177" s="248"/>
      <c r="D177" s="249" t="s">
        <v>264</v>
      </c>
      <c r="E177" s="250" t="s">
        <v>1</v>
      </c>
      <c r="F177" s="251" t="s">
        <v>2113</v>
      </c>
      <c r="G177" s="248"/>
      <c r="H177" s="250" t="s">
        <v>1</v>
      </c>
      <c r="I177" s="252"/>
      <c r="J177" s="248"/>
      <c r="K177" s="248"/>
      <c r="L177" s="253"/>
      <c r="M177" s="254"/>
      <c r="N177" s="255"/>
      <c r="O177" s="255"/>
      <c r="P177" s="255"/>
      <c r="Q177" s="255"/>
      <c r="R177" s="255"/>
      <c r="S177" s="255"/>
      <c r="T177" s="256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57" t="s">
        <v>264</v>
      </c>
      <c r="AU177" s="257" t="s">
        <v>85</v>
      </c>
      <c r="AV177" s="13" t="s">
        <v>83</v>
      </c>
      <c r="AW177" s="13" t="s">
        <v>32</v>
      </c>
      <c r="AX177" s="13" t="s">
        <v>76</v>
      </c>
      <c r="AY177" s="257" t="s">
        <v>253</v>
      </c>
    </row>
    <row r="178" s="14" customFormat="1">
      <c r="A178" s="14"/>
      <c r="B178" s="258"/>
      <c r="C178" s="259"/>
      <c r="D178" s="249" t="s">
        <v>264</v>
      </c>
      <c r="E178" s="260" t="s">
        <v>1</v>
      </c>
      <c r="F178" s="261" t="s">
        <v>2114</v>
      </c>
      <c r="G178" s="259"/>
      <c r="H178" s="262">
        <v>3.2400000000000002</v>
      </c>
      <c r="I178" s="263"/>
      <c r="J178" s="259"/>
      <c r="K178" s="259"/>
      <c r="L178" s="264"/>
      <c r="M178" s="265"/>
      <c r="N178" s="266"/>
      <c r="O178" s="266"/>
      <c r="P178" s="266"/>
      <c r="Q178" s="266"/>
      <c r="R178" s="266"/>
      <c r="S178" s="266"/>
      <c r="T178" s="267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T178" s="268" t="s">
        <v>264</v>
      </c>
      <c r="AU178" s="268" t="s">
        <v>85</v>
      </c>
      <c r="AV178" s="14" t="s">
        <v>85</v>
      </c>
      <c r="AW178" s="14" t="s">
        <v>32</v>
      </c>
      <c r="AX178" s="14" t="s">
        <v>76</v>
      </c>
      <c r="AY178" s="268" t="s">
        <v>253</v>
      </c>
    </row>
    <row r="179" s="13" customFormat="1">
      <c r="A179" s="13"/>
      <c r="B179" s="247"/>
      <c r="C179" s="248"/>
      <c r="D179" s="249" t="s">
        <v>264</v>
      </c>
      <c r="E179" s="250" t="s">
        <v>1</v>
      </c>
      <c r="F179" s="251" t="s">
        <v>2115</v>
      </c>
      <c r="G179" s="248"/>
      <c r="H179" s="250" t="s">
        <v>1</v>
      </c>
      <c r="I179" s="252"/>
      <c r="J179" s="248"/>
      <c r="K179" s="248"/>
      <c r="L179" s="253"/>
      <c r="M179" s="254"/>
      <c r="N179" s="255"/>
      <c r="O179" s="255"/>
      <c r="P179" s="255"/>
      <c r="Q179" s="255"/>
      <c r="R179" s="255"/>
      <c r="S179" s="255"/>
      <c r="T179" s="256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57" t="s">
        <v>264</v>
      </c>
      <c r="AU179" s="257" t="s">
        <v>85</v>
      </c>
      <c r="AV179" s="13" t="s">
        <v>83</v>
      </c>
      <c r="AW179" s="13" t="s">
        <v>32</v>
      </c>
      <c r="AX179" s="13" t="s">
        <v>76</v>
      </c>
      <c r="AY179" s="257" t="s">
        <v>253</v>
      </c>
    </row>
    <row r="180" s="14" customFormat="1">
      <c r="A180" s="14"/>
      <c r="B180" s="258"/>
      <c r="C180" s="259"/>
      <c r="D180" s="249" t="s">
        <v>264</v>
      </c>
      <c r="E180" s="260" t="s">
        <v>1</v>
      </c>
      <c r="F180" s="261" t="s">
        <v>2116</v>
      </c>
      <c r="G180" s="259"/>
      <c r="H180" s="262">
        <v>17.59</v>
      </c>
      <c r="I180" s="263"/>
      <c r="J180" s="259"/>
      <c r="K180" s="259"/>
      <c r="L180" s="264"/>
      <c r="M180" s="265"/>
      <c r="N180" s="266"/>
      <c r="O180" s="266"/>
      <c r="P180" s="266"/>
      <c r="Q180" s="266"/>
      <c r="R180" s="266"/>
      <c r="S180" s="266"/>
      <c r="T180" s="267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T180" s="268" t="s">
        <v>264</v>
      </c>
      <c r="AU180" s="268" t="s">
        <v>85</v>
      </c>
      <c r="AV180" s="14" t="s">
        <v>85</v>
      </c>
      <c r="AW180" s="14" t="s">
        <v>32</v>
      </c>
      <c r="AX180" s="14" t="s">
        <v>76</v>
      </c>
      <c r="AY180" s="268" t="s">
        <v>253</v>
      </c>
    </row>
    <row r="181" s="13" customFormat="1">
      <c r="A181" s="13"/>
      <c r="B181" s="247"/>
      <c r="C181" s="248"/>
      <c r="D181" s="249" t="s">
        <v>264</v>
      </c>
      <c r="E181" s="250" t="s">
        <v>1</v>
      </c>
      <c r="F181" s="251" t="s">
        <v>2117</v>
      </c>
      <c r="G181" s="248"/>
      <c r="H181" s="250" t="s">
        <v>1</v>
      </c>
      <c r="I181" s="252"/>
      <c r="J181" s="248"/>
      <c r="K181" s="248"/>
      <c r="L181" s="253"/>
      <c r="M181" s="254"/>
      <c r="N181" s="255"/>
      <c r="O181" s="255"/>
      <c r="P181" s="255"/>
      <c r="Q181" s="255"/>
      <c r="R181" s="255"/>
      <c r="S181" s="255"/>
      <c r="T181" s="256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57" t="s">
        <v>264</v>
      </c>
      <c r="AU181" s="257" t="s">
        <v>85</v>
      </c>
      <c r="AV181" s="13" t="s">
        <v>83</v>
      </c>
      <c r="AW181" s="13" t="s">
        <v>32</v>
      </c>
      <c r="AX181" s="13" t="s">
        <v>76</v>
      </c>
      <c r="AY181" s="257" t="s">
        <v>253</v>
      </c>
    </row>
    <row r="182" s="14" customFormat="1">
      <c r="A182" s="14"/>
      <c r="B182" s="258"/>
      <c r="C182" s="259"/>
      <c r="D182" s="249" t="s">
        <v>264</v>
      </c>
      <c r="E182" s="260" t="s">
        <v>1</v>
      </c>
      <c r="F182" s="261" t="s">
        <v>2118</v>
      </c>
      <c r="G182" s="259"/>
      <c r="H182" s="262">
        <v>3.1499999999999999</v>
      </c>
      <c r="I182" s="263"/>
      <c r="J182" s="259"/>
      <c r="K182" s="259"/>
      <c r="L182" s="264"/>
      <c r="M182" s="265"/>
      <c r="N182" s="266"/>
      <c r="O182" s="266"/>
      <c r="P182" s="266"/>
      <c r="Q182" s="266"/>
      <c r="R182" s="266"/>
      <c r="S182" s="266"/>
      <c r="T182" s="267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268" t="s">
        <v>264</v>
      </c>
      <c r="AU182" s="268" t="s">
        <v>85</v>
      </c>
      <c r="AV182" s="14" t="s">
        <v>85</v>
      </c>
      <c r="AW182" s="14" t="s">
        <v>32</v>
      </c>
      <c r="AX182" s="14" t="s">
        <v>76</v>
      </c>
      <c r="AY182" s="268" t="s">
        <v>253</v>
      </c>
    </row>
    <row r="183" s="13" customFormat="1">
      <c r="A183" s="13"/>
      <c r="B183" s="247"/>
      <c r="C183" s="248"/>
      <c r="D183" s="249" t="s">
        <v>264</v>
      </c>
      <c r="E183" s="250" t="s">
        <v>1</v>
      </c>
      <c r="F183" s="251" t="s">
        <v>2119</v>
      </c>
      <c r="G183" s="248"/>
      <c r="H183" s="250" t="s">
        <v>1</v>
      </c>
      <c r="I183" s="252"/>
      <c r="J183" s="248"/>
      <c r="K183" s="248"/>
      <c r="L183" s="253"/>
      <c r="M183" s="254"/>
      <c r="N183" s="255"/>
      <c r="O183" s="255"/>
      <c r="P183" s="255"/>
      <c r="Q183" s="255"/>
      <c r="R183" s="255"/>
      <c r="S183" s="255"/>
      <c r="T183" s="256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57" t="s">
        <v>264</v>
      </c>
      <c r="AU183" s="257" t="s">
        <v>85</v>
      </c>
      <c r="AV183" s="13" t="s">
        <v>83</v>
      </c>
      <c r="AW183" s="13" t="s">
        <v>32</v>
      </c>
      <c r="AX183" s="13" t="s">
        <v>76</v>
      </c>
      <c r="AY183" s="257" t="s">
        <v>253</v>
      </c>
    </row>
    <row r="184" s="14" customFormat="1">
      <c r="A184" s="14"/>
      <c r="B184" s="258"/>
      <c r="C184" s="259"/>
      <c r="D184" s="249" t="s">
        <v>264</v>
      </c>
      <c r="E184" s="260" t="s">
        <v>1</v>
      </c>
      <c r="F184" s="261" t="s">
        <v>2120</v>
      </c>
      <c r="G184" s="259"/>
      <c r="H184" s="262">
        <v>31.190000000000001</v>
      </c>
      <c r="I184" s="263"/>
      <c r="J184" s="259"/>
      <c r="K184" s="259"/>
      <c r="L184" s="264"/>
      <c r="M184" s="265"/>
      <c r="N184" s="266"/>
      <c r="O184" s="266"/>
      <c r="P184" s="266"/>
      <c r="Q184" s="266"/>
      <c r="R184" s="266"/>
      <c r="S184" s="266"/>
      <c r="T184" s="267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268" t="s">
        <v>264</v>
      </c>
      <c r="AU184" s="268" t="s">
        <v>85</v>
      </c>
      <c r="AV184" s="14" t="s">
        <v>85</v>
      </c>
      <c r="AW184" s="14" t="s">
        <v>32</v>
      </c>
      <c r="AX184" s="14" t="s">
        <v>76</v>
      </c>
      <c r="AY184" s="268" t="s">
        <v>253</v>
      </c>
    </row>
    <row r="185" s="13" customFormat="1">
      <c r="A185" s="13"/>
      <c r="B185" s="247"/>
      <c r="C185" s="248"/>
      <c r="D185" s="249" t="s">
        <v>264</v>
      </c>
      <c r="E185" s="250" t="s">
        <v>1</v>
      </c>
      <c r="F185" s="251" t="s">
        <v>2121</v>
      </c>
      <c r="G185" s="248"/>
      <c r="H185" s="250" t="s">
        <v>1</v>
      </c>
      <c r="I185" s="252"/>
      <c r="J185" s="248"/>
      <c r="K185" s="248"/>
      <c r="L185" s="253"/>
      <c r="M185" s="254"/>
      <c r="N185" s="255"/>
      <c r="O185" s="255"/>
      <c r="P185" s="255"/>
      <c r="Q185" s="255"/>
      <c r="R185" s="255"/>
      <c r="S185" s="255"/>
      <c r="T185" s="256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57" t="s">
        <v>264</v>
      </c>
      <c r="AU185" s="257" t="s">
        <v>85</v>
      </c>
      <c r="AV185" s="13" t="s">
        <v>83</v>
      </c>
      <c r="AW185" s="13" t="s">
        <v>32</v>
      </c>
      <c r="AX185" s="13" t="s">
        <v>76</v>
      </c>
      <c r="AY185" s="257" t="s">
        <v>253</v>
      </c>
    </row>
    <row r="186" s="14" customFormat="1">
      <c r="A186" s="14"/>
      <c r="B186" s="258"/>
      <c r="C186" s="259"/>
      <c r="D186" s="249" t="s">
        <v>264</v>
      </c>
      <c r="E186" s="260" t="s">
        <v>1</v>
      </c>
      <c r="F186" s="261" t="s">
        <v>2122</v>
      </c>
      <c r="G186" s="259"/>
      <c r="H186" s="262">
        <v>3.8300000000000001</v>
      </c>
      <c r="I186" s="263"/>
      <c r="J186" s="259"/>
      <c r="K186" s="259"/>
      <c r="L186" s="264"/>
      <c r="M186" s="265"/>
      <c r="N186" s="266"/>
      <c r="O186" s="266"/>
      <c r="P186" s="266"/>
      <c r="Q186" s="266"/>
      <c r="R186" s="266"/>
      <c r="S186" s="266"/>
      <c r="T186" s="267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T186" s="268" t="s">
        <v>264</v>
      </c>
      <c r="AU186" s="268" t="s">
        <v>85</v>
      </c>
      <c r="AV186" s="14" t="s">
        <v>85</v>
      </c>
      <c r="AW186" s="14" t="s">
        <v>32</v>
      </c>
      <c r="AX186" s="14" t="s">
        <v>76</v>
      </c>
      <c r="AY186" s="268" t="s">
        <v>253</v>
      </c>
    </row>
    <row r="187" s="13" customFormat="1">
      <c r="A187" s="13"/>
      <c r="B187" s="247"/>
      <c r="C187" s="248"/>
      <c r="D187" s="249" t="s">
        <v>264</v>
      </c>
      <c r="E187" s="250" t="s">
        <v>1</v>
      </c>
      <c r="F187" s="251" t="s">
        <v>2123</v>
      </c>
      <c r="G187" s="248"/>
      <c r="H187" s="250" t="s">
        <v>1</v>
      </c>
      <c r="I187" s="252"/>
      <c r="J187" s="248"/>
      <c r="K187" s="248"/>
      <c r="L187" s="253"/>
      <c r="M187" s="254"/>
      <c r="N187" s="255"/>
      <c r="O187" s="255"/>
      <c r="P187" s="255"/>
      <c r="Q187" s="255"/>
      <c r="R187" s="255"/>
      <c r="S187" s="255"/>
      <c r="T187" s="256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57" t="s">
        <v>264</v>
      </c>
      <c r="AU187" s="257" t="s">
        <v>85</v>
      </c>
      <c r="AV187" s="13" t="s">
        <v>83</v>
      </c>
      <c r="AW187" s="13" t="s">
        <v>32</v>
      </c>
      <c r="AX187" s="13" t="s">
        <v>76</v>
      </c>
      <c r="AY187" s="257" t="s">
        <v>253</v>
      </c>
    </row>
    <row r="188" s="14" customFormat="1">
      <c r="A188" s="14"/>
      <c r="B188" s="258"/>
      <c r="C188" s="259"/>
      <c r="D188" s="249" t="s">
        <v>264</v>
      </c>
      <c r="E188" s="260" t="s">
        <v>1</v>
      </c>
      <c r="F188" s="261" t="s">
        <v>2124</v>
      </c>
      <c r="G188" s="259"/>
      <c r="H188" s="262">
        <v>2.9500000000000002</v>
      </c>
      <c r="I188" s="263"/>
      <c r="J188" s="259"/>
      <c r="K188" s="259"/>
      <c r="L188" s="264"/>
      <c r="M188" s="265"/>
      <c r="N188" s="266"/>
      <c r="O188" s="266"/>
      <c r="P188" s="266"/>
      <c r="Q188" s="266"/>
      <c r="R188" s="266"/>
      <c r="S188" s="266"/>
      <c r="T188" s="267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T188" s="268" t="s">
        <v>264</v>
      </c>
      <c r="AU188" s="268" t="s">
        <v>85</v>
      </c>
      <c r="AV188" s="14" t="s">
        <v>85</v>
      </c>
      <c r="AW188" s="14" t="s">
        <v>32</v>
      </c>
      <c r="AX188" s="14" t="s">
        <v>76</v>
      </c>
      <c r="AY188" s="268" t="s">
        <v>253</v>
      </c>
    </row>
    <row r="189" s="13" customFormat="1">
      <c r="A189" s="13"/>
      <c r="B189" s="247"/>
      <c r="C189" s="248"/>
      <c r="D189" s="249" t="s">
        <v>264</v>
      </c>
      <c r="E189" s="250" t="s">
        <v>1</v>
      </c>
      <c r="F189" s="251" t="s">
        <v>2125</v>
      </c>
      <c r="G189" s="248"/>
      <c r="H189" s="250" t="s">
        <v>1</v>
      </c>
      <c r="I189" s="252"/>
      <c r="J189" s="248"/>
      <c r="K189" s="248"/>
      <c r="L189" s="253"/>
      <c r="M189" s="254"/>
      <c r="N189" s="255"/>
      <c r="O189" s="255"/>
      <c r="P189" s="255"/>
      <c r="Q189" s="255"/>
      <c r="R189" s="255"/>
      <c r="S189" s="255"/>
      <c r="T189" s="256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57" t="s">
        <v>264</v>
      </c>
      <c r="AU189" s="257" t="s">
        <v>85</v>
      </c>
      <c r="AV189" s="13" t="s">
        <v>83</v>
      </c>
      <c r="AW189" s="13" t="s">
        <v>32</v>
      </c>
      <c r="AX189" s="13" t="s">
        <v>76</v>
      </c>
      <c r="AY189" s="257" t="s">
        <v>253</v>
      </c>
    </row>
    <row r="190" s="14" customFormat="1">
      <c r="A190" s="14"/>
      <c r="B190" s="258"/>
      <c r="C190" s="259"/>
      <c r="D190" s="249" t="s">
        <v>264</v>
      </c>
      <c r="E190" s="260" t="s">
        <v>1</v>
      </c>
      <c r="F190" s="261" t="s">
        <v>2126</v>
      </c>
      <c r="G190" s="259"/>
      <c r="H190" s="262">
        <v>14.310000000000001</v>
      </c>
      <c r="I190" s="263"/>
      <c r="J190" s="259"/>
      <c r="K190" s="259"/>
      <c r="L190" s="264"/>
      <c r="M190" s="265"/>
      <c r="N190" s="266"/>
      <c r="O190" s="266"/>
      <c r="P190" s="266"/>
      <c r="Q190" s="266"/>
      <c r="R190" s="266"/>
      <c r="S190" s="266"/>
      <c r="T190" s="267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268" t="s">
        <v>264</v>
      </c>
      <c r="AU190" s="268" t="s">
        <v>85</v>
      </c>
      <c r="AV190" s="14" t="s">
        <v>85</v>
      </c>
      <c r="AW190" s="14" t="s">
        <v>32</v>
      </c>
      <c r="AX190" s="14" t="s">
        <v>76</v>
      </c>
      <c r="AY190" s="268" t="s">
        <v>253</v>
      </c>
    </row>
    <row r="191" s="13" customFormat="1">
      <c r="A191" s="13"/>
      <c r="B191" s="247"/>
      <c r="C191" s="248"/>
      <c r="D191" s="249" t="s">
        <v>264</v>
      </c>
      <c r="E191" s="250" t="s">
        <v>1</v>
      </c>
      <c r="F191" s="251" t="s">
        <v>2127</v>
      </c>
      <c r="G191" s="248"/>
      <c r="H191" s="250" t="s">
        <v>1</v>
      </c>
      <c r="I191" s="252"/>
      <c r="J191" s="248"/>
      <c r="K191" s="248"/>
      <c r="L191" s="253"/>
      <c r="M191" s="254"/>
      <c r="N191" s="255"/>
      <c r="O191" s="255"/>
      <c r="P191" s="255"/>
      <c r="Q191" s="255"/>
      <c r="R191" s="255"/>
      <c r="S191" s="255"/>
      <c r="T191" s="256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57" t="s">
        <v>264</v>
      </c>
      <c r="AU191" s="257" t="s">
        <v>85</v>
      </c>
      <c r="AV191" s="13" t="s">
        <v>83</v>
      </c>
      <c r="AW191" s="13" t="s">
        <v>32</v>
      </c>
      <c r="AX191" s="13" t="s">
        <v>76</v>
      </c>
      <c r="AY191" s="257" t="s">
        <v>253</v>
      </c>
    </row>
    <row r="192" s="14" customFormat="1">
      <c r="A192" s="14"/>
      <c r="B192" s="258"/>
      <c r="C192" s="259"/>
      <c r="D192" s="249" t="s">
        <v>264</v>
      </c>
      <c r="E192" s="260" t="s">
        <v>1</v>
      </c>
      <c r="F192" s="261" t="s">
        <v>2128</v>
      </c>
      <c r="G192" s="259"/>
      <c r="H192" s="262">
        <v>3.3100000000000001</v>
      </c>
      <c r="I192" s="263"/>
      <c r="J192" s="259"/>
      <c r="K192" s="259"/>
      <c r="L192" s="264"/>
      <c r="M192" s="265"/>
      <c r="N192" s="266"/>
      <c r="O192" s="266"/>
      <c r="P192" s="266"/>
      <c r="Q192" s="266"/>
      <c r="R192" s="266"/>
      <c r="S192" s="266"/>
      <c r="T192" s="267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T192" s="268" t="s">
        <v>264</v>
      </c>
      <c r="AU192" s="268" t="s">
        <v>85</v>
      </c>
      <c r="AV192" s="14" t="s">
        <v>85</v>
      </c>
      <c r="AW192" s="14" t="s">
        <v>32</v>
      </c>
      <c r="AX192" s="14" t="s">
        <v>76</v>
      </c>
      <c r="AY192" s="268" t="s">
        <v>253</v>
      </c>
    </row>
    <row r="193" s="13" customFormat="1">
      <c r="A193" s="13"/>
      <c r="B193" s="247"/>
      <c r="C193" s="248"/>
      <c r="D193" s="249" t="s">
        <v>264</v>
      </c>
      <c r="E193" s="250" t="s">
        <v>1</v>
      </c>
      <c r="F193" s="251" t="s">
        <v>2129</v>
      </c>
      <c r="G193" s="248"/>
      <c r="H193" s="250" t="s">
        <v>1</v>
      </c>
      <c r="I193" s="252"/>
      <c r="J193" s="248"/>
      <c r="K193" s="248"/>
      <c r="L193" s="253"/>
      <c r="M193" s="254"/>
      <c r="N193" s="255"/>
      <c r="O193" s="255"/>
      <c r="P193" s="255"/>
      <c r="Q193" s="255"/>
      <c r="R193" s="255"/>
      <c r="S193" s="255"/>
      <c r="T193" s="256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57" t="s">
        <v>264</v>
      </c>
      <c r="AU193" s="257" t="s">
        <v>85</v>
      </c>
      <c r="AV193" s="13" t="s">
        <v>83</v>
      </c>
      <c r="AW193" s="13" t="s">
        <v>32</v>
      </c>
      <c r="AX193" s="13" t="s">
        <v>76</v>
      </c>
      <c r="AY193" s="257" t="s">
        <v>253</v>
      </c>
    </row>
    <row r="194" s="14" customFormat="1">
      <c r="A194" s="14"/>
      <c r="B194" s="258"/>
      <c r="C194" s="259"/>
      <c r="D194" s="249" t="s">
        <v>264</v>
      </c>
      <c r="E194" s="260" t="s">
        <v>1</v>
      </c>
      <c r="F194" s="261" t="s">
        <v>2130</v>
      </c>
      <c r="G194" s="259"/>
      <c r="H194" s="262">
        <v>16.550000000000001</v>
      </c>
      <c r="I194" s="263"/>
      <c r="J194" s="259"/>
      <c r="K194" s="259"/>
      <c r="L194" s="264"/>
      <c r="M194" s="265"/>
      <c r="N194" s="266"/>
      <c r="O194" s="266"/>
      <c r="P194" s="266"/>
      <c r="Q194" s="266"/>
      <c r="R194" s="266"/>
      <c r="S194" s="266"/>
      <c r="T194" s="267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T194" s="268" t="s">
        <v>264</v>
      </c>
      <c r="AU194" s="268" t="s">
        <v>85</v>
      </c>
      <c r="AV194" s="14" t="s">
        <v>85</v>
      </c>
      <c r="AW194" s="14" t="s">
        <v>32</v>
      </c>
      <c r="AX194" s="14" t="s">
        <v>76</v>
      </c>
      <c r="AY194" s="268" t="s">
        <v>253</v>
      </c>
    </row>
    <row r="195" s="13" customFormat="1">
      <c r="A195" s="13"/>
      <c r="B195" s="247"/>
      <c r="C195" s="248"/>
      <c r="D195" s="249" t="s">
        <v>264</v>
      </c>
      <c r="E195" s="250" t="s">
        <v>1</v>
      </c>
      <c r="F195" s="251" t="s">
        <v>2131</v>
      </c>
      <c r="G195" s="248"/>
      <c r="H195" s="250" t="s">
        <v>1</v>
      </c>
      <c r="I195" s="252"/>
      <c r="J195" s="248"/>
      <c r="K195" s="248"/>
      <c r="L195" s="253"/>
      <c r="M195" s="254"/>
      <c r="N195" s="255"/>
      <c r="O195" s="255"/>
      <c r="P195" s="255"/>
      <c r="Q195" s="255"/>
      <c r="R195" s="255"/>
      <c r="S195" s="255"/>
      <c r="T195" s="256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57" t="s">
        <v>264</v>
      </c>
      <c r="AU195" s="257" t="s">
        <v>85</v>
      </c>
      <c r="AV195" s="13" t="s">
        <v>83</v>
      </c>
      <c r="AW195" s="13" t="s">
        <v>32</v>
      </c>
      <c r="AX195" s="13" t="s">
        <v>76</v>
      </c>
      <c r="AY195" s="257" t="s">
        <v>253</v>
      </c>
    </row>
    <row r="196" s="14" customFormat="1">
      <c r="A196" s="14"/>
      <c r="B196" s="258"/>
      <c r="C196" s="259"/>
      <c r="D196" s="249" t="s">
        <v>264</v>
      </c>
      <c r="E196" s="260" t="s">
        <v>1</v>
      </c>
      <c r="F196" s="261" t="s">
        <v>2132</v>
      </c>
      <c r="G196" s="259"/>
      <c r="H196" s="262">
        <v>3.3199999999999998</v>
      </c>
      <c r="I196" s="263"/>
      <c r="J196" s="259"/>
      <c r="K196" s="259"/>
      <c r="L196" s="264"/>
      <c r="M196" s="265"/>
      <c r="N196" s="266"/>
      <c r="O196" s="266"/>
      <c r="P196" s="266"/>
      <c r="Q196" s="266"/>
      <c r="R196" s="266"/>
      <c r="S196" s="266"/>
      <c r="T196" s="267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T196" s="268" t="s">
        <v>264</v>
      </c>
      <c r="AU196" s="268" t="s">
        <v>85</v>
      </c>
      <c r="AV196" s="14" t="s">
        <v>85</v>
      </c>
      <c r="AW196" s="14" t="s">
        <v>32</v>
      </c>
      <c r="AX196" s="14" t="s">
        <v>76</v>
      </c>
      <c r="AY196" s="268" t="s">
        <v>253</v>
      </c>
    </row>
    <row r="197" s="13" customFormat="1">
      <c r="A197" s="13"/>
      <c r="B197" s="247"/>
      <c r="C197" s="248"/>
      <c r="D197" s="249" t="s">
        <v>264</v>
      </c>
      <c r="E197" s="250" t="s">
        <v>1</v>
      </c>
      <c r="F197" s="251" t="s">
        <v>2133</v>
      </c>
      <c r="G197" s="248"/>
      <c r="H197" s="250" t="s">
        <v>1</v>
      </c>
      <c r="I197" s="252"/>
      <c r="J197" s="248"/>
      <c r="K197" s="248"/>
      <c r="L197" s="253"/>
      <c r="M197" s="254"/>
      <c r="N197" s="255"/>
      <c r="O197" s="255"/>
      <c r="P197" s="255"/>
      <c r="Q197" s="255"/>
      <c r="R197" s="255"/>
      <c r="S197" s="255"/>
      <c r="T197" s="256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57" t="s">
        <v>264</v>
      </c>
      <c r="AU197" s="257" t="s">
        <v>85</v>
      </c>
      <c r="AV197" s="13" t="s">
        <v>83</v>
      </c>
      <c r="AW197" s="13" t="s">
        <v>32</v>
      </c>
      <c r="AX197" s="13" t="s">
        <v>76</v>
      </c>
      <c r="AY197" s="257" t="s">
        <v>253</v>
      </c>
    </row>
    <row r="198" s="14" customFormat="1">
      <c r="A198" s="14"/>
      <c r="B198" s="258"/>
      <c r="C198" s="259"/>
      <c r="D198" s="249" t="s">
        <v>264</v>
      </c>
      <c r="E198" s="260" t="s">
        <v>1</v>
      </c>
      <c r="F198" s="261" t="s">
        <v>322</v>
      </c>
      <c r="G198" s="259"/>
      <c r="H198" s="262">
        <v>3.7999999999999998</v>
      </c>
      <c r="I198" s="263"/>
      <c r="J198" s="259"/>
      <c r="K198" s="259"/>
      <c r="L198" s="264"/>
      <c r="M198" s="265"/>
      <c r="N198" s="266"/>
      <c r="O198" s="266"/>
      <c r="P198" s="266"/>
      <c r="Q198" s="266"/>
      <c r="R198" s="266"/>
      <c r="S198" s="266"/>
      <c r="T198" s="267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268" t="s">
        <v>264</v>
      </c>
      <c r="AU198" s="268" t="s">
        <v>85</v>
      </c>
      <c r="AV198" s="14" t="s">
        <v>85</v>
      </c>
      <c r="AW198" s="14" t="s">
        <v>32</v>
      </c>
      <c r="AX198" s="14" t="s">
        <v>76</v>
      </c>
      <c r="AY198" s="268" t="s">
        <v>253</v>
      </c>
    </row>
    <row r="199" s="13" customFormat="1">
      <c r="A199" s="13"/>
      <c r="B199" s="247"/>
      <c r="C199" s="248"/>
      <c r="D199" s="249" t="s">
        <v>264</v>
      </c>
      <c r="E199" s="250" t="s">
        <v>1</v>
      </c>
      <c r="F199" s="251" t="s">
        <v>2134</v>
      </c>
      <c r="G199" s="248"/>
      <c r="H199" s="250" t="s">
        <v>1</v>
      </c>
      <c r="I199" s="252"/>
      <c r="J199" s="248"/>
      <c r="K199" s="248"/>
      <c r="L199" s="253"/>
      <c r="M199" s="254"/>
      <c r="N199" s="255"/>
      <c r="O199" s="255"/>
      <c r="P199" s="255"/>
      <c r="Q199" s="255"/>
      <c r="R199" s="255"/>
      <c r="S199" s="255"/>
      <c r="T199" s="256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57" t="s">
        <v>264</v>
      </c>
      <c r="AU199" s="257" t="s">
        <v>85</v>
      </c>
      <c r="AV199" s="13" t="s">
        <v>83</v>
      </c>
      <c r="AW199" s="13" t="s">
        <v>32</v>
      </c>
      <c r="AX199" s="13" t="s">
        <v>76</v>
      </c>
      <c r="AY199" s="257" t="s">
        <v>253</v>
      </c>
    </row>
    <row r="200" s="14" customFormat="1">
      <c r="A200" s="14"/>
      <c r="B200" s="258"/>
      <c r="C200" s="259"/>
      <c r="D200" s="249" t="s">
        <v>264</v>
      </c>
      <c r="E200" s="260" t="s">
        <v>1</v>
      </c>
      <c r="F200" s="261" t="s">
        <v>2135</v>
      </c>
      <c r="G200" s="259"/>
      <c r="H200" s="262">
        <v>14.949999999999999</v>
      </c>
      <c r="I200" s="263"/>
      <c r="J200" s="259"/>
      <c r="K200" s="259"/>
      <c r="L200" s="264"/>
      <c r="M200" s="265"/>
      <c r="N200" s="266"/>
      <c r="O200" s="266"/>
      <c r="P200" s="266"/>
      <c r="Q200" s="266"/>
      <c r="R200" s="266"/>
      <c r="S200" s="266"/>
      <c r="T200" s="267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T200" s="268" t="s">
        <v>264</v>
      </c>
      <c r="AU200" s="268" t="s">
        <v>85</v>
      </c>
      <c r="AV200" s="14" t="s">
        <v>85</v>
      </c>
      <c r="AW200" s="14" t="s">
        <v>32</v>
      </c>
      <c r="AX200" s="14" t="s">
        <v>76</v>
      </c>
      <c r="AY200" s="268" t="s">
        <v>253</v>
      </c>
    </row>
    <row r="201" s="13" customFormat="1">
      <c r="A201" s="13"/>
      <c r="B201" s="247"/>
      <c r="C201" s="248"/>
      <c r="D201" s="249" t="s">
        <v>264</v>
      </c>
      <c r="E201" s="250" t="s">
        <v>1</v>
      </c>
      <c r="F201" s="251" t="s">
        <v>2136</v>
      </c>
      <c r="G201" s="248"/>
      <c r="H201" s="250" t="s">
        <v>1</v>
      </c>
      <c r="I201" s="252"/>
      <c r="J201" s="248"/>
      <c r="K201" s="248"/>
      <c r="L201" s="253"/>
      <c r="M201" s="254"/>
      <c r="N201" s="255"/>
      <c r="O201" s="255"/>
      <c r="P201" s="255"/>
      <c r="Q201" s="255"/>
      <c r="R201" s="255"/>
      <c r="S201" s="255"/>
      <c r="T201" s="256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57" t="s">
        <v>264</v>
      </c>
      <c r="AU201" s="257" t="s">
        <v>85</v>
      </c>
      <c r="AV201" s="13" t="s">
        <v>83</v>
      </c>
      <c r="AW201" s="13" t="s">
        <v>32</v>
      </c>
      <c r="AX201" s="13" t="s">
        <v>76</v>
      </c>
      <c r="AY201" s="257" t="s">
        <v>253</v>
      </c>
    </row>
    <row r="202" s="14" customFormat="1">
      <c r="A202" s="14"/>
      <c r="B202" s="258"/>
      <c r="C202" s="259"/>
      <c r="D202" s="249" t="s">
        <v>264</v>
      </c>
      <c r="E202" s="260" t="s">
        <v>1</v>
      </c>
      <c r="F202" s="261" t="s">
        <v>2137</v>
      </c>
      <c r="G202" s="259"/>
      <c r="H202" s="262">
        <v>3.27</v>
      </c>
      <c r="I202" s="263"/>
      <c r="J202" s="259"/>
      <c r="K202" s="259"/>
      <c r="L202" s="264"/>
      <c r="M202" s="265"/>
      <c r="N202" s="266"/>
      <c r="O202" s="266"/>
      <c r="P202" s="266"/>
      <c r="Q202" s="266"/>
      <c r="R202" s="266"/>
      <c r="S202" s="266"/>
      <c r="T202" s="267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T202" s="268" t="s">
        <v>264</v>
      </c>
      <c r="AU202" s="268" t="s">
        <v>85</v>
      </c>
      <c r="AV202" s="14" t="s">
        <v>85</v>
      </c>
      <c r="AW202" s="14" t="s">
        <v>32</v>
      </c>
      <c r="AX202" s="14" t="s">
        <v>76</v>
      </c>
      <c r="AY202" s="268" t="s">
        <v>253</v>
      </c>
    </row>
    <row r="203" s="13" customFormat="1">
      <c r="A203" s="13"/>
      <c r="B203" s="247"/>
      <c r="C203" s="248"/>
      <c r="D203" s="249" t="s">
        <v>264</v>
      </c>
      <c r="E203" s="250" t="s">
        <v>1</v>
      </c>
      <c r="F203" s="251" t="s">
        <v>2138</v>
      </c>
      <c r="G203" s="248"/>
      <c r="H203" s="250" t="s">
        <v>1</v>
      </c>
      <c r="I203" s="252"/>
      <c r="J203" s="248"/>
      <c r="K203" s="248"/>
      <c r="L203" s="253"/>
      <c r="M203" s="254"/>
      <c r="N203" s="255"/>
      <c r="O203" s="255"/>
      <c r="P203" s="255"/>
      <c r="Q203" s="255"/>
      <c r="R203" s="255"/>
      <c r="S203" s="255"/>
      <c r="T203" s="256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57" t="s">
        <v>264</v>
      </c>
      <c r="AU203" s="257" t="s">
        <v>85</v>
      </c>
      <c r="AV203" s="13" t="s">
        <v>83</v>
      </c>
      <c r="AW203" s="13" t="s">
        <v>32</v>
      </c>
      <c r="AX203" s="13" t="s">
        <v>76</v>
      </c>
      <c r="AY203" s="257" t="s">
        <v>253</v>
      </c>
    </row>
    <row r="204" s="14" customFormat="1">
      <c r="A204" s="14"/>
      <c r="B204" s="258"/>
      <c r="C204" s="259"/>
      <c r="D204" s="249" t="s">
        <v>264</v>
      </c>
      <c r="E204" s="260" t="s">
        <v>1</v>
      </c>
      <c r="F204" s="261" t="s">
        <v>2139</v>
      </c>
      <c r="G204" s="259"/>
      <c r="H204" s="262">
        <v>19.620000000000001</v>
      </c>
      <c r="I204" s="263"/>
      <c r="J204" s="259"/>
      <c r="K204" s="259"/>
      <c r="L204" s="264"/>
      <c r="M204" s="265"/>
      <c r="N204" s="266"/>
      <c r="O204" s="266"/>
      <c r="P204" s="266"/>
      <c r="Q204" s="266"/>
      <c r="R204" s="266"/>
      <c r="S204" s="266"/>
      <c r="T204" s="267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T204" s="268" t="s">
        <v>264</v>
      </c>
      <c r="AU204" s="268" t="s">
        <v>85</v>
      </c>
      <c r="AV204" s="14" t="s">
        <v>85</v>
      </c>
      <c r="AW204" s="14" t="s">
        <v>32</v>
      </c>
      <c r="AX204" s="14" t="s">
        <v>76</v>
      </c>
      <c r="AY204" s="268" t="s">
        <v>253</v>
      </c>
    </row>
    <row r="205" s="13" customFormat="1">
      <c r="A205" s="13"/>
      <c r="B205" s="247"/>
      <c r="C205" s="248"/>
      <c r="D205" s="249" t="s">
        <v>264</v>
      </c>
      <c r="E205" s="250" t="s">
        <v>1</v>
      </c>
      <c r="F205" s="251" t="s">
        <v>2140</v>
      </c>
      <c r="G205" s="248"/>
      <c r="H205" s="250" t="s">
        <v>1</v>
      </c>
      <c r="I205" s="252"/>
      <c r="J205" s="248"/>
      <c r="K205" s="248"/>
      <c r="L205" s="253"/>
      <c r="M205" s="254"/>
      <c r="N205" s="255"/>
      <c r="O205" s="255"/>
      <c r="P205" s="255"/>
      <c r="Q205" s="255"/>
      <c r="R205" s="255"/>
      <c r="S205" s="255"/>
      <c r="T205" s="256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57" t="s">
        <v>264</v>
      </c>
      <c r="AU205" s="257" t="s">
        <v>85</v>
      </c>
      <c r="AV205" s="13" t="s">
        <v>83</v>
      </c>
      <c r="AW205" s="13" t="s">
        <v>32</v>
      </c>
      <c r="AX205" s="13" t="s">
        <v>76</v>
      </c>
      <c r="AY205" s="257" t="s">
        <v>253</v>
      </c>
    </row>
    <row r="206" s="14" customFormat="1">
      <c r="A206" s="14"/>
      <c r="B206" s="258"/>
      <c r="C206" s="259"/>
      <c r="D206" s="249" t="s">
        <v>264</v>
      </c>
      <c r="E206" s="260" t="s">
        <v>1</v>
      </c>
      <c r="F206" s="261" t="s">
        <v>2141</v>
      </c>
      <c r="G206" s="259"/>
      <c r="H206" s="262">
        <v>4.1399999999999997</v>
      </c>
      <c r="I206" s="263"/>
      <c r="J206" s="259"/>
      <c r="K206" s="259"/>
      <c r="L206" s="264"/>
      <c r="M206" s="265"/>
      <c r="N206" s="266"/>
      <c r="O206" s="266"/>
      <c r="P206" s="266"/>
      <c r="Q206" s="266"/>
      <c r="R206" s="266"/>
      <c r="S206" s="266"/>
      <c r="T206" s="267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T206" s="268" t="s">
        <v>264</v>
      </c>
      <c r="AU206" s="268" t="s">
        <v>85</v>
      </c>
      <c r="AV206" s="14" t="s">
        <v>85</v>
      </c>
      <c r="AW206" s="14" t="s">
        <v>32</v>
      </c>
      <c r="AX206" s="14" t="s">
        <v>76</v>
      </c>
      <c r="AY206" s="268" t="s">
        <v>253</v>
      </c>
    </row>
    <row r="207" s="13" customFormat="1">
      <c r="A207" s="13"/>
      <c r="B207" s="247"/>
      <c r="C207" s="248"/>
      <c r="D207" s="249" t="s">
        <v>264</v>
      </c>
      <c r="E207" s="250" t="s">
        <v>1</v>
      </c>
      <c r="F207" s="251" t="s">
        <v>2142</v>
      </c>
      <c r="G207" s="248"/>
      <c r="H207" s="250" t="s">
        <v>1</v>
      </c>
      <c r="I207" s="252"/>
      <c r="J207" s="248"/>
      <c r="K207" s="248"/>
      <c r="L207" s="253"/>
      <c r="M207" s="254"/>
      <c r="N207" s="255"/>
      <c r="O207" s="255"/>
      <c r="P207" s="255"/>
      <c r="Q207" s="255"/>
      <c r="R207" s="255"/>
      <c r="S207" s="255"/>
      <c r="T207" s="256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57" t="s">
        <v>264</v>
      </c>
      <c r="AU207" s="257" t="s">
        <v>85</v>
      </c>
      <c r="AV207" s="13" t="s">
        <v>83</v>
      </c>
      <c r="AW207" s="13" t="s">
        <v>32</v>
      </c>
      <c r="AX207" s="13" t="s">
        <v>76</v>
      </c>
      <c r="AY207" s="257" t="s">
        <v>253</v>
      </c>
    </row>
    <row r="208" s="14" customFormat="1">
      <c r="A208" s="14"/>
      <c r="B208" s="258"/>
      <c r="C208" s="259"/>
      <c r="D208" s="249" t="s">
        <v>264</v>
      </c>
      <c r="E208" s="260" t="s">
        <v>1</v>
      </c>
      <c r="F208" s="261" t="s">
        <v>2143</v>
      </c>
      <c r="G208" s="259"/>
      <c r="H208" s="262">
        <v>2.71</v>
      </c>
      <c r="I208" s="263"/>
      <c r="J208" s="259"/>
      <c r="K208" s="259"/>
      <c r="L208" s="264"/>
      <c r="M208" s="265"/>
      <c r="N208" s="266"/>
      <c r="O208" s="266"/>
      <c r="P208" s="266"/>
      <c r="Q208" s="266"/>
      <c r="R208" s="266"/>
      <c r="S208" s="266"/>
      <c r="T208" s="267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T208" s="268" t="s">
        <v>264</v>
      </c>
      <c r="AU208" s="268" t="s">
        <v>85</v>
      </c>
      <c r="AV208" s="14" t="s">
        <v>85</v>
      </c>
      <c r="AW208" s="14" t="s">
        <v>32</v>
      </c>
      <c r="AX208" s="14" t="s">
        <v>76</v>
      </c>
      <c r="AY208" s="268" t="s">
        <v>253</v>
      </c>
    </row>
    <row r="209" s="13" customFormat="1">
      <c r="A209" s="13"/>
      <c r="B209" s="247"/>
      <c r="C209" s="248"/>
      <c r="D209" s="249" t="s">
        <v>264</v>
      </c>
      <c r="E209" s="250" t="s">
        <v>1</v>
      </c>
      <c r="F209" s="251" t="s">
        <v>2144</v>
      </c>
      <c r="G209" s="248"/>
      <c r="H209" s="250" t="s">
        <v>1</v>
      </c>
      <c r="I209" s="252"/>
      <c r="J209" s="248"/>
      <c r="K209" s="248"/>
      <c r="L209" s="253"/>
      <c r="M209" s="254"/>
      <c r="N209" s="255"/>
      <c r="O209" s="255"/>
      <c r="P209" s="255"/>
      <c r="Q209" s="255"/>
      <c r="R209" s="255"/>
      <c r="S209" s="255"/>
      <c r="T209" s="256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57" t="s">
        <v>264</v>
      </c>
      <c r="AU209" s="257" t="s">
        <v>85</v>
      </c>
      <c r="AV209" s="13" t="s">
        <v>83</v>
      </c>
      <c r="AW209" s="13" t="s">
        <v>32</v>
      </c>
      <c r="AX209" s="13" t="s">
        <v>76</v>
      </c>
      <c r="AY209" s="257" t="s">
        <v>253</v>
      </c>
    </row>
    <row r="210" s="14" customFormat="1">
      <c r="A210" s="14"/>
      <c r="B210" s="258"/>
      <c r="C210" s="259"/>
      <c r="D210" s="249" t="s">
        <v>264</v>
      </c>
      <c r="E210" s="260" t="s">
        <v>1</v>
      </c>
      <c r="F210" s="261" t="s">
        <v>2145</v>
      </c>
      <c r="G210" s="259"/>
      <c r="H210" s="262">
        <v>14.23</v>
      </c>
      <c r="I210" s="263"/>
      <c r="J210" s="259"/>
      <c r="K210" s="259"/>
      <c r="L210" s="264"/>
      <c r="M210" s="265"/>
      <c r="N210" s="266"/>
      <c r="O210" s="266"/>
      <c r="P210" s="266"/>
      <c r="Q210" s="266"/>
      <c r="R210" s="266"/>
      <c r="S210" s="266"/>
      <c r="T210" s="267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T210" s="268" t="s">
        <v>264</v>
      </c>
      <c r="AU210" s="268" t="s">
        <v>85</v>
      </c>
      <c r="AV210" s="14" t="s">
        <v>85</v>
      </c>
      <c r="AW210" s="14" t="s">
        <v>32</v>
      </c>
      <c r="AX210" s="14" t="s">
        <v>76</v>
      </c>
      <c r="AY210" s="268" t="s">
        <v>253</v>
      </c>
    </row>
    <row r="211" s="13" customFormat="1">
      <c r="A211" s="13"/>
      <c r="B211" s="247"/>
      <c r="C211" s="248"/>
      <c r="D211" s="249" t="s">
        <v>264</v>
      </c>
      <c r="E211" s="250" t="s">
        <v>1</v>
      </c>
      <c r="F211" s="251" t="s">
        <v>2146</v>
      </c>
      <c r="G211" s="248"/>
      <c r="H211" s="250" t="s">
        <v>1</v>
      </c>
      <c r="I211" s="252"/>
      <c r="J211" s="248"/>
      <c r="K211" s="248"/>
      <c r="L211" s="253"/>
      <c r="M211" s="254"/>
      <c r="N211" s="255"/>
      <c r="O211" s="255"/>
      <c r="P211" s="255"/>
      <c r="Q211" s="255"/>
      <c r="R211" s="255"/>
      <c r="S211" s="255"/>
      <c r="T211" s="256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57" t="s">
        <v>264</v>
      </c>
      <c r="AU211" s="257" t="s">
        <v>85</v>
      </c>
      <c r="AV211" s="13" t="s">
        <v>83</v>
      </c>
      <c r="AW211" s="13" t="s">
        <v>32</v>
      </c>
      <c r="AX211" s="13" t="s">
        <v>76</v>
      </c>
      <c r="AY211" s="257" t="s">
        <v>253</v>
      </c>
    </row>
    <row r="212" s="14" customFormat="1">
      <c r="A212" s="14"/>
      <c r="B212" s="258"/>
      <c r="C212" s="259"/>
      <c r="D212" s="249" t="s">
        <v>264</v>
      </c>
      <c r="E212" s="260" t="s">
        <v>1</v>
      </c>
      <c r="F212" s="261" t="s">
        <v>2147</v>
      </c>
      <c r="G212" s="259"/>
      <c r="H212" s="262">
        <v>4.0700000000000003</v>
      </c>
      <c r="I212" s="263"/>
      <c r="J212" s="259"/>
      <c r="K212" s="259"/>
      <c r="L212" s="264"/>
      <c r="M212" s="265"/>
      <c r="N212" s="266"/>
      <c r="O212" s="266"/>
      <c r="P212" s="266"/>
      <c r="Q212" s="266"/>
      <c r="R212" s="266"/>
      <c r="S212" s="266"/>
      <c r="T212" s="267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T212" s="268" t="s">
        <v>264</v>
      </c>
      <c r="AU212" s="268" t="s">
        <v>85</v>
      </c>
      <c r="AV212" s="14" t="s">
        <v>85</v>
      </c>
      <c r="AW212" s="14" t="s">
        <v>32</v>
      </c>
      <c r="AX212" s="14" t="s">
        <v>76</v>
      </c>
      <c r="AY212" s="268" t="s">
        <v>253</v>
      </c>
    </row>
    <row r="213" s="13" customFormat="1">
      <c r="A213" s="13"/>
      <c r="B213" s="247"/>
      <c r="C213" s="248"/>
      <c r="D213" s="249" t="s">
        <v>264</v>
      </c>
      <c r="E213" s="250" t="s">
        <v>1</v>
      </c>
      <c r="F213" s="251" t="s">
        <v>2148</v>
      </c>
      <c r="G213" s="248"/>
      <c r="H213" s="250" t="s">
        <v>1</v>
      </c>
      <c r="I213" s="252"/>
      <c r="J213" s="248"/>
      <c r="K213" s="248"/>
      <c r="L213" s="253"/>
      <c r="M213" s="254"/>
      <c r="N213" s="255"/>
      <c r="O213" s="255"/>
      <c r="P213" s="255"/>
      <c r="Q213" s="255"/>
      <c r="R213" s="255"/>
      <c r="S213" s="255"/>
      <c r="T213" s="256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57" t="s">
        <v>264</v>
      </c>
      <c r="AU213" s="257" t="s">
        <v>85</v>
      </c>
      <c r="AV213" s="13" t="s">
        <v>83</v>
      </c>
      <c r="AW213" s="13" t="s">
        <v>32</v>
      </c>
      <c r="AX213" s="13" t="s">
        <v>76</v>
      </c>
      <c r="AY213" s="257" t="s">
        <v>253</v>
      </c>
    </row>
    <row r="214" s="14" customFormat="1">
      <c r="A214" s="14"/>
      <c r="B214" s="258"/>
      <c r="C214" s="259"/>
      <c r="D214" s="249" t="s">
        <v>264</v>
      </c>
      <c r="E214" s="260" t="s">
        <v>1</v>
      </c>
      <c r="F214" s="261" t="s">
        <v>2149</v>
      </c>
      <c r="G214" s="259"/>
      <c r="H214" s="262">
        <v>1.72</v>
      </c>
      <c r="I214" s="263"/>
      <c r="J214" s="259"/>
      <c r="K214" s="259"/>
      <c r="L214" s="264"/>
      <c r="M214" s="265"/>
      <c r="N214" s="266"/>
      <c r="O214" s="266"/>
      <c r="P214" s="266"/>
      <c r="Q214" s="266"/>
      <c r="R214" s="266"/>
      <c r="S214" s="266"/>
      <c r="T214" s="267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268" t="s">
        <v>264</v>
      </c>
      <c r="AU214" s="268" t="s">
        <v>85</v>
      </c>
      <c r="AV214" s="14" t="s">
        <v>85</v>
      </c>
      <c r="AW214" s="14" t="s">
        <v>32</v>
      </c>
      <c r="AX214" s="14" t="s">
        <v>76</v>
      </c>
      <c r="AY214" s="268" t="s">
        <v>253</v>
      </c>
    </row>
    <row r="215" s="13" customFormat="1">
      <c r="A215" s="13"/>
      <c r="B215" s="247"/>
      <c r="C215" s="248"/>
      <c r="D215" s="249" t="s">
        <v>264</v>
      </c>
      <c r="E215" s="250" t="s">
        <v>1</v>
      </c>
      <c r="F215" s="251" t="s">
        <v>2150</v>
      </c>
      <c r="G215" s="248"/>
      <c r="H215" s="250" t="s">
        <v>1</v>
      </c>
      <c r="I215" s="252"/>
      <c r="J215" s="248"/>
      <c r="K215" s="248"/>
      <c r="L215" s="253"/>
      <c r="M215" s="254"/>
      <c r="N215" s="255"/>
      <c r="O215" s="255"/>
      <c r="P215" s="255"/>
      <c r="Q215" s="255"/>
      <c r="R215" s="255"/>
      <c r="S215" s="255"/>
      <c r="T215" s="256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57" t="s">
        <v>264</v>
      </c>
      <c r="AU215" s="257" t="s">
        <v>85</v>
      </c>
      <c r="AV215" s="13" t="s">
        <v>83</v>
      </c>
      <c r="AW215" s="13" t="s">
        <v>32</v>
      </c>
      <c r="AX215" s="13" t="s">
        <v>76</v>
      </c>
      <c r="AY215" s="257" t="s">
        <v>253</v>
      </c>
    </row>
    <row r="216" s="14" customFormat="1">
      <c r="A216" s="14"/>
      <c r="B216" s="258"/>
      <c r="C216" s="259"/>
      <c r="D216" s="249" t="s">
        <v>264</v>
      </c>
      <c r="E216" s="260" t="s">
        <v>1</v>
      </c>
      <c r="F216" s="261" t="s">
        <v>83</v>
      </c>
      <c r="G216" s="259"/>
      <c r="H216" s="262">
        <v>1</v>
      </c>
      <c r="I216" s="263"/>
      <c r="J216" s="259"/>
      <c r="K216" s="259"/>
      <c r="L216" s="264"/>
      <c r="M216" s="265"/>
      <c r="N216" s="266"/>
      <c r="O216" s="266"/>
      <c r="P216" s="266"/>
      <c r="Q216" s="266"/>
      <c r="R216" s="266"/>
      <c r="S216" s="266"/>
      <c r="T216" s="267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T216" s="268" t="s">
        <v>264</v>
      </c>
      <c r="AU216" s="268" t="s">
        <v>85</v>
      </c>
      <c r="AV216" s="14" t="s">
        <v>85</v>
      </c>
      <c r="AW216" s="14" t="s">
        <v>32</v>
      </c>
      <c r="AX216" s="14" t="s">
        <v>76</v>
      </c>
      <c r="AY216" s="268" t="s">
        <v>253</v>
      </c>
    </row>
    <row r="217" s="13" customFormat="1">
      <c r="A217" s="13"/>
      <c r="B217" s="247"/>
      <c r="C217" s="248"/>
      <c r="D217" s="249" t="s">
        <v>264</v>
      </c>
      <c r="E217" s="250" t="s">
        <v>1</v>
      </c>
      <c r="F217" s="251" t="s">
        <v>2151</v>
      </c>
      <c r="G217" s="248"/>
      <c r="H217" s="250" t="s">
        <v>1</v>
      </c>
      <c r="I217" s="252"/>
      <c r="J217" s="248"/>
      <c r="K217" s="248"/>
      <c r="L217" s="253"/>
      <c r="M217" s="254"/>
      <c r="N217" s="255"/>
      <c r="O217" s="255"/>
      <c r="P217" s="255"/>
      <c r="Q217" s="255"/>
      <c r="R217" s="255"/>
      <c r="S217" s="255"/>
      <c r="T217" s="256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57" t="s">
        <v>264</v>
      </c>
      <c r="AU217" s="257" t="s">
        <v>85</v>
      </c>
      <c r="AV217" s="13" t="s">
        <v>83</v>
      </c>
      <c r="AW217" s="13" t="s">
        <v>32</v>
      </c>
      <c r="AX217" s="13" t="s">
        <v>76</v>
      </c>
      <c r="AY217" s="257" t="s">
        <v>253</v>
      </c>
    </row>
    <row r="218" s="14" customFormat="1">
      <c r="A218" s="14"/>
      <c r="B218" s="258"/>
      <c r="C218" s="259"/>
      <c r="D218" s="249" t="s">
        <v>264</v>
      </c>
      <c r="E218" s="260" t="s">
        <v>1</v>
      </c>
      <c r="F218" s="261" t="s">
        <v>2152</v>
      </c>
      <c r="G218" s="259"/>
      <c r="H218" s="262">
        <v>1.51</v>
      </c>
      <c r="I218" s="263"/>
      <c r="J218" s="259"/>
      <c r="K218" s="259"/>
      <c r="L218" s="264"/>
      <c r="M218" s="265"/>
      <c r="N218" s="266"/>
      <c r="O218" s="266"/>
      <c r="P218" s="266"/>
      <c r="Q218" s="266"/>
      <c r="R218" s="266"/>
      <c r="S218" s="266"/>
      <c r="T218" s="267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T218" s="268" t="s">
        <v>264</v>
      </c>
      <c r="AU218" s="268" t="s">
        <v>85</v>
      </c>
      <c r="AV218" s="14" t="s">
        <v>85</v>
      </c>
      <c r="AW218" s="14" t="s">
        <v>32</v>
      </c>
      <c r="AX218" s="14" t="s">
        <v>76</v>
      </c>
      <c r="AY218" s="268" t="s">
        <v>253</v>
      </c>
    </row>
    <row r="219" s="16" customFormat="1">
      <c r="A219" s="16"/>
      <c r="B219" s="280"/>
      <c r="C219" s="281"/>
      <c r="D219" s="249" t="s">
        <v>264</v>
      </c>
      <c r="E219" s="282" t="s">
        <v>1</v>
      </c>
      <c r="F219" s="283" t="s">
        <v>323</v>
      </c>
      <c r="G219" s="281"/>
      <c r="H219" s="284">
        <v>248.63</v>
      </c>
      <c r="I219" s="285"/>
      <c r="J219" s="281"/>
      <c r="K219" s="281"/>
      <c r="L219" s="286"/>
      <c r="M219" s="287"/>
      <c r="N219" s="288"/>
      <c r="O219" s="288"/>
      <c r="P219" s="288"/>
      <c r="Q219" s="288"/>
      <c r="R219" s="288"/>
      <c r="S219" s="288"/>
      <c r="T219" s="289"/>
      <c r="U219" s="16"/>
      <c r="V219" s="16"/>
      <c r="W219" s="16"/>
      <c r="X219" s="16"/>
      <c r="Y219" s="16"/>
      <c r="Z219" s="16"/>
      <c r="AA219" s="16"/>
      <c r="AB219" s="16"/>
      <c r="AC219" s="16"/>
      <c r="AD219" s="16"/>
      <c r="AE219" s="16"/>
      <c r="AT219" s="290" t="s">
        <v>264</v>
      </c>
      <c r="AU219" s="290" t="s">
        <v>85</v>
      </c>
      <c r="AV219" s="16" t="s">
        <v>102</v>
      </c>
      <c r="AW219" s="16" t="s">
        <v>32</v>
      </c>
      <c r="AX219" s="16" t="s">
        <v>76</v>
      </c>
      <c r="AY219" s="290" t="s">
        <v>253</v>
      </c>
    </row>
    <row r="220" s="15" customFormat="1">
      <c r="A220" s="15"/>
      <c r="B220" s="269"/>
      <c r="C220" s="270"/>
      <c r="D220" s="249" t="s">
        <v>264</v>
      </c>
      <c r="E220" s="271" t="s">
        <v>1</v>
      </c>
      <c r="F220" s="272" t="s">
        <v>283</v>
      </c>
      <c r="G220" s="270"/>
      <c r="H220" s="273">
        <v>333.06999999999999</v>
      </c>
      <c r="I220" s="274"/>
      <c r="J220" s="270"/>
      <c r="K220" s="270"/>
      <c r="L220" s="275"/>
      <c r="M220" s="276"/>
      <c r="N220" s="277"/>
      <c r="O220" s="277"/>
      <c r="P220" s="277"/>
      <c r="Q220" s="277"/>
      <c r="R220" s="277"/>
      <c r="S220" s="277"/>
      <c r="T220" s="278"/>
      <c r="U220" s="15"/>
      <c r="V220" s="15"/>
      <c r="W220" s="15"/>
      <c r="X220" s="15"/>
      <c r="Y220" s="15"/>
      <c r="Z220" s="15"/>
      <c r="AA220" s="15"/>
      <c r="AB220" s="15"/>
      <c r="AC220" s="15"/>
      <c r="AD220" s="15"/>
      <c r="AE220" s="15"/>
      <c r="AT220" s="279" t="s">
        <v>264</v>
      </c>
      <c r="AU220" s="279" t="s">
        <v>85</v>
      </c>
      <c r="AV220" s="15" t="s">
        <v>260</v>
      </c>
      <c r="AW220" s="15" t="s">
        <v>32</v>
      </c>
      <c r="AX220" s="15" t="s">
        <v>83</v>
      </c>
      <c r="AY220" s="279" t="s">
        <v>253</v>
      </c>
    </row>
    <row r="221" s="2" customFormat="1" ht="24.15" customHeight="1">
      <c r="A221" s="39"/>
      <c r="B221" s="40"/>
      <c r="C221" s="229" t="s">
        <v>260</v>
      </c>
      <c r="D221" s="229" t="s">
        <v>256</v>
      </c>
      <c r="E221" s="230" t="s">
        <v>362</v>
      </c>
      <c r="F221" s="231" t="s">
        <v>363</v>
      </c>
      <c r="G221" s="232" t="s">
        <v>179</v>
      </c>
      <c r="H221" s="233">
        <v>504</v>
      </c>
      <c r="I221" s="234"/>
      <c r="J221" s="235">
        <f>ROUND(I221*H221,2)</f>
        <v>0</v>
      </c>
      <c r="K221" s="231" t="s">
        <v>1</v>
      </c>
      <c r="L221" s="45"/>
      <c r="M221" s="236" t="s">
        <v>1</v>
      </c>
      <c r="N221" s="237" t="s">
        <v>41</v>
      </c>
      <c r="O221" s="92"/>
      <c r="P221" s="238">
        <f>O221*H221</f>
        <v>0</v>
      </c>
      <c r="Q221" s="238">
        <v>4.0000000000000003E-05</v>
      </c>
      <c r="R221" s="238">
        <f>Q221*H221</f>
        <v>0.020160000000000001</v>
      </c>
      <c r="S221" s="238">
        <v>0</v>
      </c>
      <c r="T221" s="239">
        <f>S221*H221</f>
        <v>0</v>
      </c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R221" s="240" t="s">
        <v>260</v>
      </c>
      <c r="AT221" s="240" t="s">
        <v>256</v>
      </c>
      <c r="AU221" s="240" t="s">
        <v>85</v>
      </c>
      <c r="AY221" s="18" t="s">
        <v>253</v>
      </c>
      <c r="BE221" s="241">
        <f>IF(N221="základní",J221,0)</f>
        <v>0</v>
      </c>
      <c r="BF221" s="241">
        <f>IF(N221="snížená",J221,0)</f>
        <v>0</v>
      </c>
      <c r="BG221" s="241">
        <f>IF(N221="zákl. přenesená",J221,0)</f>
        <v>0</v>
      </c>
      <c r="BH221" s="241">
        <f>IF(N221="sníž. přenesená",J221,0)</f>
        <v>0</v>
      </c>
      <c r="BI221" s="241">
        <f>IF(N221="nulová",J221,0)</f>
        <v>0</v>
      </c>
      <c r="BJ221" s="18" t="s">
        <v>83</v>
      </c>
      <c r="BK221" s="241">
        <f>ROUND(I221*H221,2)</f>
        <v>0</v>
      </c>
      <c r="BL221" s="18" t="s">
        <v>260</v>
      </c>
      <c r="BM221" s="240" t="s">
        <v>2153</v>
      </c>
    </row>
    <row r="222" s="13" customFormat="1">
      <c r="A222" s="13"/>
      <c r="B222" s="247"/>
      <c r="C222" s="248"/>
      <c r="D222" s="249" t="s">
        <v>264</v>
      </c>
      <c r="E222" s="250" t="s">
        <v>1</v>
      </c>
      <c r="F222" s="251" t="s">
        <v>277</v>
      </c>
      <c r="G222" s="248"/>
      <c r="H222" s="250" t="s">
        <v>1</v>
      </c>
      <c r="I222" s="252"/>
      <c r="J222" s="248"/>
      <c r="K222" s="248"/>
      <c r="L222" s="253"/>
      <c r="M222" s="254"/>
      <c r="N222" s="255"/>
      <c r="O222" s="255"/>
      <c r="P222" s="255"/>
      <c r="Q222" s="255"/>
      <c r="R222" s="255"/>
      <c r="S222" s="255"/>
      <c r="T222" s="256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57" t="s">
        <v>264</v>
      </c>
      <c r="AU222" s="257" t="s">
        <v>85</v>
      </c>
      <c r="AV222" s="13" t="s">
        <v>83</v>
      </c>
      <c r="AW222" s="13" t="s">
        <v>32</v>
      </c>
      <c r="AX222" s="13" t="s">
        <v>76</v>
      </c>
      <c r="AY222" s="257" t="s">
        <v>253</v>
      </c>
    </row>
    <row r="223" s="14" customFormat="1">
      <c r="A223" s="14"/>
      <c r="B223" s="258"/>
      <c r="C223" s="259"/>
      <c r="D223" s="249" t="s">
        <v>264</v>
      </c>
      <c r="E223" s="260" t="s">
        <v>1</v>
      </c>
      <c r="F223" s="261" t="s">
        <v>365</v>
      </c>
      <c r="G223" s="259"/>
      <c r="H223" s="262">
        <v>472</v>
      </c>
      <c r="I223" s="263"/>
      <c r="J223" s="259"/>
      <c r="K223" s="259"/>
      <c r="L223" s="264"/>
      <c r="M223" s="265"/>
      <c r="N223" s="266"/>
      <c r="O223" s="266"/>
      <c r="P223" s="266"/>
      <c r="Q223" s="266"/>
      <c r="R223" s="266"/>
      <c r="S223" s="266"/>
      <c r="T223" s="267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T223" s="268" t="s">
        <v>264</v>
      </c>
      <c r="AU223" s="268" t="s">
        <v>85</v>
      </c>
      <c r="AV223" s="14" t="s">
        <v>85</v>
      </c>
      <c r="AW223" s="14" t="s">
        <v>32</v>
      </c>
      <c r="AX223" s="14" t="s">
        <v>76</v>
      </c>
      <c r="AY223" s="268" t="s">
        <v>253</v>
      </c>
    </row>
    <row r="224" s="13" customFormat="1">
      <c r="A224" s="13"/>
      <c r="B224" s="247"/>
      <c r="C224" s="248"/>
      <c r="D224" s="249" t="s">
        <v>264</v>
      </c>
      <c r="E224" s="250" t="s">
        <v>1</v>
      </c>
      <c r="F224" s="251" t="s">
        <v>357</v>
      </c>
      <c r="G224" s="248"/>
      <c r="H224" s="250" t="s">
        <v>1</v>
      </c>
      <c r="I224" s="252"/>
      <c r="J224" s="248"/>
      <c r="K224" s="248"/>
      <c r="L224" s="253"/>
      <c r="M224" s="254"/>
      <c r="N224" s="255"/>
      <c r="O224" s="255"/>
      <c r="P224" s="255"/>
      <c r="Q224" s="255"/>
      <c r="R224" s="255"/>
      <c r="S224" s="255"/>
      <c r="T224" s="256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57" t="s">
        <v>264</v>
      </c>
      <c r="AU224" s="257" t="s">
        <v>85</v>
      </c>
      <c r="AV224" s="13" t="s">
        <v>83</v>
      </c>
      <c r="AW224" s="13" t="s">
        <v>32</v>
      </c>
      <c r="AX224" s="13" t="s">
        <v>76</v>
      </c>
      <c r="AY224" s="257" t="s">
        <v>253</v>
      </c>
    </row>
    <row r="225" s="14" customFormat="1">
      <c r="A225" s="14"/>
      <c r="B225" s="258"/>
      <c r="C225" s="259"/>
      <c r="D225" s="249" t="s">
        <v>264</v>
      </c>
      <c r="E225" s="260" t="s">
        <v>1</v>
      </c>
      <c r="F225" s="261" t="s">
        <v>366</v>
      </c>
      <c r="G225" s="259"/>
      <c r="H225" s="262">
        <v>32</v>
      </c>
      <c r="I225" s="263"/>
      <c r="J225" s="259"/>
      <c r="K225" s="259"/>
      <c r="L225" s="264"/>
      <c r="M225" s="265"/>
      <c r="N225" s="266"/>
      <c r="O225" s="266"/>
      <c r="P225" s="266"/>
      <c r="Q225" s="266"/>
      <c r="R225" s="266"/>
      <c r="S225" s="266"/>
      <c r="T225" s="267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T225" s="268" t="s">
        <v>264</v>
      </c>
      <c r="AU225" s="268" t="s">
        <v>85</v>
      </c>
      <c r="AV225" s="14" t="s">
        <v>85</v>
      </c>
      <c r="AW225" s="14" t="s">
        <v>32</v>
      </c>
      <c r="AX225" s="14" t="s">
        <v>76</v>
      </c>
      <c r="AY225" s="268" t="s">
        <v>253</v>
      </c>
    </row>
    <row r="226" s="15" customFormat="1">
      <c r="A226" s="15"/>
      <c r="B226" s="269"/>
      <c r="C226" s="270"/>
      <c r="D226" s="249" t="s">
        <v>264</v>
      </c>
      <c r="E226" s="271" t="s">
        <v>1</v>
      </c>
      <c r="F226" s="272" t="s">
        <v>283</v>
      </c>
      <c r="G226" s="270"/>
      <c r="H226" s="273">
        <v>504</v>
      </c>
      <c r="I226" s="274"/>
      <c r="J226" s="270"/>
      <c r="K226" s="270"/>
      <c r="L226" s="275"/>
      <c r="M226" s="276"/>
      <c r="N226" s="277"/>
      <c r="O226" s="277"/>
      <c r="P226" s="277"/>
      <c r="Q226" s="277"/>
      <c r="R226" s="277"/>
      <c r="S226" s="277"/>
      <c r="T226" s="278"/>
      <c r="U226" s="15"/>
      <c r="V226" s="15"/>
      <c r="W226" s="15"/>
      <c r="X226" s="15"/>
      <c r="Y226" s="15"/>
      <c r="Z226" s="15"/>
      <c r="AA226" s="15"/>
      <c r="AB226" s="15"/>
      <c r="AC226" s="15"/>
      <c r="AD226" s="15"/>
      <c r="AE226" s="15"/>
      <c r="AT226" s="279" t="s">
        <v>264</v>
      </c>
      <c r="AU226" s="279" t="s">
        <v>85</v>
      </c>
      <c r="AV226" s="15" t="s">
        <v>260</v>
      </c>
      <c r="AW226" s="15" t="s">
        <v>32</v>
      </c>
      <c r="AX226" s="15" t="s">
        <v>83</v>
      </c>
      <c r="AY226" s="279" t="s">
        <v>253</v>
      </c>
    </row>
    <row r="227" s="2" customFormat="1" ht="16.5" customHeight="1">
      <c r="A227" s="39"/>
      <c r="B227" s="40"/>
      <c r="C227" s="229" t="s">
        <v>288</v>
      </c>
      <c r="D227" s="229" t="s">
        <v>256</v>
      </c>
      <c r="E227" s="230" t="s">
        <v>367</v>
      </c>
      <c r="F227" s="231" t="s">
        <v>368</v>
      </c>
      <c r="G227" s="232" t="s">
        <v>369</v>
      </c>
      <c r="H227" s="233">
        <v>3</v>
      </c>
      <c r="I227" s="234"/>
      <c r="J227" s="235">
        <f>ROUND(I227*H227,2)</f>
        <v>0</v>
      </c>
      <c r="K227" s="231" t="s">
        <v>1</v>
      </c>
      <c r="L227" s="45"/>
      <c r="M227" s="236" t="s">
        <v>1</v>
      </c>
      <c r="N227" s="237" t="s">
        <v>41</v>
      </c>
      <c r="O227" s="92"/>
      <c r="P227" s="238">
        <f>O227*H227</f>
        <v>0</v>
      </c>
      <c r="Q227" s="238">
        <v>0.00011</v>
      </c>
      <c r="R227" s="238">
        <f>Q227*H227</f>
        <v>0.00033</v>
      </c>
      <c r="S227" s="238">
        <v>0</v>
      </c>
      <c r="T227" s="239">
        <f>S227*H227</f>
        <v>0</v>
      </c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R227" s="240" t="s">
        <v>260</v>
      </c>
      <c r="AT227" s="240" t="s">
        <v>256</v>
      </c>
      <c r="AU227" s="240" t="s">
        <v>85</v>
      </c>
      <c r="AY227" s="18" t="s">
        <v>253</v>
      </c>
      <c r="BE227" s="241">
        <f>IF(N227="základní",J227,0)</f>
        <v>0</v>
      </c>
      <c r="BF227" s="241">
        <f>IF(N227="snížená",J227,0)</f>
        <v>0</v>
      </c>
      <c r="BG227" s="241">
        <f>IF(N227="zákl. přenesená",J227,0)</f>
        <v>0</v>
      </c>
      <c r="BH227" s="241">
        <f>IF(N227="sníž. přenesená",J227,0)</f>
        <v>0</v>
      </c>
      <c r="BI227" s="241">
        <f>IF(N227="nulová",J227,0)</f>
        <v>0</v>
      </c>
      <c r="BJ227" s="18" t="s">
        <v>83</v>
      </c>
      <c r="BK227" s="241">
        <f>ROUND(I227*H227,2)</f>
        <v>0</v>
      </c>
      <c r="BL227" s="18" t="s">
        <v>260</v>
      </c>
      <c r="BM227" s="240" t="s">
        <v>2154</v>
      </c>
    </row>
    <row r="228" s="2" customFormat="1" ht="24.15" customHeight="1">
      <c r="A228" s="39"/>
      <c r="B228" s="40"/>
      <c r="C228" s="291" t="s">
        <v>254</v>
      </c>
      <c r="D228" s="291" t="s">
        <v>371</v>
      </c>
      <c r="E228" s="292" t="s">
        <v>376</v>
      </c>
      <c r="F228" s="293" t="s">
        <v>377</v>
      </c>
      <c r="G228" s="294" t="s">
        <v>369</v>
      </c>
      <c r="H228" s="295">
        <v>3</v>
      </c>
      <c r="I228" s="296"/>
      <c r="J228" s="297">
        <f>ROUND(I228*H228,2)</f>
        <v>0</v>
      </c>
      <c r="K228" s="293" t="s">
        <v>1</v>
      </c>
      <c r="L228" s="298"/>
      <c r="M228" s="299" t="s">
        <v>1</v>
      </c>
      <c r="N228" s="300" t="s">
        <v>41</v>
      </c>
      <c r="O228" s="92"/>
      <c r="P228" s="238">
        <f>O228*H228</f>
        <v>0</v>
      </c>
      <c r="Q228" s="238">
        <v>0</v>
      </c>
      <c r="R228" s="238">
        <f>Q228*H228</f>
        <v>0</v>
      </c>
      <c r="S228" s="238">
        <v>0</v>
      </c>
      <c r="T228" s="239">
        <f>S228*H228</f>
        <v>0</v>
      </c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R228" s="240" t="s">
        <v>328</v>
      </c>
      <c r="AT228" s="240" t="s">
        <v>371</v>
      </c>
      <c r="AU228" s="240" t="s">
        <v>85</v>
      </c>
      <c r="AY228" s="18" t="s">
        <v>253</v>
      </c>
      <c r="BE228" s="241">
        <f>IF(N228="základní",J228,0)</f>
        <v>0</v>
      </c>
      <c r="BF228" s="241">
        <f>IF(N228="snížená",J228,0)</f>
        <v>0</v>
      </c>
      <c r="BG228" s="241">
        <f>IF(N228="zákl. přenesená",J228,0)</f>
        <v>0</v>
      </c>
      <c r="BH228" s="241">
        <f>IF(N228="sníž. přenesená",J228,0)</f>
        <v>0</v>
      </c>
      <c r="BI228" s="241">
        <f>IF(N228="nulová",J228,0)</f>
        <v>0</v>
      </c>
      <c r="BJ228" s="18" t="s">
        <v>83</v>
      </c>
      <c r="BK228" s="241">
        <f>ROUND(I228*H228,2)</f>
        <v>0</v>
      </c>
      <c r="BL228" s="18" t="s">
        <v>260</v>
      </c>
      <c r="BM228" s="240" t="s">
        <v>2155</v>
      </c>
    </row>
    <row r="229" s="2" customFormat="1" ht="24.15" customHeight="1">
      <c r="A229" s="39"/>
      <c r="B229" s="40"/>
      <c r="C229" s="229" t="s">
        <v>361</v>
      </c>
      <c r="D229" s="229" t="s">
        <v>256</v>
      </c>
      <c r="E229" s="230" t="s">
        <v>387</v>
      </c>
      <c r="F229" s="231" t="s">
        <v>388</v>
      </c>
      <c r="G229" s="232" t="s">
        <v>369</v>
      </c>
      <c r="H229" s="233">
        <v>30</v>
      </c>
      <c r="I229" s="234"/>
      <c r="J229" s="235">
        <f>ROUND(I229*H229,2)</f>
        <v>0</v>
      </c>
      <c r="K229" s="231" t="s">
        <v>1</v>
      </c>
      <c r="L229" s="45"/>
      <c r="M229" s="236" t="s">
        <v>1</v>
      </c>
      <c r="N229" s="237" t="s">
        <v>41</v>
      </c>
      <c r="O229" s="92"/>
      <c r="P229" s="238">
        <f>O229*H229</f>
        <v>0</v>
      </c>
      <c r="Q229" s="238">
        <v>0</v>
      </c>
      <c r="R229" s="238">
        <f>Q229*H229</f>
        <v>0</v>
      </c>
      <c r="S229" s="238">
        <v>0</v>
      </c>
      <c r="T229" s="239">
        <f>S229*H229</f>
        <v>0</v>
      </c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R229" s="240" t="s">
        <v>260</v>
      </c>
      <c r="AT229" s="240" t="s">
        <v>256</v>
      </c>
      <c r="AU229" s="240" t="s">
        <v>85</v>
      </c>
      <c r="AY229" s="18" t="s">
        <v>253</v>
      </c>
      <c r="BE229" s="241">
        <f>IF(N229="základní",J229,0)</f>
        <v>0</v>
      </c>
      <c r="BF229" s="241">
        <f>IF(N229="snížená",J229,0)</f>
        <v>0</v>
      </c>
      <c r="BG229" s="241">
        <f>IF(N229="zákl. přenesená",J229,0)</f>
        <v>0</v>
      </c>
      <c r="BH229" s="241">
        <f>IF(N229="sníž. přenesená",J229,0)</f>
        <v>0</v>
      </c>
      <c r="BI229" s="241">
        <f>IF(N229="nulová",J229,0)</f>
        <v>0</v>
      </c>
      <c r="BJ229" s="18" t="s">
        <v>83</v>
      </c>
      <c r="BK229" s="241">
        <f>ROUND(I229*H229,2)</f>
        <v>0</v>
      </c>
      <c r="BL229" s="18" t="s">
        <v>260</v>
      </c>
      <c r="BM229" s="240" t="s">
        <v>2156</v>
      </c>
    </row>
    <row r="230" s="2" customFormat="1" ht="16.5" customHeight="1">
      <c r="A230" s="39"/>
      <c r="B230" s="40"/>
      <c r="C230" s="291" t="s">
        <v>328</v>
      </c>
      <c r="D230" s="291" t="s">
        <v>371</v>
      </c>
      <c r="E230" s="292" t="s">
        <v>391</v>
      </c>
      <c r="F230" s="293" t="s">
        <v>392</v>
      </c>
      <c r="G230" s="294" t="s">
        <v>369</v>
      </c>
      <c r="H230" s="295">
        <v>14</v>
      </c>
      <c r="I230" s="296"/>
      <c r="J230" s="297">
        <f>ROUND(I230*H230,2)</f>
        <v>0</v>
      </c>
      <c r="K230" s="293" t="s">
        <v>1</v>
      </c>
      <c r="L230" s="298"/>
      <c r="M230" s="299" t="s">
        <v>1</v>
      </c>
      <c r="N230" s="300" t="s">
        <v>41</v>
      </c>
      <c r="O230" s="92"/>
      <c r="P230" s="238">
        <f>O230*H230</f>
        <v>0</v>
      </c>
      <c r="Q230" s="238">
        <v>0</v>
      </c>
      <c r="R230" s="238">
        <f>Q230*H230</f>
        <v>0</v>
      </c>
      <c r="S230" s="238">
        <v>0</v>
      </c>
      <c r="T230" s="239">
        <f>S230*H230</f>
        <v>0</v>
      </c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R230" s="240" t="s">
        <v>328</v>
      </c>
      <c r="AT230" s="240" t="s">
        <v>371</v>
      </c>
      <c r="AU230" s="240" t="s">
        <v>85</v>
      </c>
      <c r="AY230" s="18" t="s">
        <v>253</v>
      </c>
      <c r="BE230" s="241">
        <f>IF(N230="základní",J230,0)</f>
        <v>0</v>
      </c>
      <c r="BF230" s="241">
        <f>IF(N230="snížená",J230,0)</f>
        <v>0</v>
      </c>
      <c r="BG230" s="241">
        <f>IF(N230="zákl. přenesená",J230,0)</f>
        <v>0</v>
      </c>
      <c r="BH230" s="241">
        <f>IF(N230="sníž. přenesená",J230,0)</f>
        <v>0</v>
      </c>
      <c r="BI230" s="241">
        <f>IF(N230="nulová",J230,0)</f>
        <v>0</v>
      </c>
      <c r="BJ230" s="18" t="s">
        <v>83</v>
      </c>
      <c r="BK230" s="241">
        <f>ROUND(I230*H230,2)</f>
        <v>0</v>
      </c>
      <c r="BL230" s="18" t="s">
        <v>260</v>
      </c>
      <c r="BM230" s="240" t="s">
        <v>2157</v>
      </c>
    </row>
    <row r="231" s="2" customFormat="1" ht="24.15" customHeight="1">
      <c r="A231" s="39"/>
      <c r="B231" s="40"/>
      <c r="C231" s="291" t="s">
        <v>305</v>
      </c>
      <c r="D231" s="291" t="s">
        <v>371</v>
      </c>
      <c r="E231" s="292" t="s">
        <v>395</v>
      </c>
      <c r="F231" s="293" t="s">
        <v>396</v>
      </c>
      <c r="G231" s="294" t="s">
        <v>369</v>
      </c>
      <c r="H231" s="295">
        <v>8</v>
      </c>
      <c r="I231" s="296"/>
      <c r="J231" s="297">
        <f>ROUND(I231*H231,2)</f>
        <v>0</v>
      </c>
      <c r="K231" s="293" t="s">
        <v>1</v>
      </c>
      <c r="L231" s="298"/>
      <c r="M231" s="299" t="s">
        <v>1</v>
      </c>
      <c r="N231" s="300" t="s">
        <v>41</v>
      </c>
      <c r="O231" s="92"/>
      <c r="P231" s="238">
        <f>O231*H231</f>
        <v>0</v>
      </c>
      <c r="Q231" s="238">
        <v>0</v>
      </c>
      <c r="R231" s="238">
        <f>Q231*H231</f>
        <v>0</v>
      </c>
      <c r="S231" s="238">
        <v>0</v>
      </c>
      <c r="T231" s="239">
        <f>S231*H231</f>
        <v>0</v>
      </c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R231" s="240" t="s">
        <v>328</v>
      </c>
      <c r="AT231" s="240" t="s">
        <v>371</v>
      </c>
      <c r="AU231" s="240" t="s">
        <v>85</v>
      </c>
      <c r="AY231" s="18" t="s">
        <v>253</v>
      </c>
      <c r="BE231" s="241">
        <f>IF(N231="základní",J231,0)</f>
        <v>0</v>
      </c>
      <c r="BF231" s="241">
        <f>IF(N231="snížená",J231,0)</f>
        <v>0</v>
      </c>
      <c r="BG231" s="241">
        <f>IF(N231="zákl. přenesená",J231,0)</f>
        <v>0</v>
      </c>
      <c r="BH231" s="241">
        <f>IF(N231="sníž. přenesená",J231,0)</f>
        <v>0</v>
      </c>
      <c r="BI231" s="241">
        <f>IF(N231="nulová",J231,0)</f>
        <v>0</v>
      </c>
      <c r="BJ231" s="18" t="s">
        <v>83</v>
      </c>
      <c r="BK231" s="241">
        <f>ROUND(I231*H231,2)</f>
        <v>0</v>
      </c>
      <c r="BL231" s="18" t="s">
        <v>260</v>
      </c>
      <c r="BM231" s="240" t="s">
        <v>2158</v>
      </c>
    </row>
    <row r="232" s="2" customFormat="1" ht="16.5" customHeight="1">
      <c r="A232" s="39"/>
      <c r="B232" s="40"/>
      <c r="C232" s="291" t="s">
        <v>375</v>
      </c>
      <c r="D232" s="291" t="s">
        <v>371</v>
      </c>
      <c r="E232" s="292" t="s">
        <v>399</v>
      </c>
      <c r="F232" s="293" t="s">
        <v>400</v>
      </c>
      <c r="G232" s="294" t="s">
        <v>369</v>
      </c>
      <c r="H232" s="295">
        <v>8</v>
      </c>
      <c r="I232" s="296"/>
      <c r="J232" s="297">
        <f>ROUND(I232*H232,2)</f>
        <v>0</v>
      </c>
      <c r="K232" s="293" t="s">
        <v>1</v>
      </c>
      <c r="L232" s="298"/>
      <c r="M232" s="299" t="s">
        <v>1</v>
      </c>
      <c r="N232" s="300" t="s">
        <v>41</v>
      </c>
      <c r="O232" s="92"/>
      <c r="P232" s="238">
        <f>O232*H232</f>
        <v>0</v>
      </c>
      <c r="Q232" s="238">
        <v>0</v>
      </c>
      <c r="R232" s="238">
        <f>Q232*H232</f>
        <v>0</v>
      </c>
      <c r="S232" s="238">
        <v>0</v>
      </c>
      <c r="T232" s="239">
        <f>S232*H232</f>
        <v>0</v>
      </c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R232" s="240" t="s">
        <v>328</v>
      </c>
      <c r="AT232" s="240" t="s">
        <v>371</v>
      </c>
      <c r="AU232" s="240" t="s">
        <v>85</v>
      </c>
      <c r="AY232" s="18" t="s">
        <v>253</v>
      </c>
      <c r="BE232" s="241">
        <f>IF(N232="základní",J232,0)</f>
        <v>0</v>
      </c>
      <c r="BF232" s="241">
        <f>IF(N232="snížená",J232,0)</f>
        <v>0</v>
      </c>
      <c r="BG232" s="241">
        <f>IF(N232="zákl. přenesená",J232,0)</f>
        <v>0</v>
      </c>
      <c r="BH232" s="241">
        <f>IF(N232="sníž. přenesená",J232,0)</f>
        <v>0</v>
      </c>
      <c r="BI232" s="241">
        <f>IF(N232="nulová",J232,0)</f>
        <v>0</v>
      </c>
      <c r="BJ232" s="18" t="s">
        <v>83</v>
      </c>
      <c r="BK232" s="241">
        <f>ROUND(I232*H232,2)</f>
        <v>0</v>
      </c>
      <c r="BL232" s="18" t="s">
        <v>260</v>
      </c>
      <c r="BM232" s="240" t="s">
        <v>2159</v>
      </c>
    </row>
    <row r="233" s="2" customFormat="1" ht="24.15" customHeight="1">
      <c r="A233" s="39"/>
      <c r="B233" s="40"/>
      <c r="C233" s="229" t="s">
        <v>379</v>
      </c>
      <c r="D233" s="229" t="s">
        <v>256</v>
      </c>
      <c r="E233" s="230" t="s">
        <v>403</v>
      </c>
      <c r="F233" s="231" t="s">
        <v>404</v>
      </c>
      <c r="G233" s="232" t="s">
        <v>369</v>
      </c>
      <c r="H233" s="233">
        <v>30</v>
      </c>
      <c r="I233" s="234"/>
      <c r="J233" s="235">
        <f>ROUND(I233*H233,2)</f>
        <v>0</v>
      </c>
      <c r="K233" s="231" t="s">
        <v>1</v>
      </c>
      <c r="L233" s="45"/>
      <c r="M233" s="236" t="s">
        <v>1</v>
      </c>
      <c r="N233" s="237" t="s">
        <v>41</v>
      </c>
      <c r="O233" s="92"/>
      <c r="P233" s="238">
        <f>O233*H233</f>
        <v>0</v>
      </c>
      <c r="Q233" s="238">
        <v>1.0000000000000001E-05</v>
      </c>
      <c r="R233" s="238">
        <f>Q233*H233</f>
        <v>0.00030000000000000003</v>
      </c>
      <c r="S233" s="238">
        <v>0</v>
      </c>
      <c r="T233" s="239">
        <f>S233*H233</f>
        <v>0</v>
      </c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R233" s="240" t="s">
        <v>260</v>
      </c>
      <c r="AT233" s="240" t="s">
        <v>256</v>
      </c>
      <c r="AU233" s="240" t="s">
        <v>85</v>
      </c>
      <c r="AY233" s="18" t="s">
        <v>253</v>
      </c>
      <c r="BE233" s="241">
        <f>IF(N233="základní",J233,0)</f>
        <v>0</v>
      </c>
      <c r="BF233" s="241">
        <f>IF(N233="snížená",J233,0)</f>
        <v>0</v>
      </c>
      <c r="BG233" s="241">
        <f>IF(N233="zákl. přenesená",J233,0)</f>
        <v>0</v>
      </c>
      <c r="BH233" s="241">
        <f>IF(N233="sníž. přenesená",J233,0)</f>
        <v>0</v>
      </c>
      <c r="BI233" s="241">
        <f>IF(N233="nulová",J233,0)</f>
        <v>0</v>
      </c>
      <c r="BJ233" s="18" t="s">
        <v>83</v>
      </c>
      <c r="BK233" s="241">
        <f>ROUND(I233*H233,2)</f>
        <v>0</v>
      </c>
      <c r="BL233" s="18" t="s">
        <v>260</v>
      </c>
      <c r="BM233" s="240" t="s">
        <v>2160</v>
      </c>
    </row>
    <row r="234" s="2" customFormat="1" ht="16.5" customHeight="1">
      <c r="A234" s="39"/>
      <c r="B234" s="40"/>
      <c r="C234" s="291" t="s">
        <v>8</v>
      </c>
      <c r="D234" s="291" t="s">
        <v>371</v>
      </c>
      <c r="E234" s="292" t="s">
        <v>407</v>
      </c>
      <c r="F234" s="293" t="s">
        <v>408</v>
      </c>
      <c r="G234" s="294" t="s">
        <v>369</v>
      </c>
      <c r="H234" s="295">
        <v>14</v>
      </c>
      <c r="I234" s="296"/>
      <c r="J234" s="297">
        <f>ROUND(I234*H234,2)</f>
        <v>0</v>
      </c>
      <c r="K234" s="293" t="s">
        <v>1</v>
      </c>
      <c r="L234" s="298"/>
      <c r="M234" s="299" t="s">
        <v>1</v>
      </c>
      <c r="N234" s="300" t="s">
        <v>41</v>
      </c>
      <c r="O234" s="92"/>
      <c r="P234" s="238">
        <f>O234*H234</f>
        <v>0</v>
      </c>
      <c r="Q234" s="238">
        <v>0</v>
      </c>
      <c r="R234" s="238">
        <f>Q234*H234</f>
        <v>0</v>
      </c>
      <c r="S234" s="238">
        <v>0</v>
      </c>
      <c r="T234" s="239">
        <f>S234*H234</f>
        <v>0</v>
      </c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R234" s="240" t="s">
        <v>328</v>
      </c>
      <c r="AT234" s="240" t="s">
        <v>371</v>
      </c>
      <c r="AU234" s="240" t="s">
        <v>85</v>
      </c>
      <c r="AY234" s="18" t="s">
        <v>253</v>
      </c>
      <c r="BE234" s="241">
        <f>IF(N234="základní",J234,0)</f>
        <v>0</v>
      </c>
      <c r="BF234" s="241">
        <f>IF(N234="snížená",J234,0)</f>
        <v>0</v>
      </c>
      <c r="BG234" s="241">
        <f>IF(N234="zákl. přenesená",J234,0)</f>
        <v>0</v>
      </c>
      <c r="BH234" s="241">
        <f>IF(N234="sníž. přenesená",J234,0)</f>
        <v>0</v>
      </c>
      <c r="BI234" s="241">
        <f>IF(N234="nulová",J234,0)</f>
        <v>0</v>
      </c>
      <c r="BJ234" s="18" t="s">
        <v>83</v>
      </c>
      <c r="BK234" s="241">
        <f>ROUND(I234*H234,2)</f>
        <v>0</v>
      </c>
      <c r="BL234" s="18" t="s">
        <v>260</v>
      </c>
      <c r="BM234" s="240" t="s">
        <v>2161</v>
      </c>
    </row>
    <row r="235" s="2" customFormat="1" ht="21.75" customHeight="1">
      <c r="A235" s="39"/>
      <c r="B235" s="40"/>
      <c r="C235" s="291" t="s">
        <v>386</v>
      </c>
      <c r="D235" s="291" t="s">
        <v>371</v>
      </c>
      <c r="E235" s="292" t="s">
        <v>411</v>
      </c>
      <c r="F235" s="293" t="s">
        <v>412</v>
      </c>
      <c r="G235" s="294" t="s">
        <v>369</v>
      </c>
      <c r="H235" s="295">
        <v>8</v>
      </c>
      <c r="I235" s="296"/>
      <c r="J235" s="297">
        <f>ROUND(I235*H235,2)</f>
        <v>0</v>
      </c>
      <c r="K235" s="293" t="s">
        <v>1</v>
      </c>
      <c r="L235" s="298"/>
      <c r="M235" s="299" t="s">
        <v>1</v>
      </c>
      <c r="N235" s="300" t="s">
        <v>41</v>
      </c>
      <c r="O235" s="92"/>
      <c r="P235" s="238">
        <f>O235*H235</f>
        <v>0</v>
      </c>
      <c r="Q235" s="238">
        <v>0</v>
      </c>
      <c r="R235" s="238">
        <f>Q235*H235</f>
        <v>0</v>
      </c>
      <c r="S235" s="238">
        <v>0</v>
      </c>
      <c r="T235" s="239">
        <f>S235*H235</f>
        <v>0</v>
      </c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R235" s="240" t="s">
        <v>328</v>
      </c>
      <c r="AT235" s="240" t="s">
        <v>371</v>
      </c>
      <c r="AU235" s="240" t="s">
        <v>85</v>
      </c>
      <c r="AY235" s="18" t="s">
        <v>253</v>
      </c>
      <c r="BE235" s="241">
        <f>IF(N235="základní",J235,0)</f>
        <v>0</v>
      </c>
      <c r="BF235" s="241">
        <f>IF(N235="snížená",J235,0)</f>
        <v>0</v>
      </c>
      <c r="BG235" s="241">
        <f>IF(N235="zákl. přenesená",J235,0)</f>
        <v>0</v>
      </c>
      <c r="BH235" s="241">
        <f>IF(N235="sníž. přenesená",J235,0)</f>
        <v>0</v>
      </c>
      <c r="BI235" s="241">
        <f>IF(N235="nulová",J235,0)</f>
        <v>0</v>
      </c>
      <c r="BJ235" s="18" t="s">
        <v>83</v>
      </c>
      <c r="BK235" s="241">
        <f>ROUND(I235*H235,2)</f>
        <v>0</v>
      </c>
      <c r="BL235" s="18" t="s">
        <v>260</v>
      </c>
      <c r="BM235" s="240" t="s">
        <v>2162</v>
      </c>
    </row>
    <row r="236" s="2" customFormat="1" ht="16.5" customHeight="1">
      <c r="A236" s="39"/>
      <c r="B236" s="40"/>
      <c r="C236" s="291" t="s">
        <v>390</v>
      </c>
      <c r="D236" s="291" t="s">
        <v>371</v>
      </c>
      <c r="E236" s="292" t="s">
        <v>415</v>
      </c>
      <c r="F236" s="293" t="s">
        <v>416</v>
      </c>
      <c r="G236" s="294" t="s">
        <v>369</v>
      </c>
      <c r="H236" s="295">
        <v>8</v>
      </c>
      <c r="I236" s="296"/>
      <c r="J236" s="297">
        <f>ROUND(I236*H236,2)</f>
        <v>0</v>
      </c>
      <c r="K236" s="293" t="s">
        <v>1</v>
      </c>
      <c r="L236" s="298"/>
      <c r="M236" s="299" t="s">
        <v>1</v>
      </c>
      <c r="N236" s="300" t="s">
        <v>41</v>
      </c>
      <c r="O236" s="92"/>
      <c r="P236" s="238">
        <f>O236*H236</f>
        <v>0</v>
      </c>
      <c r="Q236" s="238">
        <v>0</v>
      </c>
      <c r="R236" s="238">
        <f>Q236*H236</f>
        <v>0</v>
      </c>
      <c r="S236" s="238">
        <v>0</v>
      </c>
      <c r="T236" s="239">
        <f>S236*H236</f>
        <v>0</v>
      </c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R236" s="240" t="s">
        <v>328</v>
      </c>
      <c r="AT236" s="240" t="s">
        <v>371</v>
      </c>
      <c r="AU236" s="240" t="s">
        <v>85</v>
      </c>
      <c r="AY236" s="18" t="s">
        <v>253</v>
      </c>
      <c r="BE236" s="241">
        <f>IF(N236="základní",J236,0)</f>
        <v>0</v>
      </c>
      <c r="BF236" s="241">
        <f>IF(N236="snížená",J236,0)</f>
        <v>0</v>
      </c>
      <c r="BG236" s="241">
        <f>IF(N236="zákl. přenesená",J236,0)</f>
        <v>0</v>
      </c>
      <c r="BH236" s="241">
        <f>IF(N236="sníž. přenesená",J236,0)</f>
        <v>0</v>
      </c>
      <c r="BI236" s="241">
        <f>IF(N236="nulová",J236,0)</f>
        <v>0</v>
      </c>
      <c r="BJ236" s="18" t="s">
        <v>83</v>
      </c>
      <c r="BK236" s="241">
        <f>ROUND(I236*H236,2)</f>
        <v>0</v>
      </c>
      <c r="BL236" s="18" t="s">
        <v>260</v>
      </c>
      <c r="BM236" s="240" t="s">
        <v>2163</v>
      </c>
    </row>
    <row r="237" s="12" customFormat="1" ht="22.8" customHeight="1">
      <c r="A237" s="12"/>
      <c r="B237" s="213"/>
      <c r="C237" s="214"/>
      <c r="D237" s="215" t="s">
        <v>75</v>
      </c>
      <c r="E237" s="227" t="s">
        <v>418</v>
      </c>
      <c r="F237" s="227" t="s">
        <v>419</v>
      </c>
      <c r="G237" s="214"/>
      <c r="H237" s="214"/>
      <c r="I237" s="217"/>
      <c r="J237" s="228">
        <f>BK237</f>
        <v>0</v>
      </c>
      <c r="K237" s="214"/>
      <c r="L237" s="219"/>
      <c r="M237" s="220"/>
      <c r="N237" s="221"/>
      <c r="O237" s="221"/>
      <c r="P237" s="222">
        <f>P238</f>
        <v>0</v>
      </c>
      <c r="Q237" s="221"/>
      <c r="R237" s="222">
        <f>R238</f>
        <v>0</v>
      </c>
      <c r="S237" s="221"/>
      <c r="T237" s="223">
        <f>T238</f>
        <v>0</v>
      </c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R237" s="224" t="s">
        <v>83</v>
      </c>
      <c r="AT237" s="225" t="s">
        <v>75</v>
      </c>
      <c r="AU237" s="225" t="s">
        <v>83</v>
      </c>
      <c r="AY237" s="224" t="s">
        <v>253</v>
      </c>
      <c r="BK237" s="226">
        <f>BK238</f>
        <v>0</v>
      </c>
    </row>
    <row r="238" s="2" customFormat="1" ht="24.15" customHeight="1">
      <c r="A238" s="39"/>
      <c r="B238" s="40"/>
      <c r="C238" s="229" t="s">
        <v>394</v>
      </c>
      <c r="D238" s="229" t="s">
        <v>256</v>
      </c>
      <c r="E238" s="230" t="s">
        <v>420</v>
      </c>
      <c r="F238" s="231" t="s">
        <v>421</v>
      </c>
      <c r="G238" s="232" t="s">
        <v>422</v>
      </c>
      <c r="H238" s="233">
        <v>49.444000000000003</v>
      </c>
      <c r="I238" s="234"/>
      <c r="J238" s="235">
        <f>ROUND(I238*H238,2)</f>
        <v>0</v>
      </c>
      <c r="K238" s="231" t="s">
        <v>1</v>
      </c>
      <c r="L238" s="45"/>
      <c r="M238" s="236" t="s">
        <v>1</v>
      </c>
      <c r="N238" s="237" t="s">
        <v>41</v>
      </c>
      <c r="O238" s="92"/>
      <c r="P238" s="238">
        <f>O238*H238</f>
        <v>0</v>
      </c>
      <c r="Q238" s="238">
        <v>0</v>
      </c>
      <c r="R238" s="238">
        <f>Q238*H238</f>
        <v>0</v>
      </c>
      <c r="S238" s="238">
        <v>0</v>
      </c>
      <c r="T238" s="239">
        <f>S238*H238</f>
        <v>0</v>
      </c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R238" s="240" t="s">
        <v>260</v>
      </c>
      <c r="AT238" s="240" t="s">
        <v>256</v>
      </c>
      <c r="AU238" s="240" t="s">
        <v>85</v>
      </c>
      <c r="AY238" s="18" t="s">
        <v>253</v>
      </c>
      <c r="BE238" s="241">
        <f>IF(N238="základní",J238,0)</f>
        <v>0</v>
      </c>
      <c r="BF238" s="241">
        <f>IF(N238="snížená",J238,0)</f>
        <v>0</v>
      </c>
      <c r="BG238" s="241">
        <f>IF(N238="zákl. přenesená",J238,0)</f>
        <v>0</v>
      </c>
      <c r="BH238" s="241">
        <f>IF(N238="sníž. přenesená",J238,0)</f>
        <v>0</v>
      </c>
      <c r="BI238" s="241">
        <f>IF(N238="nulová",J238,0)</f>
        <v>0</v>
      </c>
      <c r="BJ238" s="18" t="s">
        <v>83</v>
      </c>
      <c r="BK238" s="241">
        <f>ROUND(I238*H238,2)</f>
        <v>0</v>
      </c>
      <c r="BL238" s="18" t="s">
        <v>260</v>
      </c>
      <c r="BM238" s="240" t="s">
        <v>2164</v>
      </c>
    </row>
    <row r="239" s="12" customFormat="1" ht="25.92" customHeight="1">
      <c r="A239" s="12"/>
      <c r="B239" s="213"/>
      <c r="C239" s="214"/>
      <c r="D239" s="215" t="s">
        <v>75</v>
      </c>
      <c r="E239" s="216" t="s">
        <v>424</v>
      </c>
      <c r="F239" s="216" t="s">
        <v>425</v>
      </c>
      <c r="G239" s="214"/>
      <c r="H239" s="214"/>
      <c r="I239" s="217"/>
      <c r="J239" s="218">
        <f>BK239</f>
        <v>0</v>
      </c>
      <c r="K239" s="214"/>
      <c r="L239" s="219"/>
      <c r="M239" s="220"/>
      <c r="N239" s="221"/>
      <c r="O239" s="221"/>
      <c r="P239" s="222">
        <f>P240+P248+P544+P577+P582+P753+P856+P870+P1051+P1101+P1252</f>
        <v>0</v>
      </c>
      <c r="Q239" s="221"/>
      <c r="R239" s="222">
        <f>R240+R248+R544+R577+R582+R753+R856+R870+R1051+R1101+R1252</f>
        <v>49.418950000000002</v>
      </c>
      <c r="S239" s="221"/>
      <c r="T239" s="223">
        <f>T240+T248+T544+T577+T582+T753+T856+T870+T1051+T1101+T1252</f>
        <v>0</v>
      </c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R239" s="224" t="s">
        <v>85</v>
      </c>
      <c r="AT239" s="225" t="s">
        <v>75</v>
      </c>
      <c r="AU239" s="225" t="s">
        <v>76</v>
      </c>
      <c r="AY239" s="224" t="s">
        <v>253</v>
      </c>
      <c r="BK239" s="226">
        <f>BK240+BK248+BK544+BK577+BK582+BK753+BK856+BK870+BK1051+BK1101+BK1252</f>
        <v>0</v>
      </c>
    </row>
    <row r="240" s="12" customFormat="1" ht="22.8" customHeight="1">
      <c r="A240" s="12"/>
      <c r="B240" s="213"/>
      <c r="C240" s="214"/>
      <c r="D240" s="215" t="s">
        <v>75</v>
      </c>
      <c r="E240" s="227" t="s">
        <v>426</v>
      </c>
      <c r="F240" s="227" t="s">
        <v>427</v>
      </c>
      <c r="G240" s="214"/>
      <c r="H240" s="214"/>
      <c r="I240" s="217"/>
      <c r="J240" s="228">
        <f>BK240</f>
        <v>0</v>
      </c>
      <c r="K240" s="214"/>
      <c r="L240" s="219"/>
      <c r="M240" s="220"/>
      <c r="N240" s="221"/>
      <c r="O240" s="221"/>
      <c r="P240" s="222">
        <f>SUM(P241:P247)</f>
        <v>0</v>
      </c>
      <c r="Q240" s="221"/>
      <c r="R240" s="222">
        <f>SUM(R241:R247)</f>
        <v>0.0118954</v>
      </c>
      <c r="S240" s="221"/>
      <c r="T240" s="223">
        <f>SUM(T241:T247)</f>
        <v>0</v>
      </c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R240" s="224" t="s">
        <v>85</v>
      </c>
      <c r="AT240" s="225" t="s">
        <v>75</v>
      </c>
      <c r="AU240" s="225" t="s">
        <v>83</v>
      </c>
      <c r="AY240" s="224" t="s">
        <v>253</v>
      </c>
      <c r="BK240" s="226">
        <f>SUM(BK241:BK247)</f>
        <v>0</v>
      </c>
    </row>
    <row r="241" s="2" customFormat="1" ht="24.15" customHeight="1">
      <c r="A241" s="39"/>
      <c r="B241" s="40"/>
      <c r="C241" s="229" t="s">
        <v>398</v>
      </c>
      <c r="D241" s="229" t="s">
        <v>256</v>
      </c>
      <c r="E241" s="230" t="s">
        <v>429</v>
      </c>
      <c r="F241" s="231" t="s">
        <v>430</v>
      </c>
      <c r="G241" s="232" t="s">
        <v>179</v>
      </c>
      <c r="H241" s="233">
        <v>24.98</v>
      </c>
      <c r="I241" s="234"/>
      <c r="J241" s="235">
        <f>ROUND(I241*H241,2)</f>
        <v>0</v>
      </c>
      <c r="K241" s="231" t="s">
        <v>1</v>
      </c>
      <c r="L241" s="45"/>
      <c r="M241" s="236" t="s">
        <v>1</v>
      </c>
      <c r="N241" s="237" t="s">
        <v>41</v>
      </c>
      <c r="O241" s="92"/>
      <c r="P241" s="238">
        <f>O241*H241</f>
        <v>0</v>
      </c>
      <c r="Q241" s="238">
        <v>1.0000000000000001E-05</v>
      </c>
      <c r="R241" s="238">
        <f>Q241*H241</f>
        <v>0.0002498</v>
      </c>
      <c r="S241" s="238">
        <v>0</v>
      </c>
      <c r="T241" s="239">
        <f>S241*H241</f>
        <v>0</v>
      </c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R241" s="240" t="s">
        <v>398</v>
      </c>
      <c r="AT241" s="240" t="s">
        <v>256</v>
      </c>
      <c r="AU241" s="240" t="s">
        <v>85</v>
      </c>
      <c r="AY241" s="18" t="s">
        <v>253</v>
      </c>
      <c r="BE241" s="241">
        <f>IF(N241="základní",J241,0)</f>
        <v>0</v>
      </c>
      <c r="BF241" s="241">
        <f>IF(N241="snížená",J241,0)</f>
        <v>0</v>
      </c>
      <c r="BG241" s="241">
        <f>IF(N241="zákl. přenesená",J241,0)</f>
        <v>0</v>
      </c>
      <c r="BH241" s="241">
        <f>IF(N241="sníž. přenesená",J241,0)</f>
        <v>0</v>
      </c>
      <c r="BI241" s="241">
        <f>IF(N241="nulová",J241,0)</f>
        <v>0</v>
      </c>
      <c r="BJ241" s="18" t="s">
        <v>83</v>
      </c>
      <c r="BK241" s="241">
        <f>ROUND(I241*H241,2)</f>
        <v>0</v>
      </c>
      <c r="BL241" s="18" t="s">
        <v>398</v>
      </c>
      <c r="BM241" s="240" t="s">
        <v>2165</v>
      </c>
    </row>
    <row r="242" s="14" customFormat="1">
      <c r="A242" s="14"/>
      <c r="B242" s="258"/>
      <c r="C242" s="259"/>
      <c r="D242" s="249" t="s">
        <v>264</v>
      </c>
      <c r="E242" s="260" t="s">
        <v>1</v>
      </c>
      <c r="F242" s="261" t="s">
        <v>2055</v>
      </c>
      <c r="G242" s="259"/>
      <c r="H242" s="262">
        <v>24.98</v>
      </c>
      <c r="I242" s="263"/>
      <c r="J242" s="259"/>
      <c r="K242" s="259"/>
      <c r="L242" s="264"/>
      <c r="M242" s="265"/>
      <c r="N242" s="266"/>
      <c r="O242" s="266"/>
      <c r="P242" s="266"/>
      <c r="Q242" s="266"/>
      <c r="R242" s="266"/>
      <c r="S242" s="266"/>
      <c r="T242" s="267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T242" s="268" t="s">
        <v>264</v>
      </c>
      <c r="AU242" s="268" t="s">
        <v>85</v>
      </c>
      <c r="AV242" s="14" t="s">
        <v>85</v>
      </c>
      <c r="AW242" s="14" t="s">
        <v>32</v>
      </c>
      <c r="AX242" s="14" t="s">
        <v>76</v>
      </c>
      <c r="AY242" s="268" t="s">
        <v>253</v>
      </c>
    </row>
    <row r="243" s="15" customFormat="1">
      <c r="A243" s="15"/>
      <c r="B243" s="269"/>
      <c r="C243" s="270"/>
      <c r="D243" s="249" t="s">
        <v>264</v>
      </c>
      <c r="E243" s="271" t="s">
        <v>1</v>
      </c>
      <c r="F243" s="272" t="s">
        <v>283</v>
      </c>
      <c r="G243" s="270"/>
      <c r="H243" s="273">
        <v>24.98</v>
      </c>
      <c r="I243" s="274"/>
      <c r="J243" s="270"/>
      <c r="K243" s="270"/>
      <c r="L243" s="275"/>
      <c r="M243" s="276"/>
      <c r="N243" s="277"/>
      <c r="O243" s="277"/>
      <c r="P243" s="277"/>
      <c r="Q243" s="277"/>
      <c r="R243" s="277"/>
      <c r="S243" s="277"/>
      <c r="T243" s="278"/>
      <c r="U243" s="15"/>
      <c r="V243" s="15"/>
      <c r="W243" s="15"/>
      <c r="X243" s="15"/>
      <c r="Y243" s="15"/>
      <c r="Z243" s="15"/>
      <c r="AA243" s="15"/>
      <c r="AB243" s="15"/>
      <c r="AC243" s="15"/>
      <c r="AD243" s="15"/>
      <c r="AE243" s="15"/>
      <c r="AT243" s="279" t="s">
        <v>264</v>
      </c>
      <c r="AU243" s="279" t="s">
        <v>85</v>
      </c>
      <c r="AV243" s="15" t="s">
        <v>260</v>
      </c>
      <c r="AW243" s="15" t="s">
        <v>32</v>
      </c>
      <c r="AX243" s="15" t="s">
        <v>83</v>
      </c>
      <c r="AY243" s="279" t="s">
        <v>253</v>
      </c>
    </row>
    <row r="244" s="2" customFormat="1" ht="16.5" customHeight="1">
      <c r="A244" s="39"/>
      <c r="B244" s="40"/>
      <c r="C244" s="291" t="s">
        <v>402</v>
      </c>
      <c r="D244" s="291" t="s">
        <v>371</v>
      </c>
      <c r="E244" s="292" t="s">
        <v>433</v>
      </c>
      <c r="F244" s="293" t="s">
        <v>434</v>
      </c>
      <c r="G244" s="294" t="s">
        <v>179</v>
      </c>
      <c r="H244" s="295">
        <v>29.114000000000001</v>
      </c>
      <c r="I244" s="296"/>
      <c r="J244" s="297">
        <f>ROUND(I244*H244,2)</f>
        <v>0</v>
      </c>
      <c r="K244" s="293" t="s">
        <v>259</v>
      </c>
      <c r="L244" s="298"/>
      <c r="M244" s="299" t="s">
        <v>1</v>
      </c>
      <c r="N244" s="300" t="s">
        <v>41</v>
      </c>
      <c r="O244" s="92"/>
      <c r="P244" s="238">
        <f>O244*H244</f>
        <v>0</v>
      </c>
      <c r="Q244" s="238">
        <v>0.00040000000000000002</v>
      </c>
      <c r="R244" s="238">
        <f>Q244*H244</f>
        <v>0.011645600000000001</v>
      </c>
      <c r="S244" s="238">
        <v>0</v>
      </c>
      <c r="T244" s="239">
        <f>S244*H244</f>
        <v>0</v>
      </c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R244" s="240" t="s">
        <v>366</v>
      </c>
      <c r="AT244" s="240" t="s">
        <v>371</v>
      </c>
      <c r="AU244" s="240" t="s">
        <v>85</v>
      </c>
      <c r="AY244" s="18" t="s">
        <v>253</v>
      </c>
      <c r="BE244" s="241">
        <f>IF(N244="základní",J244,0)</f>
        <v>0</v>
      </c>
      <c r="BF244" s="241">
        <f>IF(N244="snížená",J244,0)</f>
        <v>0</v>
      </c>
      <c r="BG244" s="241">
        <f>IF(N244="zákl. přenesená",J244,0)</f>
        <v>0</v>
      </c>
      <c r="BH244" s="241">
        <f>IF(N244="sníž. přenesená",J244,0)</f>
        <v>0</v>
      </c>
      <c r="BI244" s="241">
        <f>IF(N244="nulová",J244,0)</f>
        <v>0</v>
      </c>
      <c r="BJ244" s="18" t="s">
        <v>83</v>
      </c>
      <c r="BK244" s="241">
        <f>ROUND(I244*H244,2)</f>
        <v>0</v>
      </c>
      <c r="BL244" s="18" t="s">
        <v>398</v>
      </c>
      <c r="BM244" s="240" t="s">
        <v>2166</v>
      </c>
    </row>
    <row r="245" s="14" customFormat="1">
      <c r="A245" s="14"/>
      <c r="B245" s="258"/>
      <c r="C245" s="259"/>
      <c r="D245" s="249" t="s">
        <v>264</v>
      </c>
      <c r="E245" s="259"/>
      <c r="F245" s="261" t="s">
        <v>2167</v>
      </c>
      <c r="G245" s="259"/>
      <c r="H245" s="262">
        <v>29.114000000000001</v>
      </c>
      <c r="I245" s="263"/>
      <c r="J245" s="259"/>
      <c r="K245" s="259"/>
      <c r="L245" s="264"/>
      <c r="M245" s="265"/>
      <c r="N245" s="266"/>
      <c r="O245" s="266"/>
      <c r="P245" s="266"/>
      <c r="Q245" s="266"/>
      <c r="R245" s="266"/>
      <c r="S245" s="266"/>
      <c r="T245" s="267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T245" s="268" t="s">
        <v>264</v>
      </c>
      <c r="AU245" s="268" t="s">
        <v>85</v>
      </c>
      <c r="AV245" s="14" t="s">
        <v>85</v>
      </c>
      <c r="AW245" s="14" t="s">
        <v>4</v>
      </c>
      <c r="AX245" s="14" t="s">
        <v>83</v>
      </c>
      <c r="AY245" s="268" t="s">
        <v>253</v>
      </c>
    </row>
    <row r="246" s="2" customFormat="1" ht="24.15" customHeight="1">
      <c r="A246" s="39"/>
      <c r="B246" s="40"/>
      <c r="C246" s="229" t="s">
        <v>406</v>
      </c>
      <c r="D246" s="229" t="s">
        <v>256</v>
      </c>
      <c r="E246" s="230" t="s">
        <v>2168</v>
      </c>
      <c r="F246" s="231" t="s">
        <v>2169</v>
      </c>
      <c r="G246" s="232" t="s">
        <v>422</v>
      </c>
      <c r="H246" s="233">
        <v>0.012</v>
      </c>
      <c r="I246" s="234"/>
      <c r="J246" s="235">
        <f>ROUND(I246*H246,2)</f>
        <v>0</v>
      </c>
      <c r="K246" s="231" t="s">
        <v>259</v>
      </c>
      <c r="L246" s="45"/>
      <c r="M246" s="236" t="s">
        <v>1</v>
      </c>
      <c r="N246" s="237" t="s">
        <v>41</v>
      </c>
      <c r="O246" s="92"/>
      <c r="P246" s="238">
        <f>O246*H246</f>
        <v>0</v>
      </c>
      <c r="Q246" s="238">
        <v>0</v>
      </c>
      <c r="R246" s="238">
        <f>Q246*H246</f>
        <v>0</v>
      </c>
      <c r="S246" s="238">
        <v>0</v>
      </c>
      <c r="T246" s="239">
        <f>S246*H246</f>
        <v>0</v>
      </c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R246" s="240" t="s">
        <v>398</v>
      </c>
      <c r="AT246" s="240" t="s">
        <v>256</v>
      </c>
      <c r="AU246" s="240" t="s">
        <v>85</v>
      </c>
      <c r="AY246" s="18" t="s">
        <v>253</v>
      </c>
      <c r="BE246" s="241">
        <f>IF(N246="základní",J246,0)</f>
        <v>0</v>
      </c>
      <c r="BF246" s="241">
        <f>IF(N246="snížená",J246,0)</f>
        <v>0</v>
      </c>
      <c r="BG246" s="241">
        <f>IF(N246="zákl. přenesená",J246,0)</f>
        <v>0</v>
      </c>
      <c r="BH246" s="241">
        <f>IF(N246="sníž. přenesená",J246,0)</f>
        <v>0</v>
      </c>
      <c r="BI246" s="241">
        <f>IF(N246="nulová",J246,0)</f>
        <v>0</v>
      </c>
      <c r="BJ246" s="18" t="s">
        <v>83</v>
      </c>
      <c r="BK246" s="241">
        <f>ROUND(I246*H246,2)</f>
        <v>0</v>
      </c>
      <c r="BL246" s="18" t="s">
        <v>398</v>
      </c>
      <c r="BM246" s="240" t="s">
        <v>2170</v>
      </c>
    </row>
    <row r="247" s="2" customFormat="1">
      <c r="A247" s="39"/>
      <c r="B247" s="40"/>
      <c r="C247" s="41"/>
      <c r="D247" s="242" t="s">
        <v>262</v>
      </c>
      <c r="E247" s="41"/>
      <c r="F247" s="243" t="s">
        <v>2171</v>
      </c>
      <c r="G247" s="41"/>
      <c r="H247" s="41"/>
      <c r="I247" s="244"/>
      <c r="J247" s="41"/>
      <c r="K247" s="41"/>
      <c r="L247" s="45"/>
      <c r="M247" s="245"/>
      <c r="N247" s="246"/>
      <c r="O247" s="92"/>
      <c r="P247" s="92"/>
      <c r="Q247" s="92"/>
      <c r="R247" s="92"/>
      <c r="S247" s="92"/>
      <c r="T247" s="93"/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T247" s="18" t="s">
        <v>262</v>
      </c>
      <c r="AU247" s="18" t="s">
        <v>85</v>
      </c>
    </row>
    <row r="248" s="12" customFormat="1" ht="22.8" customHeight="1">
      <c r="A248" s="12"/>
      <c r="B248" s="213"/>
      <c r="C248" s="214"/>
      <c r="D248" s="215" t="s">
        <v>75</v>
      </c>
      <c r="E248" s="227" t="s">
        <v>442</v>
      </c>
      <c r="F248" s="227" t="s">
        <v>443</v>
      </c>
      <c r="G248" s="214"/>
      <c r="H248" s="214"/>
      <c r="I248" s="217"/>
      <c r="J248" s="228">
        <f>BK248</f>
        <v>0</v>
      </c>
      <c r="K248" s="214"/>
      <c r="L248" s="219"/>
      <c r="M248" s="220"/>
      <c r="N248" s="221"/>
      <c r="O248" s="221"/>
      <c r="P248" s="222">
        <f>SUM(P249:P543)</f>
        <v>0</v>
      </c>
      <c r="Q248" s="221"/>
      <c r="R248" s="222">
        <f>SUM(R249:R543)</f>
        <v>39.571293130000001</v>
      </c>
      <c r="S248" s="221"/>
      <c r="T248" s="223">
        <f>SUM(T249:T543)</f>
        <v>0</v>
      </c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R248" s="224" t="s">
        <v>85</v>
      </c>
      <c r="AT248" s="225" t="s">
        <v>75</v>
      </c>
      <c r="AU248" s="225" t="s">
        <v>83</v>
      </c>
      <c r="AY248" s="224" t="s">
        <v>253</v>
      </c>
      <c r="BK248" s="226">
        <f>SUM(BK249:BK543)</f>
        <v>0</v>
      </c>
    </row>
    <row r="249" s="2" customFormat="1" ht="24.15" customHeight="1">
      <c r="A249" s="39"/>
      <c r="B249" s="40"/>
      <c r="C249" s="229" t="s">
        <v>410</v>
      </c>
      <c r="D249" s="229" t="s">
        <v>256</v>
      </c>
      <c r="E249" s="230" t="s">
        <v>445</v>
      </c>
      <c r="F249" s="231" t="s">
        <v>446</v>
      </c>
      <c r="G249" s="232" t="s">
        <v>179</v>
      </c>
      <c r="H249" s="233">
        <v>174.226</v>
      </c>
      <c r="I249" s="234"/>
      <c r="J249" s="235">
        <f>ROUND(I249*H249,2)</f>
        <v>0</v>
      </c>
      <c r="K249" s="231" t="s">
        <v>259</v>
      </c>
      <c r="L249" s="45"/>
      <c r="M249" s="236" t="s">
        <v>1</v>
      </c>
      <c r="N249" s="237" t="s">
        <v>41</v>
      </c>
      <c r="O249" s="92"/>
      <c r="P249" s="238">
        <f>O249*H249</f>
        <v>0</v>
      </c>
      <c r="Q249" s="238">
        <v>0.046969999999999998</v>
      </c>
      <c r="R249" s="238">
        <f>Q249*H249</f>
        <v>8.1833952199999995</v>
      </c>
      <c r="S249" s="238">
        <v>0</v>
      </c>
      <c r="T249" s="239">
        <f>S249*H249</f>
        <v>0</v>
      </c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R249" s="240" t="s">
        <v>398</v>
      </c>
      <c r="AT249" s="240" t="s">
        <v>256</v>
      </c>
      <c r="AU249" s="240" t="s">
        <v>85</v>
      </c>
      <c r="AY249" s="18" t="s">
        <v>253</v>
      </c>
      <c r="BE249" s="241">
        <f>IF(N249="základní",J249,0)</f>
        <v>0</v>
      </c>
      <c r="BF249" s="241">
        <f>IF(N249="snížená",J249,0)</f>
        <v>0</v>
      </c>
      <c r="BG249" s="241">
        <f>IF(N249="zákl. přenesená",J249,0)</f>
        <v>0</v>
      </c>
      <c r="BH249" s="241">
        <f>IF(N249="sníž. přenesená",J249,0)</f>
        <v>0</v>
      </c>
      <c r="BI249" s="241">
        <f>IF(N249="nulová",J249,0)</f>
        <v>0</v>
      </c>
      <c r="BJ249" s="18" t="s">
        <v>83</v>
      </c>
      <c r="BK249" s="241">
        <f>ROUND(I249*H249,2)</f>
        <v>0</v>
      </c>
      <c r="BL249" s="18" t="s">
        <v>398</v>
      </c>
      <c r="BM249" s="240" t="s">
        <v>2172</v>
      </c>
    </row>
    <row r="250" s="2" customFormat="1">
      <c r="A250" s="39"/>
      <c r="B250" s="40"/>
      <c r="C250" s="41"/>
      <c r="D250" s="242" t="s">
        <v>262</v>
      </c>
      <c r="E250" s="41"/>
      <c r="F250" s="243" t="s">
        <v>448</v>
      </c>
      <c r="G250" s="41"/>
      <c r="H250" s="41"/>
      <c r="I250" s="244"/>
      <c r="J250" s="41"/>
      <c r="K250" s="41"/>
      <c r="L250" s="45"/>
      <c r="M250" s="245"/>
      <c r="N250" s="246"/>
      <c r="O250" s="92"/>
      <c r="P250" s="92"/>
      <c r="Q250" s="92"/>
      <c r="R250" s="92"/>
      <c r="S250" s="92"/>
      <c r="T250" s="93"/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T250" s="18" t="s">
        <v>262</v>
      </c>
      <c r="AU250" s="18" t="s">
        <v>85</v>
      </c>
    </row>
    <row r="251" s="13" customFormat="1">
      <c r="A251" s="13"/>
      <c r="B251" s="247"/>
      <c r="C251" s="248"/>
      <c r="D251" s="249" t="s">
        <v>264</v>
      </c>
      <c r="E251" s="250" t="s">
        <v>1</v>
      </c>
      <c r="F251" s="251" t="s">
        <v>357</v>
      </c>
      <c r="G251" s="248"/>
      <c r="H251" s="250" t="s">
        <v>1</v>
      </c>
      <c r="I251" s="252"/>
      <c r="J251" s="248"/>
      <c r="K251" s="248"/>
      <c r="L251" s="253"/>
      <c r="M251" s="254"/>
      <c r="N251" s="255"/>
      <c r="O251" s="255"/>
      <c r="P251" s="255"/>
      <c r="Q251" s="255"/>
      <c r="R251" s="255"/>
      <c r="S251" s="255"/>
      <c r="T251" s="256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57" t="s">
        <v>264</v>
      </c>
      <c r="AU251" s="257" t="s">
        <v>85</v>
      </c>
      <c r="AV251" s="13" t="s">
        <v>83</v>
      </c>
      <c r="AW251" s="13" t="s">
        <v>32</v>
      </c>
      <c r="AX251" s="13" t="s">
        <v>76</v>
      </c>
      <c r="AY251" s="257" t="s">
        <v>253</v>
      </c>
    </row>
    <row r="252" s="13" customFormat="1">
      <c r="A252" s="13"/>
      <c r="B252" s="247"/>
      <c r="C252" s="248"/>
      <c r="D252" s="249" t="s">
        <v>264</v>
      </c>
      <c r="E252" s="250" t="s">
        <v>1</v>
      </c>
      <c r="F252" s="251" t="s">
        <v>81</v>
      </c>
      <c r="G252" s="248"/>
      <c r="H252" s="250" t="s">
        <v>1</v>
      </c>
      <c r="I252" s="252"/>
      <c r="J252" s="248"/>
      <c r="K252" s="248"/>
      <c r="L252" s="253"/>
      <c r="M252" s="254"/>
      <c r="N252" s="255"/>
      <c r="O252" s="255"/>
      <c r="P252" s="255"/>
      <c r="Q252" s="255"/>
      <c r="R252" s="255"/>
      <c r="S252" s="255"/>
      <c r="T252" s="256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57" t="s">
        <v>264</v>
      </c>
      <c r="AU252" s="257" t="s">
        <v>85</v>
      </c>
      <c r="AV252" s="13" t="s">
        <v>83</v>
      </c>
      <c r="AW252" s="13" t="s">
        <v>32</v>
      </c>
      <c r="AX252" s="13" t="s">
        <v>76</v>
      </c>
      <c r="AY252" s="257" t="s">
        <v>253</v>
      </c>
    </row>
    <row r="253" s="13" customFormat="1">
      <c r="A253" s="13"/>
      <c r="B253" s="247"/>
      <c r="C253" s="248"/>
      <c r="D253" s="249" t="s">
        <v>264</v>
      </c>
      <c r="E253" s="250" t="s">
        <v>1</v>
      </c>
      <c r="F253" s="251" t="s">
        <v>2173</v>
      </c>
      <c r="G253" s="248"/>
      <c r="H253" s="250" t="s">
        <v>1</v>
      </c>
      <c r="I253" s="252"/>
      <c r="J253" s="248"/>
      <c r="K253" s="248"/>
      <c r="L253" s="253"/>
      <c r="M253" s="254"/>
      <c r="N253" s="255"/>
      <c r="O253" s="255"/>
      <c r="P253" s="255"/>
      <c r="Q253" s="255"/>
      <c r="R253" s="255"/>
      <c r="S253" s="255"/>
      <c r="T253" s="256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57" t="s">
        <v>264</v>
      </c>
      <c r="AU253" s="257" t="s">
        <v>85</v>
      </c>
      <c r="AV253" s="13" t="s">
        <v>83</v>
      </c>
      <c r="AW253" s="13" t="s">
        <v>32</v>
      </c>
      <c r="AX253" s="13" t="s">
        <v>76</v>
      </c>
      <c r="AY253" s="257" t="s">
        <v>253</v>
      </c>
    </row>
    <row r="254" s="14" customFormat="1">
      <c r="A254" s="14"/>
      <c r="B254" s="258"/>
      <c r="C254" s="259"/>
      <c r="D254" s="249" t="s">
        <v>264</v>
      </c>
      <c r="E254" s="260" t="s">
        <v>1</v>
      </c>
      <c r="F254" s="261" t="s">
        <v>2174</v>
      </c>
      <c r="G254" s="259"/>
      <c r="H254" s="262">
        <v>13.722</v>
      </c>
      <c r="I254" s="263"/>
      <c r="J254" s="259"/>
      <c r="K254" s="259"/>
      <c r="L254" s="264"/>
      <c r="M254" s="265"/>
      <c r="N254" s="266"/>
      <c r="O254" s="266"/>
      <c r="P254" s="266"/>
      <c r="Q254" s="266"/>
      <c r="R254" s="266"/>
      <c r="S254" s="266"/>
      <c r="T254" s="267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T254" s="268" t="s">
        <v>264</v>
      </c>
      <c r="AU254" s="268" t="s">
        <v>85</v>
      </c>
      <c r="AV254" s="14" t="s">
        <v>85</v>
      </c>
      <c r="AW254" s="14" t="s">
        <v>32</v>
      </c>
      <c r="AX254" s="14" t="s">
        <v>76</v>
      </c>
      <c r="AY254" s="268" t="s">
        <v>253</v>
      </c>
    </row>
    <row r="255" s="14" customFormat="1">
      <c r="A255" s="14"/>
      <c r="B255" s="258"/>
      <c r="C255" s="259"/>
      <c r="D255" s="249" t="s">
        <v>264</v>
      </c>
      <c r="E255" s="260" t="s">
        <v>1</v>
      </c>
      <c r="F255" s="261" t="s">
        <v>2175</v>
      </c>
      <c r="G255" s="259"/>
      <c r="H255" s="262">
        <v>9.1379999999999999</v>
      </c>
      <c r="I255" s="263"/>
      <c r="J255" s="259"/>
      <c r="K255" s="259"/>
      <c r="L255" s="264"/>
      <c r="M255" s="265"/>
      <c r="N255" s="266"/>
      <c r="O255" s="266"/>
      <c r="P255" s="266"/>
      <c r="Q255" s="266"/>
      <c r="R255" s="266"/>
      <c r="S255" s="266"/>
      <c r="T255" s="267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T255" s="268" t="s">
        <v>264</v>
      </c>
      <c r="AU255" s="268" t="s">
        <v>85</v>
      </c>
      <c r="AV255" s="14" t="s">
        <v>85</v>
      </c>
      <c r="AW255" s="14" t="s">
        <v>32</v>
      </c>
      <c r="AX255" s="14" t="s">
        <v>76</v>
      </c>
      <c r="AY255" s="268" t="s">
        <v>253</v>
      </c>
    </row>
    <row r="256" s="14" customFormat="1">
      <c r="A256" s="14"/>
      <c r="B256" s="258"/>
      <c r="C256" s="259"/>
      <c r="D256" s="249" t="s">
        <v>264</v>
      </c>
      <c r="E256" s="260" t="s">
        <v>1</v>
      </c>
      <c r="F256" s="261" t="s">
        <v>2176</v>
      </c>
      <c r="G256" s="259"/>
      <c r="H256" s="262">
        <v>16.920999999999999</v>
      </c>
      <c r="I256" s="263"/>
      <c r="J256" s="259"/>
      <c r="K256" s="259"/>
      <c r="L256" s="264"/>
      <c r="M256" s="265"/>
      <c r="N256" s="266"/>
      <c r="O256" s="266"/>
      <c r="P256" s="266"/>
      <c r="Q256" s="266"/>
      <c r="R256" s="266"/>
      <c r="S256" s="266"/>
      <c r="T256" s="267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T256" s="268" t="s">
        <v>264</v>
      </c>
      <c r="AU256" s="268" t="s">
        <v>85</v>
      </c>
      <c r="AV256" s="14" t="s">
        <v>85</v>
      </c>
      <c r="AW256" s="14" t="s">
        <v>32</v>
      </c>
      <c r="AX256" s="14" t="s">
        <v>76</v>
      </c>
      <c r="AY256" s="268" t="s">
        <v>253</v>
      </c>
    </row>
    <row r="257" s="16" customFormat="1">
      <c r="A257" s="16"/>
      <c r="B257" s="280"/>
      <c r="C257" s="281"/>
      <c r="D257" s="249" t="s">
        <v>264</v>
      </c>
      <c r="E257" s="282" t="s">
        <v>1</v>
      </c>
      <c r="F257" s="283" t="s">
        <v>323</v>
      </c>
      <c r="G257" s="281"/>
      <c r="H257" s="284">
        <v>39.780999999999999</v>
      </c>
      <c r="I257" s="285"/>
      <c r="J257" s="281"/>
      <c r="K257" s="281"/>
      <c r="L257" s="286"/>
      <c r="M257" s="287"/>
      <c r="N257" s="288"/>
      <c r="O257" s="288"/>
      <c r="P257" s="288"/>
      <c r="Q257" s="288"/>
      <c r="R257" s="288"/>
      <c r="S257" s="288"/>
      <c r="T257" s="289"/>
      <c r="U257" s="16"/>
      <c r="V257" s="16"/>
      <c r="W257" s="16"/>
      <c r="X257" s="16"/>
      <c r="Y257" s="16"/>
      <c r="Z257" s="16"/>
      <c r="AA257" s="16"/>
      <c r="AB257" s="16"/>
      <c r="AC257" s="16"/>
      <c r="AD257" s="16"/>
      <c r="AE257" s="16"/>
      <c r="AT257" s="290" t="s">
        <v>264</v>
      </c>
      <c r="AU257" s="290" t="s">
        <v>85</v>
      </c>
      <c r="AV257" s="16" t="s">
        <v>102</v>
      </c>
      <c r="AW257" s="16" t="s">
        <v>32</v>
      </c>
      <c r="AX257" s="16" t="s">
        <v>76</v>
      </c>
      <c r="AY257" s="290" t="s">
        <v>253</v>
      </c>
    </row>
    <row r="258" s="13" customFormat="1">
      <c r="A258" s="13"/>
      <c r="B258" s="247"/>
      <c r="C258" s="248"/>
      <c r="D258" s="249" t="s">
        <v>264</v>
      </c>
      <c r="E258" s="250" t="s">
        <v>1</v>
      </c>
      <c r="F258" s="251" t="s">
        <v>324</v>
      </c>
      <c r="G258" s="248"/>
      <c r="H258" s="250" t="s">
        <v>1</v>
      </c>
      <c r="I258" s="252"/>
      <c r="J258" s="248"/>
      <c r="K258" s="248"/>
      <c r="L258" s="253"/>
      <c r="M258" s="254"/>
      <c r="N258" s="255"/>
      <c r="O258" s="255"/>
      <c r="P258" s="255"/>
      <c r="Q258" s="255"/>
      <c r="R258" s="255"/>
      <c r="S258" s="255"/>
      <c r="T258" s="256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T258" s="257" t="s">
        <v>264</v>
      </c>
      <c r="AU258" s="257" t="s">
        <v>85</v>
      </c>
      <c r="AV258" s="13" t="s">
        <v>83</v>
      </c>
      <c r="AW258" s="13" t="s">
        <v>32</v>
      </c>
      <c r="AX258" s="13" t="s">
        <v>76</v>
      </c>
      <c r="AY258" s="257" t="s">
        <v>253</v>
      </c>
    </row>
    <row r="259" s="13" customFormat="1">
      <c r="A259" s="13"/>
      <c r="B259" s="247"/>
      <c r="C259" s="248"/>
      <c r="D259" s="249" t="s">
        <v>264</v>
      </c>
      <c r="E259" s="250" t="s">
        <v>1</v>
      </c>
      <c r="F259" s="251" t="s">
        <v>2177</v>
      </c>
      <c r="G259" s="248"/>
      <c r="H259" s="250" t="s">
        <v>1</v>
      </c>
      <c r="I259" s="252"/>
      <c r="J259" s="248"/>
      <c r="K259" s="248"/>
      <c r="L259" s="253"/>
      <c r="M259" s="254"/>
      <c r="N259" s="255"/>
      <c r="O259" s="255"/>
      <c r="P259" s="255"/>
      <c r="Q259" s="255"/>
      <c r="R259" s="255"/>
      <c r="S259" s="255"/>
      <c r="T259" s="256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257" t="s">
        <v>264</v>
      </c>
      <c r="AU259" s="257" t="s">
        <v>85</v>
      </c>
      <c r="AV259" s="13" t="s">
        <v>83</v>
      </c>
      <c r="AW259" s="13" t="s">
        <v>32</v>
      </c>
      <c r="AX259" s="13" t="s">
        <v>76</v>
      </c>
      <c r="AY259" s="257" t="s">
        <v>253</v>
      </c>
    </row>
    <row r="260" s="14" customFormat="1">
      <c r="A260" s="14"/>
      <c r="B260" s="258"/>
      <c r="C260" s="259"/>
      <c r="D260" s="249" t="s">
        <v>264</v>
      </c>
      <c r="E260" s="260" t="s">
        <v>1</v>
      </c>
      <c r="F260" s="261" t="s">
        <v>2178</v>
      </c>
      <c r="G260" s="259"/>
      <c r="H260" s="262">
        <v>6.7430000000000003</v>
      </c>
      <c r="I260" s="263"/>
      <c r="J260" s="259"/>
      <c r="K260" s="259"/>
      <c r="L260" s="264"/>
      <c r="M260" s="265"/>
      <c r="N260" s="266"/>
      <c r="O260" s="266"/>
      <c r="P260" s="266"/>
      <c r="Q260" s="266"/>
      <c r="R260" s="266"/>
      <c r="S260" s="266"/>
      <c r="T260" s="267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T260" s="268" t="s">
        <v>264</v>
      </c>
      <c r="AU260" s="268" t="s">
        <v>85</v>
      </c>
      <c r="AV260" s="14" t="s">
        <v>85</v>
      </c>
      <c r="AW260" s="14" t="s">
        <v>32</v>
      </c>
      <c r="AX260" s="14" t="s">
        <v>76</v>
      </c>
      <c r="AY260" s="268" t="s">
        <v>253</v>
      </c>
    </row>
    <row r="261" s="13" customFormat="1">
      <c r="A261" s="13"/>
      <c r="B261" s="247"/>
      <c r="C261" s="248"/>
      <c r="D261" s="249" t="s">
        <v>264</v>
      </c>
      <c r="E261" s="250" t="s">
        <v>1</v>
      </c>
      <c r="F261" s="251" t="s">
        <v>2179</v>
      </c>
      <c r="G261" s="248"/>
      <c r="H261" s="250" t="s">
        <v>1</v>
      </c>
      <c r="I261" s="252"/>
      <c r="J261" s="248"/>
      <c r="K261" s="248"/>
      <c r="L261" s="253"/>
      <c r="M261" s="254"/>
      <c r="N261" s="255"/>
      <c r="O261" s="255"/>
      <c r="P261" s="255"/>
      <c r="Q261" s="255"/>
      <c r="R261" s="255"/>
      <c r="S261" s="255"/>
      <c r="T261" s="256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57" t="s">
        <v>264</v>
      </c>
      <c r="AU261" s="257" t="s">
        <v>85</v>
      </c>
      <c r="AV261" s="13" t="s">
        <v>83</v>
      </c>
      <c r="AW261" s="13" t="s">
        <v>32</v>
      </c>
      <c r="AX261" s="13" t="s">
        <v>76</v>
      </c>
      <c r="AY261" s="257" t="s">
        <v>253</v>
      </c>
    </row>
    <row r="262" s="14" customFormat="1">
      <c r="A262" s="14"/>
      <c r="B262" s="258"/>
      <c r="C262" s="259"/>
      <c r="D262" s="249" t="s">
        <v>264</v>
      </c>
      <c r="E262" s="260" t="s">
        <v>1</v>
      </c>
      <c r="F262" s="261" t="s">
        <v>2180</v>
      </c>
      <c r="G262" s="259"/>
      <c r="H262" s="262">
        <v>15.605</v>
      </c>
      <c r="I262" s="263"/>
      <c r="J262" s="259"/>
      <c r="K262" s="259"/>
      <c r="L262" s="264"/>
      <c r="M262" s="265"/>
      <c r="N262" s="266"/>
      <c r="O262" s="266"/>
      <c r="P262" s="266"/>
      <c r="Q262" s="266"/>
      <c r="R262" s="266"/>
      <c r="S262" s="266"/>
      <c r="T262" s="267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T262" s="268" t="s">
        <v>264</v>
      </c>
      <c r="AU262" s="268" t="s">
        <v>85</v>
      </c>
      <c r="AV262" s="14" t="s">
        <v>85</v>
      </c>
      <c r="AW262" s="14" t="s">
        <v>32</v>
      </c>
      <c r="AX262" s="14" t="s">
        <v>76</v>
      </c>
      <c r="AY262" s="268" t="s">
        <v>253</v>
      </c>
    </row>
    <row r="263" s="13" customFormat="1">
      <c r="A263" s="13"/>
      <c r="B263" s="247"/>
      <c r="C263" s="248"/>
      <c r="D263" s="249" t="s">
        <v>264</v>
      </c>
      <c r="E263" s="250" t="s">
        <v>1</v>
      </c>
      <c r="F263" s="251" t="s">
        <v>2181</v>
      </c>
      <c r="G263" s="248"/>
      <c r="H263" s="250" t="s">
        <v>1</v>
      </c>
      <c r="I263" s="252"/>
      <c r="J263" s="248"/>
      <c r="K263" s="248"/>
      <c r="L263" s="253"/>
      <c r="M263" s="254"/>
      <c r="N263" s="255"/>
      <c r="O263" s="255"/>
      <c r="P263" s="255"/>
      <c r="Q263" s="255"/>
      <c r="R263" s="255"/>
      <c r="S263" s="255"/>
      <c r="T263" s="256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T263" s="257" t="s">
        <v>264</v>
      </c>
      <c r="AU263" s="257" t="s">
        <v>85</v>
      </c>
      <c r="AV263" s="13" t="s">
        <v>83</v>
      </c>
      <c r="AW263" s="13" t="s">
        <v>32</v>
      </c>
      <c r="AX263" s="13" t="s">
        <v>76</v>
      </c>
      <c r="AY263" s="257" t="s">
        <v>253</v>
      </c>
    </row>
    <row r="264" s="14" customFormat="1">
      <c r="A264" s="14"/>
      <c r="B264" s="258"/>
      <c r="C264" s="259"/>
      <c r="D264" s="249" t="s">
        <v>264</v>
      </c>
      <c r="E264" s="260" t="s">
        <v>1</v>
      </c>
      <c r="F264" s="261" t="s">
        <v>2182</v>
      </c>
      <c r="G264" s="259"/>
      <c r="H264" s="262">
        <v>10.468999999999999</v>
      </c>
      <c r="I264" s="263"/>
      <c r="J264" s="259"/>
      <c r="K264" s="259"/>
      <c r="L264" s="264"/>
      <c r="M264" s="265"/>
      <c r="N264" s="266"/>
      <c r="O264" s="266"/>
      <c r="P264" s="266"/>
      <c r="Q264" s="266"/>
      <c r="R264" s="266"/>
      <c r="S264" s="266"/>
      <c r="T264" s="267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T264" s="268" t="s">
        <v>264</v>
      </c>
      <c r="AU264" s="268" t="s">
        <v>85</v>
      </c>
      <c r="AV264" s="14" t="s">
        <v>85</v>
      </c>
      <c r="AW264" s="14" t="s">
        <v>32</v>
      </c>
      <c r="AX264" s="14" t="s">
        <v>76</v>
      </c>
      <c r="AY264" s="268" t="s">
        <v>253</v>
      </c>
    </row>
    <row r="265" s="13" customFormat="1">
      <c r="A265" s="13"/>
      <c r="B265" s="247"/>
      <c r="C265" s="248"/>
      <c r="D265" s="249" t="s">
        <v>264</v>
      </c>
      <c r="E265" s="250" t="s">
        <v>1</v>
      </c>
      <c r="F265" s="251" t="s">
        <v>2183</v>
      </c>
      <c r="G265" s="248"/>
      <c r="H265" s="250" t="s">
        <v>1</v>
      </c>
      <c r="I265" s="252"/>
      <c r="J265" s="248"/>
      <c r="K265" s="248"/>
      <c r="L265" s="253"/>
      <c r="M265" s="254"/>
      <c r="N265" s="255"/>
      <c r="O265" s="255"/>
      <c r="P265" s="255"/>
      <c r="Q265" s="255"/>
      <c r="R265" s="255"/>
      <c r="S265" s="255"/>
      <c r="T265" s="256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57" t="s">
        <v>264</v>
      </c>
      <c r="AU265" s="257" t="s">
        <v>85</v>
      </c>
      <c r="AV265" s="13" t="s">
        <v>83</v>
      </c>
      <c r="AW265" s="13" t="s">
        <v>32</v>
      </c>
      <c r="AX265" s="13" t="s">
        <v>76</v>
      </c>
      <c r="AY265" s="257" t="s">
        <v>253</v>
      </c>
    </row>
    <row r="266" s="14" customFormat="1">
      <c r="A266" s="14"/>
      <c r="B266" s="258"/>
      <c r="C266" s="259"/>
      <c r="D266" s="249" t="s">
        <v>264</v>
      </c>
      <c r="E266" s="260" t="s">
        <v>1</v>
      </c>
      <c r="F266" s="261" t="s">
        <v>2184</v>
      </c>
      <c r="G266" s="259"/>
      <c r="H266" s="262">
        <v>14.449</v>
      </c>
      <c r="I266" s="263"/>
      <c r="J266" s="259"/>
      <c r="K266" s="259"/>
      <c r="L266" s="264"/>
      <c r="M266" s="265"/>
      <c r="N266" s="266"/>
      <c r="O266" s="266"/>
      <c r="P266" s="266"/>
      <c r="Q266" s="266"/>
      <c r="R266" s="266"/>
      <c r="S266" s="266"/>
      <c r="T266" s="267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T266" s="268" t="s">
        <v>264</v>
      </c>
      <c r="AU266" s="268" t="s">
        <v>85</v>
      </c>
      <c r="AV266" s="14" t="s">
        <v>85</v>
      </c>
      <c r="AW266" s="14" t="s">
        <v>32</v>
      </c>
      <c r="AX266" s="14" t="s">
        <v>76</v>
      </c>
      <c r="AY266" s="268" t="s">
        <v>253</v>
      </c>
    </row>
    <row r="267" s="13" customFormat="1">
      <c r="A267" s="13"/>
      <c r="B267" s="247"/>
      <c r="C267" s="248"/>
      <c r="D267" s="249" t="s">
        <v>264</v>
      </c>
      <c r="E267" s="250" t="s">
        <v>1</v>
      </c>
      <c r="F267" s="251" t="s">
        <v>2185</v>
      </c>
      <c r="G267" s="248"/>
      <c r="H267" s="250" t="s">
        <v>1</v>
      </c>
      <c r="I267" s="252"/>
      <c r="J267" s="248"/>
      <c r="K267" s="248"/>
      <c r="L267" s="253"/>
      <c r="M267" s="254"/>
      <c r="N267" s="255"/>
      <c r="O267" s="255"/>
      <c r="P267" s="255"/>
      <c r="Q267" s="255"/>
      <c r="R267" s="255"/>
      <c r="S267" s="255"/>
      <c r="T267" s="256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T267" s="257" t="s">
        <v>264</v>
      </c>
      <c r="AU267" s="257" t="s">
        <v>85</v>
      </c>
      <c r="AV267" s="13" t="s">
        <v>83</v>
      </c>
      <c r="AW267" s="13" t="s">
        <v>32</v>
      </c>
      <c r="AX267" s="13" t="s">
        <v>76</v>
      </c>
      <c r="AY267" s="257" t="s">
        <v>253</v>
      </c>
    </row>
    <row r="268" s="14" customFormat="1">
      <c r="A268" s="14"/>
      <c r="B268" s="258"/>
      <c r="C268" s="259"/>
      <c r="D268" s="249" t="s">
        <v>264</v>
      </c>
      <c r="E268" s="260" t="s">
        <v>1</v>
      </c>
      <c r="F268" s="261" t="s">
        <v>2186</v>
      </c>
      <c r="G268" s="259"/>
      <c r="H268" s="262">
        <v>13.994999999999999</v>
      </c>
      <c r="I268" s="263"/>
      <c r="J268" s="259"/>
      <c r="K268" s="259"/>
      <c r="L268" s="264"/>
      <c r="M268" s="265"/>
      <c r="N268" s="266"/>
      <c r="O268" s="266"/>
      <c r="P268" s="266"/>
      <c r="Q268" s="266"/>
      <c r="R268" s="266"/>
      <c r="S268" s="266"/>
      <c r="T268" s="267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T268" s="268" t="s">
        <v>264</v>
      </c>
      <c r="AU268" s="268" t="s">
        <v>85</v>
      </c>
      <c r="AV268" s="14" t="s">
        <v>85</v>
      </c>
      <c r="AW268" s="14" t="s">
        <v>32</v>
      </c>
      <c r="AX268" s="14" t="s">
        <v>76</v>
      </c>
      <c r="AY268" s="268" t="s">
        <v>253</v>
      </c>
    </row>
    <row r="269" s="13" customFormat="1">
      <c r="A269" s="13"/>
      <c r="B269" s="247"/>
      <c r="C269" s="248"/>
      <c r="D269" s="249" t="s">
        <v>264</v>
      </c>
      <c r="E269" s="250" t="s">
        <v>1</v>
      </c>
      <c r="F269" s="251" t="s">
        <v>2187</v>
      </c>
      <c r="G269" s="248"/>
      <c r="H269" s="250" t="s">
        <v>1</v>
      </c>
      <c r="I269" s="252"/>
      <c r="J269" s="248"/>
      <c r="K269" s="248"/>
      <c r="L269" s="253"/>
      <c r="M269" s="254"/>
      <c r="N269" s="255"/>
      <c r="O269" s="255"/>
      <c r="P269" s="255"/>
      <c r="Q269" s="255"/>
      <c r="R269" s="255"/>
      <c r="S269" s="255"/>
      <c r="T269" s="256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T269" s="257" t="s">
        <v>264</v>
      </c>
      <c r="AU269" s="257" t="s">
        <v>85</v>
      </c>
      <c r="AV269" s="13" t="s">
        <v>83</v>
      </c>
      <c r="AW269" s="13" t="s">
        <v>32</v>
      </c>
      <c r="AX269" s="13" t="s">
        <v>76</v>
      </c>
      <c r="AY269" s="257" t="s">
        <v>253</v>
      </c>
    </row>
    <row r="270" s="14" customFormat="1">
      <c r="A270" s="14"/>
      <c r="B270" s="258"/>
      <c r="C270" s="259"/>
      <c r="D270" s="249" t="s">
        <v>264</v>
      </c>
      <c r="E270" s="260" t="s">
        <v>1</v>
      </c>
      <c r="F270" s="261" t="s">
        <v>2188</v>
      </c>
      <c r="G270" s="259"/>
      <c r="H270" s="262">
        <v>17.582000000000001</v>
      </c>
      <c r="I270" s="263"/>
      <c r="J270" s="259"/>
      <c r="K270" s="259"/>
      <c r="L270" s="264"/>
      <c r="M270" s="265"/>
      <c r="N270" s="266"/>
      <c r="O270" s="266"/>
      <c r="P270" s="266"/>
      <c r="Q270" s="266"/>
      <c r="R270" s="266"/>
      <c r="S270" s="266"/>
      <c r="T270" s="267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T270" s="268" t="s">
        <v>264</v>
      </c>
      <c r="AU270" s="268" t="s">
        <v>85</v>
      </c>
      <c r="AV270" s="14" t="s">
        <v>85</v>
      </c>
      <c r="AW270" s="14" t="s">
        <v>32</v>
      </c>
      <c r="AX270" s="14" t="s">
        <v>76</v>
      </c>
      <c r="AY270" s="268" t="s">
        <v>253</v>
      </c>
    </row>
    <row r="271" s="13" customFormat="1">
      <c r="A271" s="13"/>
      <c r="B271" s="247"/>
      <c r="C271" s="248"/>
      <c r="D271" s="249" t="s">
        <v>264</v>
      </c>
      <c r="E271" s="250" t="s">
        <v>1</v>
      </c>
      <c r="F271" s="251" t="s">
        <v>2189</v>
      </c>
      <c r="G271" s="248"/>
      <c r="H271" s="250" t="s">
        <v>1</v>
      </c>
      <c r="I271" s="252"/>
      <c r="J271" s="248"/>
      <c r="K271" s="248"/>
      <c r="L271" s="253"/>
      <c r="M271" s="254"/>
      <c r="N271" s="255"/>
      <c r="O271" s="255"/>
      <c r="P271" s="255"/>
      <c r="Q271" s="255"/>
      <c r="R271" s="255"/>
      <c r="S271" s="255"/>
      <c r="T271" s="256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T271" s="257" t="s">
        <v>264</v>
      </c>
      <c r="AU271" s="257" t="s">
        <v>85</v>
      </c>
      <c r="AV271" s="13" t="s">
        <v>83</v>
      </c>
      <c r="AW271" s="13" t="s">
        <v>32</v>
      </c>
      <c r="AX271" s="13" t="s">
        <v>76</v>
      </c>
      <c r="AY271" s="257" t="s">
        <v>253</v>
      </c>
    </row>
    <row r="272" s="14" customFormat="1">
      <c r="A272" s="14"/>
      <c r="B272" s="258"/>
      <c r="C272" s="259"/>
      <c r="D272" s="249" t="s">
        <v>264</v>
      </c>
      <c r="E272" s="260" t="s">
        <v>1</v>
      </c>
      <c r="F272" s="261" t="s">
        <v>2190</v>
      </c>
      <c r="G272" s="259"/>
      <c r="H272" s="262">
        <v>6.9249999999999998</v>
      </c>
      <c r="I272" s="263"/>
      <c r="J272" s="259"/>
      <c r="K272" s="259"/>
      <c r="L272" s="264"/>
      <c r="M272" s="265"/>
      <c r="N272" s="266"/>
      <c r="O272" s="266"/>
      <c r="P272" s="266"/>
      <c r="Q272" s="266"/>
      <c r="R272" s="266"/>
      <c r="S272" s="266"/>
      <c r="T272" s="267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T272" s="268" t="s">
        <v>264</v>
      </c>
      <c r="AU272" s="268" t="s">
        <v>85</v>
      </c>
      <c r="AV272" s="14" t="s">
        <v>85</v>
      </c>
      <c r="AW272" s="14" t="s">
        <v>32</v>
      </c>
      <c r="AX272" s="14" t="s">
        <v>76</v>
      </c>
      <c r="AY272" s="268" t="s">
        <v>253</v>
      </c>
    </row>
    <row r="273" s="13" customFormat="1">
      <c r="A273" s="13"/>
      <c r="B273" s="247"/>
      <c r="C273" s="248"/>
      <c r="D273" s="249" t="s">
        <v>264</v>
      </c>
      <c r="E273" s="250" t="s">
        <v>1</v>
      </c>
      <c r="F273" s="251" t="s">
        <v>2191</v>
      </c>
      <c r="G273" s="248"/>
      <c r="H273" s="250" t="s">
        <v>1</v>
      </c>
      <c r="I273" s="252"/>
      <c r="J273" s="248"/>
      <c r="K273" s="248"/>
      <c r="L273" s="253"/>
      <c r="M273" s="254"/>
      <c r="N273" s="255"/>
      <c r="O273" s="255"/>
      <c r="P273" s="255"/>
      <c r="Q273" s="255"/>
      <c r="R273" s="255"/>
      <c r="S273" s="255"/>
      <c r="T273" s="256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T273" s="257" t="s">
        <v>264</v>
      </c>
      <c r="AU273" s="257" t="s">
        <v>85</v>
      </c>
      <c r="AV273" s="13" t="s">
        <v>83</v>
      </c>
      <c r="AW273" s="13" t="s">
        <v>32</v>
      </c>
      <c r="AX273" s="13" t="s">
        <v>76</v>
      </c>
      <c r="AY273" s="257" t="s">
        <v>253</v>
      </c>
    </row>
    <row r="274" s="14" customFormat="1">
      <c r="A274" s="14"/>
      <c r="B274" s="258"/>
      <c r="C274" s="259"/>
      <c r="D274" s="249" t="s">
        <v>264</v>
      </c>
      <c r="E274" s="260" t="s">
        <v>1</v>
      </c>
      <c r="F274" s="261" t="s">
        <v>2192</v>
      </c>
      <c r="G274" s="259"/>
      <c r="H274" s="262">
        <v>14.704000000000001</v>
      </c>
      <c r="I274" s="263"/>
      <c r="J274" s="259"/>
      <c r="K274" s="259"/>
      <c r="L274" s="264"/>
      <c r="M274" s="265"/>
      <c r="N274" s="266"/>
      <c r="O274" s="266"/>
      <c r="P274" s="266"/>
      <c r="Q274" s="266"/>
      <c r="R274" s="266"/>
      <c r="S274" s="266"/>
      <c r="T274" s="267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T274" s="268" t="s">
        <v>264</v>
      </c>
      <c r="AU274" s="268" t="s">
        <v>85</v>
      </c>
      <c r="AV274" s="14" t="s">
        <v>85</v>
      </c>
      <c r="AW274" s="14" t="s">
        <v>32</v>
      </c>
      <c r="AX274" s="14" t="s">
        <v>76</v>
      </c>
      <c r="AY274" s="268" t="s">
        <v>253</v>
      </c>
    </row>
    <row r="275" s="13" customFormat="1">
      <c r="A275" s="13"/>
      <c r="B275" s="247"/>
      <c r="C275" s="248"/>
      <c r="D275" s="249" t="s">
        <v>264</v>
      </c>
      <c r="E275" s="250" t="s">
        <v>1</v>
      </c>
      <c r="F275" s="251" t="s">
        <v>2193</v>
      </c>
      <c r="G275" s="248"/>
      <c r="H275" s="250" t="s">
        <v>1</v>
      </c>
      <c r="I275" s="252"/>
      <c r="J275" s="248"/>
      <c r="K275" s="248"/>
      <c r="L275" s="253"/>
      <c r="M275" s="254"/>
      <c r="N275" s="255"/>
      <c r="O275" s="255"/>
      <c r="P275" s="255"/>
      <c r="Q275" s="255"/>
      <c r="R275" s="255"/>
      <c r="S275" s="255"/>
      <c r="T275" s="256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T275" s="257" t="s">
        <v>264</v>
      </c>
      <c r="AU275" s="257" t="s">
        <v>85</v>
      </c>
      <c r="AV275" s="13" t="s">
        <v>83</v>
      </c>
      <c r="AW275" s="13" t="s">
        <v>32</v>
      </c>
      <c r="AX275" s="13" t="s">
        <v>76</v>
      </c>
      <c r="AY275" s="257" t="s">
        <v>253</v>
      </c>
    </row>
    <row r="276" s="14" customFormat="1">
      <c r="A276" s="14"/>
      <c r="B276" s="258"/>
      <c r="C276" s="259"/>
      <c r="D276" s="249" t="s">
        <v>264</v>
      </c>
      <c r="E276" s="260" t="s">
        <v>1</v>
      </c>
      <c r="F276" s="261" t="s">
        <v>2194</v>
      </c>
      <c r="G276" s="259"/>
      <c r="H276" s="262">
        <v>15.943</v>
      </c>
      <c r="I276" s="263"/>
      <c r="J276" s="259"/>
      <c r="K276" s="259"/>
      <c r="L276" s="264"/>
      <c r="M276" s="265"/>
      <c r="N276" s="266"/>
      <c r="O276" s="266"/>
      <c r="P276" s="266"/>
      <c r="Q276" s="266"/>
      <c r="R276" s="266"/>
      <c r="S276" s="266"/>
      <c r="T276" s="267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T276" s="268" t="s">
        <v>264</v>
      </c>
      <c r="AU276" s="268" t="s">
        <v>85</v>
      </c>
      <c r="AV276" s="14" t="s">
        <v>85</v>
      </c>
      <c r="AW276" s="14" t="s">
        <v>32</v>
      </c>
      <c r="AX276" s="14" t="s">
        <v>76</v>
      </c>
      <c r="AY276" s="268" t="s">
        <v>253</v>
      </c>
    </row>
    <row r="277" s="13" customFormat="1">
      <c r="A277" s="13"/>
      <c r="B277" s="247"/>
      <c r="C277" s="248"/>
      <c r="D277" s="249" t="s">
        <v>264</v>
      </c>
      <c r="E277" s="250" t="s">
        <v>1</v>
      </c>
      <c r="F277" s="251" t="s">
        <v>2195</v>
      </c>
      <c r="G277" s="248"/>
      <c r="H277" s="250" t="s">
        <v>1</v>
      </c>
      <c r="I277" s="252"/>
      <c r="J277" s="248"/>
      <c r="K277" s="248"/>
      <c r="L277" s="253"/>
      <c r="M277" s="254"/>
      <c r="N277" s="255"/>
      <c r="O277" s="255"/>
      <c r="P277" s="255"/>
      <c r="Q277" s="255"/>
      <c r="R277" s="255"/>
      <c r="S277" s="255"/>
      <c r="T277" s="256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57" t="s">
        <v>264</v>
      </c>
      <c r="AU277" s="257" t="s">
        <v>85</v>
      </c>
      <c r="AV277" s="13" t="s">
        <v>83</v>
      </c>
      <c r="AW277" s="13" t="s">
        <v>32</v>
      </c>
      <c r="AX277" s="13" t="s">
        <v>76</v>
      </c>
      <c r="AY277" s="257" t="s">
        <v>253</v>
      </c>
    </row>
    <row r="278" s="14" customFormat="1">
      <c r="A278" s="14"/>
      <c r="B278" s="258"/>
      <c r="C278" s="259"/>
      <c r="D278" s="249" t="s">
        <v>264</v>
      </c>
      <c r="E278" s="260" t="s">
        <v>1</v>
      </c>
      <c r="F278" s="261" t="s">
        <v>2196</v>
      </c>
      <c r="G278" s="259"/>
      <c r="H278" s="262">
        <v>18.030000000000001</v>
      </c>
      <c r="I278" s="263"/>
      <c r="J278" s="259"/>
      <c r="K278" s="259"/>
      <c r="L278" s="264"/>
      <c r="M278" s="265"/>
      <c r="N278" s="266"/>
      <c r="O278" s="266"/>
      <c r="P278" s="266"/>
      <c r="Q278" s="266"/>
      <c r="R278" s="266"/>
      <c r="S278" s="266"/>
      <c r="T278" s="267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T278" s="268" t="s">
        <v>264</v>
      </c>
      <c r="AU278" s="268" t="s">
        <v>85</v>
      </c>
      <c r="AV278" s="14" t="s">
        <v>85</v>
      </c>
      <c r="AW278" s="14" t="s">
        <v>32</v>
      </c>
      <c r="AX278" s="14" t="s">
        <v>76</v>
      </c>
      <c r="AY278" s="268" t="s">
        <v>253</v>
      </c>
    </row>
    <row r="279" s="16" customFormat="1">
      <c r="A279" s="16"/>
      <c r="B279" s="280"/>
      <c r="C279" s="281"/>
      <c r="D279" s="249" t="s">
        <v>264</v>
      </c>
      <c r="E279" s="282" t="s">
        <v>1</v>
      </c>
      <c r="F279" s="283" t="s">
        <v>323</v>
      </c>
      <c r="G279" s="281"/>
      <c r="H279" s="284">
        <v>134.44499999999999</v>
      </c>
      <c r="I279" s="285"/>
      <c r="J279" s="281"/>
      <c r="K279" s="281"/>
      <c r="L279" s="286"/>
      <c r="M279" s="287"/>
      <c r="N279" s="288"/>
      <c r="O279" s="288"/>
      <c r="P279" s="288"/>
      <c r="Q279" s="288"/>
      <c r="R279" s="288"/>
      <c r="S279" s="288"/>
      <c r="T279" s="289"/>
      <c r="U279" s="16"/>
      <c r="V279" s="16"/>
      <c r="W279" s="16"/>
      <c r="X279" s="16"/>
      <c r="Y279" s="16"/>
      <c r="Z279" s="16"/>
      <c r="AA279" s="16"/>
      <c r="AB279" s="16"/>
      <c r="AC279" s="16"/>
      <c r="AD279" s="16"/>
      <c r="AE279" s="16"/>
      <c r="AT279" s="290" t="s">
        <v>264</v>
      </c>
      <c r="AU279" s="290" t="s">
        <v>85</v>
      </c>
      <c r="AV279" s="16" t="s">
        <v>102</v>
      </c>
      <c r="AW279" s="16" t="s">
        <v>32</v>
      </c>
      <c r="AX279" s="16" t="s">
        <v>76</v>
      </c>
      <c r="AY279" s="290" t="s">
        <v>253</v>
      </c>
    </row>
    <row r="280" s="15" customFormat="1">
      <c r="A280" s="15"/>
      <c r="B280" s="269"/>
      <c r="C280" s="270"/>
      <c r="D280" s="249" t="s">
        <v>264</v>
      </c>
      <c r="E280" s="271" t="s">
        <v>1</v>
      </c>
      <c r="F280" s="272" t="s">
        <v>283</v>
      </c>
      <c r="G280" s="270"/>
      <c r="H280" s="273">
        <v>174.226</v>
      </c>
      <c r="I280" s="274"/>
      <c r="J280" s="270"/>
      <c r="K280" s="270"/>
      <c r="L280" s="275"/>
      <c r="M280" s="276"/>
      <c r="N280" s="277"/>
      <c r="O280" s="277"/>
      <c r="P280" s="277"/>
      <c r="Q280" s="277"/>
      <c r="R280" s="277"/>
      <c r="S280" s="277"/>
      <c r="T280" s="278"/>
      <c r="U280" s="15"/>
      <c r="V280" s="15"/>
      <c r="W280" s="15"/>
      <c r="X280" s="15"/>
      <c r="Y280" s="15"/>
      <c r="Z280" s="15"/>
      <c r="AA280" s="15"/>
      <c r="AB280" s="15"/>
      <c r="AC280" s="15"/>
      <c r="AD280" s="15"/>
      <c r="AE280" s="15"/>
      <c r="AT280" s="279" t="s">
        <v>264</v>
      </c>
      <c r="AU280" s="279" t="s">
        <v>85</v>
      </c>
      <c r="AV280" s="15" t="s">
        <v>260</v>
      </c>
      <c r="AW280" s="15" t="s">
        <v>32</v>
      </c>
      <c r="AX280" s="15" t="s">
        <v>83</v>
      </c>
      <c r="AY280" s="279" t="s">
        <v>253</v>
      </c>
    </row>
    <row r="281" s="2" customFormat="1" ht="16.5" customHeight="1">
      <c r="A281" s="39"/>
      <c r="B281" s="40"/>
      <c r="C281" s="229" t="s">
        <v>414</v>
      </c>
      <c r="D281" s="229" t="s">
        <v>256</v>
      </c>
      <c r="E281" s="230" t="s">
        <v>457</v>
      </c>
      <c r="F281" s="231" t="s">
        <v>458</v>
      </c>
      <c r="G281" s="232" t="s">
        <v>187</v>
      </c>
      <c r="H281" s="233">
        <v>47.255000000000003</v>
      </c>
      <c r="I281" s="234"/>
      <c r="J281" s="235">
        <f>ROUND(I281*H281,2)</f>
        <v>0</v>
      </c>
      <c r="K281" s="231" t="s">
        <v>259</v>
      </c>
      <c r="L281" s="45"/>
      <c r="M281" s="236" t="s">
        <v>1</v>
      </c>
      <c r="N281" s="237" t="s">
        <v>41</v>
      </c>
      <c r="O281" s="92"/>
      <c r="P281" s="238">
        <f>O281*H281</f>
        <v>0</v>
      </c>
      <c r="Q281" s="238">
        <v>0.00091</v>
      </c>
      <c r="R281" s="238">
        <f>Q281*H281</f>
        <v>0.04300205</v>
      </c>
      <c r="S281" s="238">
        <v>0</v>
      </c>
      <c r="T281" s="239">
        <f>S281*H281</f>
        <v>0</v>
      </c>
      <c r="U281" s="39"/>
      <c r="V281" s="39"/>
      <c r="W281" s="39"/>
      <c r="X281" s="39"/>
      <c r="Y281" s="39"/>
      <c r="Z281" s="39"/>
      <c r="AA281" s="39"/>
      <c r="AB281" s="39"/>
      <c r="AC281" s="39"/>
      <c r="AD281" s="39"/>
      <c r="AE281" s="39"/>
      <c r="AR281" s="240" t="s">
        <v>398</v>
      </c>
      <c r="AT281" s="240" t="s">
        <v>256</v>
      </c>
      <c r="AU281" s="240" t="s">
        <v>85</v>
      </c>
      <c r="AY281" s="18" t="s">
        <v>253</v>
      </c>
      <c r="BE281" s="241">
        <f>IF(N281="základní",J281,0)</f>
        <v>0</v>
      </c>
      <c r="BF281" s="241">
        <f>IF(N281="snížená",J281,0)</f>
        <v>0</v>
      </c>
      <c r="BG281" s="241">
        <f>IF(N281="zákl. přenesená",J281,0)</f>
        <v>0</v>
      </c>
      <c r="BH281" s="241">
        <f>IF(N281="sníž. přenesená",J281,0)</f>
        <v>0</v>
      </c>
      <c r="BI281" s="241">
        <f>IF(N281="nulová",J281,0)</f>
        <v>0</v>
      </c>
      <c r="BJ281" s="18" t="s">
        <v>83</v>
      </c>
      <c r="BK281" s="241">
        <f>ROUND(I281*H281,2)</f>
        <v>0</v>
      </c>
      <c r="BL281" s="18" t="s">
        <v>398</v>
      </c>
      <c r="BM281" s="240" t="s">
        <v>2197</v>
      </c>
    </row>
    <row r="282" s="2" customFormat="1">
      <c r="A282" s="39"/>
      <c r="B282" s="40"/>
      <c r="C282" s="41"/>
      <c r="D282" s="242" t="s">
        <v>262</v>
      </c>
      <c r="E282" s="41"/>
      <c r="F282" s="243" t="s">
        <v>460</v>
      </c>
      <c r="G282" s="41"/>
      <c r="H282" s="41"/>
      <c r="I282" s="244"/>
      <c r="J282" s="41"/>
      <c r="K282" s="41"/>
      <c r="L282" s="45"/>
      <c r="M282" s="245"/>
      <c r="N282" s="246"/>
      <c r="O282" s="92"/>
      <c r="P282" s="92"/>
      <c r="Q282" s="92"/>
      <c r="R282" s="92"/>
      <c r="S282" s="92"/>
      <c r="T282" s="93"/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T282" s="18" t="s">
        <v>262</v>
      </c>
      <c r="AU282" s="18" t="s">
        <v>85</v>
      </c>
    </row>
    <row r="283" s="13" customFormat="1">
      <c r="A283" s="13"/>
      <c r="B283" s="247"/>
      <c r="C283" s="248"/>
      <c r="D283" s="249" t="s">
        <v>264</v>
      </c>
      <c r="E283" s="250" t="s">
        <v>1</v>
      </c>
      <c r="F283" s="251" t="s">
        <v>357</v>
      </c>
      <c r="G283" s="248"/>
      <c r="H283" s="250" t="s">
        <v>1</v>
      </c>
      <c r="I283" s="252"/>
      <c r="J283" s="248"/>
      <c r="K283" s="248"/>
      <c r="L283" s="253"/>
      <c r="M283" s="254"/>
      <c r="N283" s="255"/>
      <c r="O283" s="255"/>
      <c r="P283" s="255"/>
      <c r="Q283" s="255"/>
      <c r="R283" s="255"/>
      <c r="S283" s="255"/>
      <c r="T283" s="256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57" t="s">
        <v>264</v>
      </c>
      <c r="AU283" s="257" t="s">
        <v>85</v>
      </c>
      <c r="AV283" s="13" t="s">
        <v>83</v>
      </c>
      <c r="AW283" s="13" t="s">
        <v>32</v>
      </c>
      <c r="AX283" s="13" t="s">
        <v>76</v>
      </c>
      <c r="AY283" s="257" t="s">
        <v>253</v>
      </c>
    </row>
    <row r="284" s="14" customFormat="1">
      <c r="A284" s="14"/>
      <c r="B284" s="258"/>
      <c r="C284" s="259"/>
      <c r="D284" s="249" t="s">
        <v>264</v>
      </c>
      <c r="E284" s="260" t="s">
        <v>1</v>
      </c>
      <c r="F284" s="261" t="s">
        <v>2198</v>
      </c>
      <c r="G284" s="259"/>
      <c r="H284" s="262">
        <v>47.255000000000003</v>
      </c>
      <c r="I284" s="263"/>
      <c r="J284" s="259"/>
      <c r="K284" s="259"/>
      <c r="L284" s="264"/>
      <c r="M284" s="265"/>
      <c r="N284" s="266"/>
      <c r="O284" s="266"/>
      <c r="P284" s="266"/>
      <c r="Q284" s="266"/>
      <c r="R284" s="266"/>
      <c r="S284" s="266"/>
      <c r="T284" s="267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T284" s="268" t="s">
        <v>264</v>
      </c>
      <c r="AU284" s="268" t="s">
        <v>85</v>
      </c>
      <c r="AV284" s="14" t="s">
        <v>85</v>
      </c>
      <c r="AW284" s="14" t="s">
        <v>32</v>
      </c>
      <c r="AX284" s="14" t="s">
        <v>83</v>
      </c>
      <c r="AY284" s="268" t="s">
        <v>253</v>
      </c>
    </row>
    <row r="285" s="2" customFormat="1" ht="21.75" customHeight="1">
      <c r="A285" s="39"/>
      <c r="B285" s="40"/>
      <c r="C285" s="229" t="s">
        <v>7</v>
      </c>
      <c r="D285" s="229" t="s">
        <v>256</v>
      </c>
      <c r="E285" s="230" t="s">
        <v>463</v>
      </c>
      <c r="F285" s="231" t="s">
        <v>464</v>
      </c>
      <c r="G285" s="232" t="s">
        <v>179</v>
      </c>
      <c r="H285" s="233">
        <v>350.16000000000003</v>
      </c>
      <c r="I285" s="234"/>
      <c r="J285" s="235">
        <f>ROUND(I285*H285,2)</f>
        <v>0</v>
      </c>
      <c r="K285" s="231" t="s">
        <v>259</v>
      </c>
      <c r="L285" s="45"/>
      <c r="M285" s="236" t="s">
        <v>1</v>
      </c>
      <c r="N285" s="237" t="s">
        <v>41</v>
      </c>
      <c r="O285" s="92"/>
      <c r="P285" s="238">
        <f>O285*H285</f>
        <v>0</v>
      </c>
      <c r="Q285" s="238">
        <v>0.00020000000000000001</v>
      </c>
      <c r="R285" s="238">
        <f>Q285*H285</f>
        <v>0.070032000000000011</v>
      </c>
      <c r="S285" s="238">
        <v>0</v>
      </c>
      <c r="T285" s="239">
        <f>S285*H285</f>
        <v>0</v>
      </c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R285" s="240" t="s">
        <v>398</v>
      </c>
      <c r="AT285" s="240" t="s">
        <v>256</v>
      </c>
      <c r="AU285" s="240" t="s">
        <v>85</v>
      </c>
      <c r="AY285" s="18" t="s">
        <v>253</v>
      </c>
      <c r="BE285" s="241">
        <f>IF(N285="základní",J285,0)</f>
        <v>0</v>
      </c>
      <c r="BF285" s="241">
        <f>IF(N285="snížená",J285,0)</f>
        <v>0</v>
      </c>
      <c r="BG285" s="241">
        <f>IF(N285="zákl. přenesená",J285,0)</f>
        <v>0</v>
      </c>
      <c r="BH285" s="241">
        <f>IF(N285="sníž. přenesená",J285,0)</f>
        <v>0</v>
      </c>
      <c r="BI285" s="241">
        <f>IF(N285="nulová",J285,0)</f>
        <v>0</v>
      </c>
      <c r="BJ285" s="18" t="s">
        <v>83</v>
      </c>
      <c r="BK285" s="241">
        <f>ROUND(I285*H285,2)</f>
        <v>0</v>
      </c>
      <c r="BL285" s="18" t="s">
        <v>398</v>
      </c>
      <c r="BM285" s="240" t="s">
        <v>2199</v>
      </c>
    </row>
    <row r="286" s="2" customFormat="1">
      <c r="A286" s="39"/>
      <c r="B286" s="40"/>
      <c r="C286" s="41"/>
      <c r="D286" s="242" t="s">
        <v>262</v>
      </c>
      <c r="E286" s="41"/>
      <c r="F286" s="243" t="s">
        <v>466</v>
      </c>
      <c r="G286" s="41"/>
      <c r="H286" s="41"/>
      <c r="I286" s="244"/>
      <c r="J286" s="41"/>
      <c r="K286" s="41"/>
      <c r="L286" s="45"/>
      <c r="M286" s="245"/>
      <c r="N286" s="246"/>
      <c r="O286" s="92"/>
      <c r="P286" s="92"/>
      <c r="Q286" s="92"/>
      <c r="R286" s="92"/>
      <c r="S286" s="92"/>
      <c r="T286" s="93"/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T286" s="18" t="s">
        <v>262</v>
      </c>
      <c r="AU286" s="18" t="s">
        <v>85</v>
      </c>
    </row>
    <row r="287" s="13" customFormat="1">
      <c r="A287" s="13"/>
      <c r="B287" s="247"/>
      <c r="C287" s="248"/>
      <c r="D287" s="249" t="s">
        <v>264</v>
      </c>
      <c r="E287" s="250" t="s">
        <v>1</v>
      </c>
      <c r="F287" s="251" t="s">
        <v>446</v>
      </c>
      <c r="G287" s="248"/>
      <c r="H287" s="250" t="s">
        <v>1</v>
      </c>
      <c r="I287" s="252"/>
      <c r="J287" s="248"/>
      <c r="K287" s="248"/>
      <c r="L287" s="253"/>
      <c r="M287" s="254"/>
      <c r="N287" s="255"/>
      <c r="O287" s="255"/>
      <c r="P287" s="255"/>
      <c r="Q287" s="255"/>
      <c r="R287" s="255"/>
      <c r="S287" s="255"/>
      <c r="T287" s="256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T287" s="257" t="s">
        <v>264</v>
      </c>
      <c r="AU287" s="257" t="s">
        <v>85</v>
      </c>
      <c r="AV287" s="13" t="s">
        <v>83</v>
      </c>
      <c r="AW287" s="13" t="s">
        <v>32</v>
      </c>
      <c r="AX287" s="13" t="s">
        <v>76</v>
      </c>
      <c r="AY287" s="257" t="s">
        <v>253</v>
      </c>
    </row>
    <row r="288" s="14" customFormat="1">
      <c r="A288" s="14"/>
      <c r="B288" s="258"/>
      <c r="C288" s="259"/>
      <c r="D288" s="249" t="s">
        <v>264</v>
      </c>
      <c r="E288" s="260" t="s">
        <v>1</v>
      </c>
      <c r="F288" s="261" t="s">
        <v>2200</v>
      </c>
      <c r="G288" s="259"/>
      <c r="H288" s="262">
        <v>174.226</v>
      </c>
      <c r="I288" s="263"/>
      <c r="J288" s="259"/>
      <c r="K288" s="259"/>
      <c r="L288" s="264"/>
      <c r="M288" s="265"/>
      <c r="N288" s="266"/>
      <c r="O288" s="266"/>
      <c r="P288" s="266"/>
      <c r="Q288" s="266"/>
      <c r="R288" s="266"/>
      <c r="S288" s="266"/>
      <c r="T288" s="267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T288" s="268" t="s">
        <v>264</v>
      </c>
      <c r="AU288" s="268" t="s">
        <v>85</v>
      </c>
      <c r="AV288" s="14" t="s">
        <v>85</v>
      </c>
      <c r="AW288" s="14" t="s">
        <v>32</v>
      </c>
      <c r="AX288" s="14" t="s">
        <v>76</v>
      </c>
      <c r="AY288" s="268" t="s">
        <v>253</v>
      </c>
    </row>
    <row r="289" s="13" customFormat="1">
      <c r="A289" s="13"/>
      <c r="B289" s="247"/>
      <c r="C289" s="248"/>
      <c r="D289" s="249" t="s">
        <v>264</v>
      </c>
      <c r="E289" s="250" t="s">
        <v>1</v>
      </c>
      <c r="F289" s="251" t="s">
        <v>468</v>
      </c>
      <c r="G289" s="248"/>
      <c r="H289" s="250" t="s">
        <v>1</v>
      </c>
      <c r="I289" s="252"/>
      <c r="J289" s="248"/>
      <c r="K289" s="248"/>
      <c r="L289" s="253"/>
      <c r="M289" s="254"/>
      <c r="N289" s="255"/>
      <c r="O289" s="255"/>
      <c r="P289" s="255"/>
      <c r="Q289" s="255"/>
      <c r="R289" s="255"/>
      <c r="S289" s="255"/>
      <c r="T289" s="256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T289" s="257" t="s">
        <v>264</v>
      </c>
      <c r="AU289" s="257" t="s">
        <v>85</v>
      </c>
      <c r="AV289" s="13" t="s">
        <v>83</v>
      </c>
      <c r="AW289" s="13" t="s">
        <v>32</v>
      </c>
      <c r="AX289" s="13" t="s">
        <v>76</v>
      </c>
      <c r="AY289" s="257" t="s">
        <v>253</v>
      </c>
    </row>
    <row r="290" s="14" customFormat="1">
      <c r="A290" s="14"/>
      <c r="B290" s="258"/>
      <c r="C290" s="259"/>
      <c r="D290" s="249" t="s">
        <v>264</v>
      </c>
      <c r="E290" s="260" t="s">
        <v>1</v>
      </c>
      <c r="F290" s="261" t="s">
        <v>2201</v>
      </c>
      <c r="G290" s="259"/>
      <c r="H290" s="262">
        <v>175.934</v>
      </c>
      <c r="I290" s="263"/>
      <c r="J290" s="259"/>
      <c r="K290" s="259"/>
      <c r="L290" s="264"/>
      <c r="M290" s="265"/>
      <c r="N290" s="266"/>
      <c r="O290" s="266"/>
      <c r="P290" s="266"/>
      <c r="Q290" s="266"/>
      <c r="R290" s="266"/>
      <c r="S290" s="266"/>
      <c r="T290" s="267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T290" s="268" t="s">
        <v>264</v>
      </c>
      <c r="AU290" s="268" t="s">
        <v>85</v>
      </c>
      <c r="AV290" s="14" t="s">
        <v>85</v>
      </c>
      <c r="AW290" s="14" t="s">
        <v>32</v>
      </c>
      <c r="AX290" s="14" t="s">
        <v>76</v>
      </c>
      <c r="AY290" s="268" t="s">
        <v>253</v>
      </c>
    </row>
    <row r="291" s="15" customFormat="1">
      <c r="A291" s="15"/>
      <c r="B291" s="269"/>
      <c r="C291" s="270"/>
      <c r="D291" s="249" t="s">
        <v>264</v>
      </c>
      <c r="E291" s="271" t="s">
        <v>1</v>
      </c>
      <c r="F291" s="272" t="s">
        <v>283</v>
      </c>
      <c r="G291" s="270"/>
      <c r="H291" s="273">
        <v>350.16000000000003</v>
      </c>
      <c r="I291" s="274"/>
      <c r="J291" s="270"/>
      <c r="K291" s="270"/>
      <c r="L291" s="275"/>
      <c r="M291" s="276"/>
      <c r="N291" s="277"/>
      <c r="O291" s="277"/>
      <c r="P291" s="277"/>
      <c r="Q291" s="277"/>
      <c r="R291" s="277"/>
      <c r="S291" s="277"/>
      <c r="T291" s="278"/>
      <c r="U291" s="15"/>
      <c r="V291" s="15"/>
      <c r="W291" s="15"/>
      <c r="X291" s="15"/>
      <c r="Y291" s="15"/>
      <c r="Z291" s="15"/>
      <c r="AA291" s="15"/>
      <c r="AB291" s="15"/>
      <c r="AC291" s="15"/>
      <c r="AD291" s="15"/>
      <c r="AE291" s="15"/>
      <c r="AT291" s="279" t="s">
        <v>264</v>
      </c>
      <c r="AU291" s="279" t="s">
        <v>85</v>
      </c>
      <c r="AV291" s="15" t="s">
        <v>260</v>
      </c>
      <c r="AW291" s="15" t="s">
        <v>32</v>
      </c>
      <c r="AX291" s="15" t="s">
        <v>83</v>
      </c>
      <c r="AY291" s="279" t="s">
        <v>253</v>
      </c>
    </row>
    <row r="292" s="2" customFormat="1" ht="16.5" customHeight="1">
      <c r="A292" s="39"/>
      <c r="B292" s="40"/>
      <c r="C292" s="229" t="s">
        <v>428</v>
      </c>
      <c r="D292" s="229" t="s">
        <v>256</v>
      </c>
      <c r="E292" s="230" t="s">
        <v>471</v>
      </c>
      <c r="F292" s="231" t="s">
        <v>472</v>
      </c>
      <c r="G292" s="232" t="s">
        <v>187</v>
      </c>
      <c r="H292" s="233">
        <v>40.530000000000001</v>
      </c>
      <c r="I292" s="234"/>
      <c r="J292" s="235">
        <f>ROUND(I292*H292,2)</f>
        <v>0</v>
      </c>
      <c r="K292" s="231" t="s">
        <v>259</v>
      </c>
      <c r="L292" s="45"/>
      <c r="M292" s="236" t="s">
        <v>1</v>
      </c>
      <c r="N292" s="237" t="s">
        <v>41</v>
      </c>
      <c r="O292" s="92"/>
      <c r="P292" s="238">
        <f>O292*H292</f>
        <v>0</v>
      </c>
      <c r="Q292" s="238">
        <v>0.00036000000000000002</v>
      </c>
      <c r="R292" s="238">
        <f>Q292*H292</f>
        <v>0.014590800000000001</v>
      </c>
      <c r="S292" s="238">
        <v>0</v>
      </c>
      <c r="T292" s="239">
        <f>S292*H292</f>
        <v>0</v>
      </c>
      <c r="U292" s="39"/>
      <c r="V292" s="39"/>
      <c r="W292" s="39"/>
      <c r="X292" s="39"/>
      <c r="Y292" s="39"/>
      <c r="Z292" s="39"/>
      <c r="AA292" s="39"/>
      <c r="AB292" s="39"/>
      <c r="AC292" s="39"/>
      <c r="AD292" s="39"/>
      <c r="AE292" s="39"/>
      <c r="AR292" s="240" t="s">
        <v>398</v>
      </c>
      <c r="AT292" s="240" t="s">
        <v>256</v>
      </c>
      <c r="AU292" s="240" t="s">
        <v>85</v>
      </c>
      <c r="AY292" s="18" t="s">
        <v>253</v>
      </c>
      <c r="BE292" s="241">
        <f>IF(N292="základní",J292,0)</f>
        <v>0</v>
      </c>
      <c r="BF292" s="241">
        <f>IF(N292="snížená",J292,0)</f>
        <v>0</v>
      </c>
      <c r="BG292" s="241">
        <f>IF(N292="zákl. přenesená",J292,0)</f>
        <v>0</v>
      </c>
      <c r="BH292" s="241">
        <f>IF(N292="sníž. přenesená",J292,0)</f>
        <v>0</v>
      </c>
      <c r="BI292" s="241">
        <f>IF(N292="nulová",J292,0)</f>
        <v>0</v>
      </c>
      <c r="BJ292" s="18" t="s">
        <v>83</v>
      </c>
      <c r="BK292" s="241">
        <f>ROUND(I292*H292,2)</f>
        <v>0</v>
      </c>
      <c r="BL292" s="18" t="s">
        <v>398</v>
      </c>
      <c r="BM292" s="240" t="s">
        <v>2202</v>
      </c>
    </row>
    <row r="293" s="2" customFormat="1">
      <c r="A293" s="39"/>
      <c r="B293" s="40"/>
      <c r="C293" s="41"/>
      <c r="D293" s="242" t="s">
        <v>262</v>
      </c>
      <c r="E293" s="41"/>
      <c r="F293" s="243" t="s">
        <v>474</v>
      </c>
      <c r="G293" s="41"/>
      <c r="H293" s="41"/>
      <c r="I293" s="244"/>
      <c r="J293" s="41"/>
      <c r="K293" s="41"/>
      <c r="L293" s="45"/>
      <c r="M293" s="245"/>
      <c r="N293" s="246"/>
      <c r="O293" s="92"/>
      <c r="P293" s="92"/>
      <c r="Q293" s="92"/>
      <c r="R293" s="92"/>
      <c r="S293" s="92"/>
      <c r="T293" s="93"/>
      <c r="U293" s="39"/>
      <c r="V293" s="39"/>
      <c r="W293" s="39"/>
      <c r="X293" s="39"/>
      <c r="Y293" s="39"/>
      <c r="Z293" s="39"/>
      <c r="AA293" s="39"/>
      <c r="AB293" s="39"/>
      <c r="AC293" s="39"/>
      <c r="AD293" s="39"/>
      <c r="AE293" s="39"/>
      <c r="AT293" s="18" t="s">
        <v>262</v>
      </c>
      <c r="AU293" s="18" t="s">
        <v>85</v>
      </c>
    </row>
    <row r="294" s="13" customFormat="1">
      <c r="A294" s="13"/>
      <c r="B294" s="247"/>
      <c r="C294" s="248"/>
      <c r="D294" s="249" t="s">
        <v>264</v>
      </c>
      <c r="E294" s="250" t="s">
        <v>1</v>
      </c>
      <c r="F294" s="251" t="s">
        <v>277</v>
      </c>
      <c r="G294" s="248"/>
      <c r="H294" s="250" t="s">
        <v>1</v>
      </c>
      <c r="I294" s="252"/>
      <c r="J294" s="248"/>
      <c r="K294" s="248"/>
      <c r="L294" s="253"/>
      <c r="M294" s="254"/>
      <c r="N294" s="255"/>
      <c r="O294" s="255"/>
      <c r="P294" s="255"/>
      <c r="Q294" s="255"/>
      <c r="R294" s="255"/>
      <c r="S294" s="255"/>
      <c r="T294" s="256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257" t="s">
        <v>264</v>
      </c>
      <c r="AU294" s="257" t="s">
        <v>85</v>
      </c>
      <c r="AV294" s="13" t="s">
        <v>83</v>
      </c>
      <c r="AW294" s="13" t="s">
        <v>32</v>
      </c>
      <c r="AX294" s="13" t="s">
        <v>76</v>
      </c>
      <c r="AY294" s="257" t="s">
        <v>253</v>
      </c>
    </row>
    <row r="295" s="14" customFormat="1">
      <c r="A295" s="14"/>
      <c r="B295" s="258"/>
      <c r="C295" s="259"/>
      <c r="D295" s="249" t="s">
        <v>264</v>
      </c>
      <c r="E295" s="260" t="s">
        <v>1</v>
      </c>
      <c r="F295" s="261" t="s">
        <v>2203</v>
      </c>
      <c r="G295" s="259"/>
      <c r="H295" s="262">
        <v>12</v>
      </c>
      <c r="I295" s="263"/>
      <c r="J295" s="259"/>
      <c r="K295" s="259"/>
      <c r="L295" s="264"/>
      <c r="M295" s="265"/>
      <c r="N295" s="266"/>
      <c r="O295" s="266"/>
      <c r="P295" s="266"/>
      <c r="Q295" s="266"/>
      <c r="R295" s="266"/>
      <c r="S295" s="266"/>
      <c r="T295" s="267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T295" s="268" t="s">
        <v>264</v>
      </c>
      <c r="AU295" s="268" t="s">
        <v>85</v>
      </c>
      <c r="AV295" s="14" t="s">
        <v>85</v>
      </c>
      <c r="AW295" s="14" t="s">
        <v>32</v>
      </c>
      <c r="AX295" s="14" t="s">
        <v>76</v>
      </c>
      <c r="AY295" s="268" t="s">
        <v>253</v>
      </c>
    </row>
    <row r="296" s="14" customFormat="1">
      <c r="A296" s="14"/>
      <c r="B296" s="258"/>
      <c r="C296" s="259"/>
      <c r="D296" s="249" t="s">
        <v>264</v>
      </c>
      <c r="E296" s="260" t="s">
        <v>1</v>
      </c>
      <c r="F296" s="261" t="s">
        <v>2204</v>
      </c>
      <c r="G296" s="259"/>
      <c r="H296" s="262">
        <v>28.530000000000001</v>
      </c>
      <c r="I296" s="263"/>
      <c r="J296" s="259"/>
      <c r="K296" s="259"/>
      <c r="L296" s="264"/>
      <c r="M296" s="265"/>
      <c r="N296" s="266"/>
      <c r="O296" s="266"/>
      <c r="P296" s="266"/>
      <c r="Q296" s="266"/>
      <c r="R296" s="266"/>
      <c r="S296" s="266"/>
      <c r="T296" s="267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T296" s="268" t="s">
        <v>264</v>
      </c>
      <c r="AU296" s="268" t="s">
        <v>85</v>
      </c>
      <c r="AV296" s="14" t="s">
        <v>85</v>
      </c>
      <c r="AW296" s="14" t="s">
        <v>32</v>
      </c>
      <c r="AX296" s="14" t="s">
        <v>76</v>
      </c>
      <c r="AY296" s="268" t="s">
        <v>253</v>
      </c>
    </row>
    <row r="297" s="15" customFormat="1">
      <c r="A297" s="15"/>
      <c r="B297" s="269"/>
      <c r="C297" s="270"/>
      <c r="D297" s="249" t="s">
        <v>264</v>
      </c>
      <c r="E297" s="271" t="s">
        <v>1</v>
      </c>
      <c r="F297" s="272" t="s">
        <v>283</v>
      </c>
      <c r="G297" s="270"/>
      <c r="H297" s="273">
        <v>40.530000000000001</v>
      </c>
      <c r="I297" s="274"/>
      <c r="J297" s="270"/>
      <c r="K297" s="270"/>
      <c r="L297" s="275"/>
      <c r="M297" s="276"/>
      <c r="N297" s="277"/>
      <c r="O297" s="277"/>
      <c r="P297" s="277"/>
      <c r="Q297" s="277"/>
      <c r="R297" s="277"/>
      <c r="S297" s="277"/>
      <c r="T297" s="278"/>
      <c r="U297" s="15"/>
      <c r="V297" s="15"/>
      <c r="W297" s="15"/>
      <c r="X297" s="15"/>
      <c r="Y297" s="15"/>
      <c r="Z297" s="15"/>
      <c r="AA297" s="15"/>
      <c r="AB297" s="15"/>
      <c r="AC297" s="15"/>
      <c r="AD297" s="15"/>
      <c r="AE297" s="15"/>
      <c r="AT297" s="279" t="s">
        <v>264</v>
      </c>
      <c r="AU297" s="279" t="s">
        <v>85</v>
      </c>
      <c r="AV297" s="15" t="s">
        <v>260</v>
      </c>
      <c r="AW297" s="15" t="s">
        <v>32</v>
      </c>
      <c r="AX297" s="15" t="s">
        <v>83</v>
      </c>
      <c r="AY297" s="279" t="s">
        <v>253</v>
      </c>
    </row>
    <row r="298" s="2" customFormat="1" ht="49.05" customHeight="1">
      <c r="A298" s="39"/>
      <c r="B298" s="40"/>
      <c r="C298" s="229" t="s">
        <v>432</v>
      </c>
      <c r="D298" s="229" t="s">
        <v>256</v>
      </c>
      <c r="E298" s="230" t="s">
        <v>476</v>
      </c>
      <c r="F298" s="231" t="s">
        <v>477</v>
      </c>
      <c r="G298" s="232" t="s">
        <v>179</v>
      </c>
      <c r="H298" s="233">
        <v>175.934</v>
      </c>
      <c r="I298" s="234"/>
      <c r="J298" s="235">
        <f>ROUND(I298*H298,2)</f>
        <v>0</v>
      </c>
      <c r="K298" s="231" t="s">
        <v>1</v>
      </c>
      <c r="L298" s="45"/>
      <c r="M298" s="236" t="s">
        <v>1</v>
      </c>
      <c r="N298" s="237" t="s">
        <v>41</v>
      </c>
      <c r="O298" s="92"/>
      <c r="P298" s="238">
        <f>O298*H298</f>
        <v>0</v>
      </c>
      <c r="Q298" s="238">
        <v>0.061469999999999997</v>
      </c>
      <c r="R298" s="238">
        <f>Q298*H298</f>
        <v>10.81466298</v>
      </c>
      <c r="S298" s="238">
        <v>0</v>
      </c>
      <c r="T298" s="239">
        <f>S298*H298</f>
        <v>0</v>
      </c>
      <c r="U298" s="39"/>
      <c r="V298" s="39"/>
      <c r="W298" s="39"/>
      <c r="X298" s="39"/>
      <c r="Y298" s="39"/>
      <c r="Z298" s="39"/>
      <c r="AA298" s="39"/>
      <c r="AB298" s="39"/>
      <c r="AC298" s="39"/>
      <c r="AD298" s="39"/>
      <c r="AE298" s="39"/>
      <c r="AR298" s="240" t="s">
        <v>398</v>
      </c>
      <c r="AT298" s="240" t="s">
        <v>256</v>
      </c>
      <c r="AU298" s="240" t="s">
        <v>85</v>
      </c>
      <c r="AY298" s="18" t="s">
        <v>253</v>
      </c>
      <c r="BE298" s="241">
        <f>IF(N298="základní",J298,0)</f>
        <v>0</v>
      </c>
      <c r="BF298" s="241">
        <f>IF(N298="snížená",J298,0)</f>
        <v>0</v>
      </c>
      <c r="BG298" s="241">
        <f>IF(N298="zákl. přenesená",J298,0)</f>
        <v>0</v>
      </c>
      <c r="BH298" s="241">
        <f>IF(N298="sníž. přenesená",J298,0)</f>
        <v>0</v>
      </c>
      <c r="BI298" s="241">
        <f>IF(N298="nulová",J298,0)</f>
        <v>0</v>
      </c>
      <c r="BJ298" s="18" t="s">
        <v>83</v>
      </c>
      <c r="BK298" s="241">
        <f>ROUND(I298*H298,2)</f>
        <v>0</v>
      </c>
      <c r="BL298" s="18" t="s">
        <v>398</v>
      </c>
      <c r="BM298" s="240" t="s">
        <v>2205</v>
      </c>
    </row>
    <row r="299" s="2" customFormat="1">
      <c r="A299" s="39"/>
      <c r="B299" s="40"/>
      <c r="C299" s="41"/>
      <c r="D299" s="249" t="s">
        <v>479</v>
      </c>
      <c r="E299" s="41"/>
      <c r="F299" s="301" t="s">
        <v>480</v>
      </c>
      <c r="G299" s="41"/>
      <c r="H299" s="41"/>
      <c r="I299" s="244"/>
      <c r="J299" s="41"/>
      <c r="K299" s="41"/>
      <c r="L299" s="45"/>
      <c r="M299" s="245"/>
      <c r="N299" s="246"/>
      <c r="O299" s="92"/>
      <c r="P299" s="92"/>
      <c r="Q299" s="92"/>
      <c r="R299" s="92"/>
      <c r="S299" s="92"/>
      <c r="T299" s="93"/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  <c r="AE299" s="39"/>
      <c r="AT299" s="18" t="s">
        <v>479</v>
      </c>
      <c r="AU299" s="18" t="s">
        <v>85</v>
      </c>
    </row>
    <row r="300" s="13" customFormat="1">
      <c r="A300" s="13"/>
      <c r="B300" s="247"/>
      <c r="C300" s="248"/>
      <c r="D300" s="249" t="s">
        <v>264</v>
      </c>
      <c r="E300" s="250" t="s">
        <v>1</v>
      </c>
      <c r="F300" s="251" t="s">
        <v>357</v>
      </c>
      <c r="G300" s="248"/>
      <c r="H300" s="250" t="s">
        <v>1</v>
      </c>
      <c r="I300" s="252"/>
      <c r="J300" s="248"/>
      <c r="K300" s="248"/>
      <c r="L300" s="253"/>
      <c r="M300" s="254"/>
      <c r="N300" s="255"/>
      <c r="O300" s="255"/>
      <c r="P300" s="255"/>
      <c r="Q300" s="255"/>
      <c r="R300" s="255"/>
      <c r="S300" s="255"/>
      <c r="T300" s="256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T300" s="257" t="s">
        <v>264</v>
      </c>
      <c r="AU300" s="257" t="s">
        <v>85</v>
      </c>
      <c r="AV300" s="13" t="s">
        <v>83</v>
      </c>
      <c r="AW300" s="13" t="s">
        <v>32</v>
      </c>
      <c r="AX300" s="13" t="s">
        <v>76</v>
      </c>
      <c r="AY300" s="257" t="s">
        <v>253</v>
      </c>
    </row>
    <row r="301" s="13" customFormat="1">
      <c r="A301" s="13"/>
      <c r="B301" s="247"/>
      <c r="C301" s="248"/>
      <c r="D301" s="249" t="s">
        <v>264</v>
      </c>
      <c r="E301" s="250" t="s">
        <v>1</v>
      </c>
      <c r="F301" s="251" t="s">
        <v>81</v>
      </c>
      <c r="G301" s="248"/>
      <c r="H301" s="250" t="s">
        <v>1</v>
      </c>
      <c r="I301" s="252"/>
      <c r="J301" s="248"/>
      <c r="K301" s="248"/>
      <c r="L301" s="253"/>
      <c r="M301" s="254"/>
      <c r="N301" s="255"/>
      <c r="O301" s="255"/>
      <c r="P301" s="255"/>
      <c r="Q301" s="255"/>
      <c r="R301" s="255"/>
      <c r="S301" s="255"/>
      <c r="T301" s="256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57" t="s">
        <v>264</v>
      </c>
      <c r="AU301" s="257" t="s">
        <v>85</v>
      </c>
      <c r="AV301" s="13" t="s">
        <v>83</v>
      </c>
      <c r="AW301" s="13" t="s">
        <v>32</v>
      </c>
      <c r="AX301" s="13" t="s">
        <v>76</v>
      </c>
      <c r="AY301" s="257" t="s">
        <v>253</v>
      </c>
    </row>
    <row r="302" s="13" customFormat="1">
      <c r="A302" s="13"/>
      <c r="B302" s="247"/>
      <c r="C302" s="248"/>
      <c r="D302" s="249" t="s">
        <v>264</v>
      </c>
      <c r="E302" s="250" t="s">
        <v>1</v>
      </c>
      <c r="F302" s="251" t="s">
        <v>2095</v>
      </c>
      <c r="G302" s="248"/>
      <c r="H302" s="250" t="s">
        <v>1</v>
      </c>
      <c r="I302" s="252"/>
      <c r="J302" s="248"/>
      <c r="K302" s="248"/>
      <c r="L302" s="253"/>
      <c r="M302" s="254"/>
      <c r="N302" s="255"/>
      <c r="O302" s="255"/>
      <c r="P302" s="255"/>
      <c r="Q302" s="255"/>
      <c r="R302" s="255"/>
      <c r="S302" s="255"/>
      <c r="T302" s="256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257" t="s">
        <v>264</v>
      </c>
      <c r="AU302" s="257" t="s">
        <v>85</v>
      </c>
      <c r="AV302" s="13" t="s">
        <v>83</v>
      </c>
      <c r="AW302" s="13" t="s">
        <v>32</v>
      </c>
      <c r="AX302" s="13" t="s">
        <v>76</v>
      </c>
      <c r="AY302" s="257" t="s">
        <v>253</v>
      </c>
    </row>
    <row r="303" s="14" customFormat="1">
      <c r="A303" s="14"/>
      <c r="B303" s="258"/>
      <c r="C303" s="259"/>
      <c r="D303" s="249" t="s">
        <v>264</v>
      </c>
      <c r="E303" s="260" t="s">
        <v>1</v>
      </c>
      <c r="F303" s="261" t="s">
        <v>2206</v>
      </c>
      <c r="G303" s="259"/>
      <c r="H303" s="262">
        <v>11.069000000000001</v>
      </c>
      <c r="I303" s="263"/>
      <c r="J303" s="259"/>
      <c r="K303" s="259"/>
      <c r="L303" s="264"/>
      <c r="M303" s="265"/>
      <c r="N303" s="266"/>
      <c r="O303" s="266"/>
      <c r="P303" s="266"/>
      <c r="Q303" s="266"/>
      <c r="R303" s="266"/>
      <c r="S303" s="266"/>
      <c r="T303" s="267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T303" s="268" t="s">
        <v>264</v>
      </c>
      <c r="AU303" s="268" t="s">
        <v>85</v>
      </c>
      <c r="AV303" s="14" t="s">
        <v>85</v>
      </c>
      <c r="AW303" s="14" t="s">
        <v>32</v>
      </c>
      <c r="AX303" s="14" t="s">
        <v>76</v>
      </c>
      <c r="AY303" s="268" t="s">
        <v>253</v>
      </c>
    </row>
    <row r="304" s="13" customFormat="1">
      <c r="A304" s="13"/>
      <c r="B304" s="247"/>
      <c r="C304" s="248"/>
      <c r="D304" s="249" t="s">
        <v>264</v>
      </c>
      <c r="E304" s="250" t="s">
        <v>1</v>
      </c>
      <c r="F304" s="251" t="s">
        <v>324</v>
      </c>
      <c r="G304" s="248"/>
      <c r="H304" s="250" t="s">
        <v>1</v>
      </c>
      <c r="I304" s="252"/>
      <c r="J304" s="248"/>
      <c r="K304" s="248"/>
      <c r="L304" s="253"/>
      <c r="M304" s="254"/>
      <c r="N304" s="255"/>
      <c r="O304" s="255"/>
      <c r="P304" s="255"/>
      <c r="Q304" s="255"/>
      <c r="R304" s="255"/>
      <c r="S304" s="255"/>
      <c r="T304" s="256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T304" s="257" t="s">
        <v>264</v>
      </c>
      <c r="AU304" s="257" t="s">
        <v>85</v>
      </c>
      <c r="AV304" s="13" t="s">
        <v>83</v>
      </c>
      <c r="AW304" s="13" t="s">
        <v>32</v>
      </c>
      <c r="AX304" s="13" t="s">
        <v>76</v>
      </c>
      <c r="AY304" s="257" t="s">
        <v>253</v>
      </c>
    </row>
    <row r="305" s="13" customFormat="1">
      <c r="A305" s="13"/>
      <c r="B305" s="247"/>
      <c r="C305" s="248"/>
      <c r="D305" s="249" t="s">
        <v>264</v>
      </c>
      <c r="E305" s="250" t="s">
        <v>1</v>
      </c>
      <c r="F305" s="251" t="s">
        <v>2207</v>
      </c>
      <c r="G305" s="248"/>
      <c r="H305" s="250" t="s">
        <v>1</v>
      </c>
      <c r="I305" s="252"/>
      <c r="J305" s="248"/>
      <c r="K305" s="248"/>
      <c r="L305" s="253"/>
      <c r="M305" s="254"/>
      <c r="N305" s="255"/>
      <c r="O305" s="255"/>
      <c r="P305" s="255"/>
      <c r="Q305" s="255"/>
      <c r="R305" s="255"/>
      <c r="S305" s="255"/>
      <c r="T305" s="256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T305" s="257" t="s">
        <v>264</v>
      </c>
      <c r="AU305" s="257" t="s">
        <v>85</v>
      </c>
      <c r="AV305" s="13" t="s">
        <v>83</v>
      </c>
      <c r="AW305" s="13" t="s">
        <v>32</v>
      </c>
      <c r="AX305" s="13" t="s">
        <v>76</v>
      </c>
      <c r="AY305" s="257" t="s">
        <v>253</v>
      </c>
    </row>
    <row r="306" s="14" customFormat="1">
      <c r="A306" s="14"/>
      <c r="B306" s="258"/>
      <c r="C306" s="259"/>
      <c r="D306" s="249" t="s">
        <v>264</v>
      </c>
      <c r="E306" s="260" t="s">
        <v>1</v>
      </c>
      <c r="F306" s="261" t="s">
        <v>2208</v>
      </c>
      <c r="G306" s="259"/>
      <c r="H306" s="262">
        <v>23.699999999999999</v>
      </c>
      <c r="I306" s="263"/>
      <c r="J306" s="259"/>
      <c r="K306" s="259"/>
      <c r="L306" s="264"/>
      <c r="M306" s="265"/>
      <c r="N306" s="266"/>
      <c r="O306" s="266"/>
      <c r="P306" s="266"/>
      <c r="Q306" s="266"/>
      <c r="R306" s="266"/>
      <c r="S306" s="266"/>
      <c r="T306" s="267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T306" s="268" t="s">
        <v>264</v>
      </c>
      <c r="AU306" s="268" t="s">
        <v>85</v>
      </c>
      <c r="AV306" s="14" t="s">
        <v>85</v>
      </c>
      <c r="AW306" s="14" t="s">
        <v>32</v>
      </c>
      <c r="AX306" s="14" t="s">
        <v>76</v>
      </c>
      <c r="AY306" s="268" t="s">
        <v>253</v>
      </c>
    </row>
    <row r="307" s="13" customFormat="1">
      <c r="A307" s="13"/>
      <c r="B307" s="247"/>
      <c r="C307" s="248"/>
      <c r="D307" s="249" t="s">
        <v>264</v>
      </c>
      <c r="E307" s="250" t="s">
        <v>1</v>
      </c>
      <c r="F307" s="251" t="s">
        <v>2209</v>
      </c>
      <c r="G307" s="248"/>
      <c r="H307" s="250" t="s">
        <v>1</v>
      </c>
      <c r="I307" s="252"/>
      <c r="J307" s="248"/>
      <c r="K307" s="248"/>
      <c r="L307" s="253"/>
      <c r="M307" s="254"/>
      <c r="N307" s="255"/>
      <c r="O307" s="255"/>
      <c r="P307" s="255"/>
      <c r="Q307" s="255"/>
      <c r="R307" s="255"/>
      <c r="S307" s="255"/>
      <c r="T307" s="256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T307" s="257" t="s">
        <v>264</v>
      </c>
      <c r="AU307" s="257" t="s">
        <v>85</v>
      </c>
      <c r="AV307" s="13" t="s">
        <v>83</v>
      </c>
      <c r="AW307" s="13" t="s">
        <v>32</v>
      </c>
      <c r="AX307" s="13" t="s">
        <v>76</v>
      </c>
      <c r="AY307" s="257" t="s">
        <v>253</v>
      </c>
    </row>
    <row r="308" s="14" customFormat="1">
      <c r="A308" s="14"/>
      <c r="B308" s="258"/>
      <c r="C308" s="259"/>
      <c r="D308" s="249" t="s">
        <v>264</v>
      </c>
      <c r="E308" s="260" t="s">
        <v>1</v>
      </c>
      <c r="F308" s="261" t="s">
        <v>2208</v>
      </c>
      <c r="G308" s="259"/>
      <c r="H308" s="262">
        <v>23.699999999999999</v>
      </c>
      <c r="I308" s="263"/>
      <c r="J308" s="259"/>
      <c r="K308" s="259"/>
      <c r="L308" s="264"/>
      <c r="M308" s="265"/>
      <c r="N308" s="266"/>
      <c r="O308" s="266"/>
      <c r="P308" s="266"/>
      <c r="Q308" s="266"/>
      <c r="R308" s="266"/>
      <c r="S308" s="266"/>
      <c r="T308" s="267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T308" s="268" t="s">
        <v>264</v>
      </c>
      <c r="AU308" s="268" t="s">
        <v>85</v>
      </c>
      <c r="AV308" s="14" t="s">
        <v>85</v>
      </c>
      <c r="AW308" s="14" t="s">
        <v>32</v>
      </c>
      <c r="AX308" s="14" t="s">
        <v>76</v>
      </c>
      <c r="AY308" s="268" t="s">
        <v>253</v>
      </c>
    </row>
    <row r="309" s="13" customFormat="1">
      <c r="A309" s="13"/>
      <c r="B309" s="247"/>
      <c r="C309" s="248"/>
      <c r="D309" s="249" t="s">
        <v>264</v>
      </c>
      <c r="E309" s="250" t="s">
        <v>1</v>
      </c>
      <c r="F309" s="251" t="s">
        <v>2210</v>
      </c>
      <c r="G309" s="248"/>
      <c r="H309" s="250" t="s">
        <v>1</v>
      </c>
      <c r="I309" s="252"/>
      <c r="J309" s="248"/>
      <c r="K309" s="248"/>
      <c r="L309" s="253"/>
      <c r="M309" s="254"/>
      <c r="N309" s="255"/>
      <c r="O309" s="255"/>
      <c r="P309" s="255"/>
      <c r="Q309" s="255"/>
      <c r="R309" s="255"/>
      <c r="S309" s="255"/>
      <c r="T309" s="256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T309" s="257" t="s">
        <v>264</v>
      </c>
      <c r="AU309" s="257" t="s">
        <v>85</v>
      </c>
      <c r="AV309" s="13" t="s">
        <v>83</v>
      </c>
      <c r="AW309" s="13" t="s">
        <v>32</v>
      </c>
      <c r="AX309" s="13" t="s">
        <v>76</v>
      </c>
      <c r="AY309" s="257" t="s">
        <v>253</v>
      </c>
    </row>
    <row r="310" s="14" customFormat="1">
      <c r="A310" s="14"/>
      <c r="B310" s="258"/>
      <c r="C310" s="259"/>
      <c r="D310" s="249" t="s">
        <v>264</v>
      </c>
      <c r="E310" s="260" t="s">
        <v>1</v>
      </c>
      <c r="F310" s="261" t="s">
        <v>2211</v>
      </c>
      <c r="G310" s="259"/>
      <c r="H310" s="262">
        <v>11.996</v>
      </c>
      <c r="I310" s="263"/>
      <c r="J310" s="259"/>
      <c r="K310" s="259"/>
      <c r="L310" s="264"/>
      <c r="M310" s="265"/>
      <c r="N310" s="266"/>
      <c r="O310" s="266"/>
      <c r="P310" s="266"/>
      <c r="Q310" s="266"/>
      <c r="R310" s="266"/>
      <c r="S310" s="266"/>
      <c r="T310" s="267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T310" s="268" t="s">
        <v>264</v>
      </c>
      <c r="AU310" s="268" t="s">
        <v>85</v>
      </c>
      <c r="AV310" s="14" t="s">
        <v>85</v>
      </c>
      <c r="AW310" s="14" t="s">
        <v>32</v>
      </c>
      <c r="AX310" s="14" t="s">
        <v>76</v>
      </c>
      <c r="AY310" s="268" t="s">
        <v>253</v>
      </c>
    </row>
    <row r="311" s="13" customFormat="1">
      <c r="A311" s="13"/>
      <c r="B311" s="247"/>
      <c r="C311" s="248"/>
      <c r="D311" s="249" t="s">
        <v>264</v>
      </c>
      <c r="E311" s="250" t="s">
        <v>1</v>
      </c>
      <c r="F311" s="251" t="s">
        <v>2212</v>
      </c>
      <c r="G311" s="248"/>
      <c r="H311" s="250" t="s">
        <v>1</v>
      </c>
      <c r="I311" s="252"/>
      <c r="J311" s="248"/>
      <c r="K311" s="248"/>
      <c r="L311" s="253"/>
      <c r="M311" s="254"/>
      <c r="N311" s="255"/>
      <c r="O311" s="255"/>
      <c r="P311" s="255"/>
      <c r="Q311" s="255"/>
      <c r="R311" s="255"/>
      <c r="S311" s="255"/>
      <c r="T311" s="256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T311" s="257" t="s">
        <v>264</v>
      </c>
      <c r="AU311" s="257" t="s">
        <v>85</v>
      </c>
      <c r="AV311" s="13" t="s">
        <v>83</v>
      </c>
      <c r="AW311" s="13" t="s">
        <v>32</v>
      </c>
      <c r="AX311" s="13" t="s">
        <v>76</v>
      </c>
      <c r="AY311" s="257" t="s">
        <v>253</v>
      </c>
    </row>
    <row r="312" s="14" customFormat="1">
      <c r="A312" s="14"/>
      <c r="B312" s="258"/>
      <c r="C312" s="259"/>
      <c r="D312" s="249" t="s">
        <v>264</v>
      </c>
      <c r="E312" s="260" t="s">
        <v>1</v>
      </c>
      <c r="F312" s="261" t="s">
        <v>2213</v>
      </c>
      <c r="G312" s="259"/>
      <c r="H312" s="262">
        <v>23.5</v>
      </c>
      <c r="I312" s="263"/>
      <c r="J312" s="259"/>
      <c r="K312" s="259"/>
      <c r="L312" s="264"/>
      <c r="M312" s="265"/>
      <c r="N312" s="266"/>
      <c r="O312" s="266"/>
      <c r="P312" s="266"/>
      <c r="Q312" s="266"/>
      <c r="R312" s="266"/>
      <c r="S312" s="266"/>
      <c r="T312" s="267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T312" s="268" t="s">
        <v>264</v>
      </c>
      <c r="AU312" s="268" t="s">
        <v>85</v>
      </c>
      <c r="AV312" s="14" t="s">
        <v>85</v>
      </c>
      <c r="AW312" s="14" t="s">
        <v>32</v>
      </c>
      <c r="AX312" s="14" t="s">
        <v>76</v>
      </c>
      <c r="AY312" s="268" t="s">
        <v>253</v>
      </c>
    </row>
    <row r="313" s="13" customFormat="1">
      <c r="A313" s="13"/>
      <c r="B313" s="247"/>
      <c r="C313" s="248"/>
      <c r="D313" s="249" t="s">
        <v>264</v>
      </c>
      <c r="E313" s="250" t="s">
        <v>1</v>
      </c>
      <c r="F313" s="251" t="s">
        <v>2214</v>
      </c>
      <c r="G313" s="248"/>
      <c r="H313" s="250" t="s">
        <v>1</v>
      </c>
      <c r="I313" s="252"/>
      <c r="J313" s="248"/>
      <c r="K313" s="248"/>
      <c r="L313" s="253"/>
      <c r="M313" s="254"/>
      <c r="N313" s="255"/>
      <c r="O313" s="255"/>
      <c r="P313" s="255"/>
      <c r="Q313" s="255"/>
      <c r="R313" s="255"/>
      <c r="S313" s="255"/>
      <c r="T313" s="256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T313" s="257" t="s">
        <v>264</v>
      </c>
      <c r="AU313" s="257" t="s">
        <v>85</v>
      </c>
      <c r="AV313" s="13" t="s">
        <v>83</v>
      </c>
      <c r="AW313" s="13" t="s">
        <v>32</v>
      </c>
      <c r="AX313" s="13" t="s">
        <v>76</v>
      </c>
      <c r="AY313" s="257" t="s">
        <v>253</v>
      </c>
    </row>
    <row r="314" s="14" customFormat="1">
      <c r="A314" s="14"/>
      <c r="B314" s="258"/>
      <c r="C314" s="259"/>
      <c r="D314" s="249" t="s">
        <v>264</v>
      </c>
      <c r="E314" s="260" t="s">
        <v>1</v>
      </c>
      <c r="F314" s="261" t="s">
        <v>2213</v>
      </c>
      <c r="G314" s="259"/>
      <c r="H314" s="262">
        <v>23.5</v>
      </c>
      <c r="I314" s="263"/>
      <c r="J314" s="259"/>
      <c r="K314" s="259"/>
      <c r="L314" s="264"/>
      <c r="M314" s="265"/>
      <c r="N314" s="266"/>
      <c r="O314" s="266"/>
      <c r="P314" s="266"/>
      <c r="Q314" s="266"/>
      <c r="R314" s="266"/>
      <c r="S314" s="266"/>
      <c r="T314" s="267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T314" s="268" t="s">
        <v>264</v>
      </c>
      <c r="AU314" s="268" t="s">
        <v>85</v>
      </c>
      <c r="AV314" s="14" t="s">
        <v>85</v>
      </c>
      <c r="AW314" s="14" t="s">
        <v>32</v>
      </c>
      <c r="AX314" s="14" t="s">
        <v>76</v>
      </c>
      <c r="AY314" s="268" t="s">
        <v>253</v>
      </c>
    </row>
    <row r="315" s="13" customFormat="1">
      <c r="A315" s="13"/>
      <c r="B315" s="247"/>
      <c r="C315" s="248"/>
      <c r="D315" s="249" t="s">
        <v>264</v>
      </c>
      <c r="E315" s="250" t="s">
        <v>1</v>
      </c>
      <c r="F315" s="251" t="s">
        <v>2215</v>
      </c>
      <c r="G315" s="248"/>
      <c r="H315" s="250" t="s">
        <v>1</v>
      </c>
      <c r="I315" s="252"/>
      <c r="J315" s="248"/>
      <c r="K315" s="248"/>
      <c r="L315" s="253"/>
      <c r="M315" s="254"/>
      <c r="N315" s="255"/>
      <c r="O315" s="255"/>
      <c r="P315" s="255"/>
      <c r="Q315" s="255"/>
      <c r="R315" s="255"/>
      <c r="S315" s="255"/>
      <c r="T315" s="256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T315" s="257" t="s">
        <v>264</v>
      </c>
      <c r="AU315" s="257" t="s">
        <v>85</v>
      </c>
      <c r="AV315" s="13" t="s">
        <v>83</v>
      </c>
      <c r="AW315" s="13" t="s">
        <v>32</v>
      </c>
      <c r="AX315" s="13" t="s">
        <v>76</v>
      </c>
      <c r="AY315" s="257" t="s">
        <v>253</v>
      </c>
    </row>
    <row r="316" s="14" customFormat="1">
      <c r="A316" s="14"/>
      <c r="B316" s="258"/>
      <c r="C316" s="259"/>
      <c r="D316" s="249" t="s">
        <v>264</v>
      </c>
      <c r="E316" s="260" t="s">
        <v>1</v>
      </c>
      <c r="F316" s="261" t="s">
        <v>2216</v>
      </c>
      <c r="G316" s="259"/>
      <c r="H316" s="262">
        <v>4.798</v>
      </c>
      <c r="I316" s="263"/>
      <c r="J316" s="259"/>
      <c r="K316" s="259"/>
      <c r="L316" s="264"/>
      <c r="M316" s="265"/>
      <c r="N316" s="266"/>
      <c r="O316" s="266"/>
      <c r="P316" s="266"/>
      <c r="Q316" s="266"/>
      <c r="R316" s="266"/>
      <c r="S316" s="266"/>
      <c r="T316" s="267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T316" s="268" t="s">
        <v>264</v>
      </c>
      <c r="AU316" s="268" t="s">
        <v>85</v>
      </c>
      <c r="AV316" s="14" t="s">
        <v>85</v>
      </c>
      <c r="AW316" s="14" t="s">
        <v>32</v>
      </c>
      <c r="AX316" s="14" t="s">
        <v>76</v>
      </c>
      <c r="AY316" s="268" t="s">
        <v>253</v>
      </c>
    </row>
    <row r="317" s="14" customFormat="1">
      <c r="A317" s="14"/>
      <c r="B317" s="258"/>
      <c r="C317" s="259"/>
      <c r="D317" s="249" t="s">
        <v>264</v>
      </c>
      <c r="E317" s="260" t="s">
        <v>1</v>
      </c>
      <c r="F317" s="261" t="s">
        <v>2217</v>
      </c>
      <c r="G317" s="259"/>
      <c r="H317" s="262">
        <v>44.511000000000003</v>
      </c>
      <c r="I317" s="263"/>
      <c r="J317" s="259"/>
      <c r="K317" s="259"/>
      <c r="L317" s="264"/>
      <c r="M317" s="265"/>
      <c r="N317" s="266"/>
      <c r="O317" s="266"/>
      <c r="P317" s="266"/>
      <c r="Q317" s="266"/>
      <c r="R317" s="266"/>
      <c r="S317" s="266"/>
      <c r="T317" s="267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T317" s="268" t="s">
        <v>264</v>
      </c>
      <c r="AU317" s="268" t="s">
        <v>85</v>
      </c>
      <c r="AV317" s="14" t="s">
        <v>85</v>
      </c>
      <c r="AW317" s="14" t="s">
        <v>32</v>
      </c>
      <c r="AX317" s="14" t="s">
        <v>76</v>
      </c>
      <c r="AY317" s="268" t="s">
        <v>253</v>
      </c>
    </row>
    <row r="318" s="13" customFormat="1">
      <c r="A318" s="13"/>
      <c r="B318" s="247"/>
      <c r="C318" s="248"/>
      <c r="D318" s="249" t="s">
        <v>264</v>
      </c>
      <c r="E318" s="250" t="s">
        <v>1</v>
      </c>
      <c r="F318" s="251" t="s">
        <v>2150</v>
      </c>
      <c r="G318" s="248"/>
      <c r="H318" s="250" t="s">
        <v>1</v>
      </c>
      <c r="I318" s="252"/>
      <c r="J318" s="248"/>
      <c r="K318" s="248"/>
      <c r="L318" s="253"/>
      <c r="M318" s="254"/>
      <c r="N318" s="255"/>
      <c r="O318" s="255"/>
      <c r="P318" s="255"/>
      <c r="Q318" s="255"/>
      <c r="R318" s="255"/>
      <c r="S318" s="255"/>
      <c r="T318" s="256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257" t="s">
        <v>264</v>
      </c>
      <c r="AU318" s="257" t="s">
        <v>85</v>
      </c>
      <c r="AV318" s="13" t="s">
        <v>83</v>
      </c>
      <c r="AW318" s="13" t="s">
        <v>32</v>
      </c>
      <c r="AX318" s="13" t="s">
        <v>76</v>
      </c>
      <c r="AY318" s="257" t="s">
        <v>253</v>
      </c>
    </row>
    <row r="319" s="14" customFormat="1">
      <c r="A319" s="14"/>
      <c r="B319" s="258"/>
      <c r="C319" s="259"/>
      <c r="D319" s="249" t="s">
        <v>264</v>
      </c>
      <c r="E319" s="260" t="s">
        <v>1</v>
      </c>
      <c r="F319" s="261" t="s">
        <v>2218</v>
      </c>
      <c r="G319" s="259"/>
      <c r="H319" s="262">
        <v>9.1600000000000001</v>
      </c>
      <c r="I319" s="263"/>
      <c r="J319" s="259"/>
      <c r="K319" s="259"/>
      <c r="L319" s="264"/>
      <c r="M319" s="265"/>
      <c r="N319" s="266"/>
      <c r="O319" s="266"/>
      <c r="P319" s="266"/>
      <c r="Q319" s="266"/>
      <c r="R319" s="266"/>
      <c r="S319" s="266"/>
      <c r="T319" s="267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T319" s="268" t="s">
        <v>264</v>
      </c>
      <c r="AU319" s="268" t="s">
        <v>85</v>
      </c>
      <c r="AV319" s="14" t="s">
        <v>85</v>
      </c>
      <c r="AW319" s="14" t="s">
        <v>32</v>
      </c>
      <c r="AX319" s="14" t="s">
        <v>76</v>
      </c>
      <c r="AY319" s="268" t="s">
        <v>253</v>
      </c>
    </row>
    <row r="320" s="16" customFormat="1">
      <c r="A320" s="16"/>
      <c r="B320" s="280"/>
      <c r="C320" s="281"/>
      <c r="D320" s="249" t="s">
        <v>264</v>
      </c>
      <c r="E320" s="282" t="s">
        <v>1</v>
      </c>
      <c r="F320" s="283" t="s">
        <v>323</v>
      </c>
      <c r="G320" s="281"/>
      <c r="H320" s="284">
        <v>175.934</v>
      </c>
      <c r="I320" s="285"/>
      <c r="J320" s="281"/>
      <c r="K320" s="281"/>
      <c r="L320" s="286"/>
      <c r="M320" s="287"/>
      <c r="N320" s="288"/>
      <c r="O320" s="288"/>
      <c r="P320" s="288"/>
      <c r="Q320" s="288"/>
      <c r="R320" s="288"/>
      <c r="S320" s="288"/>
      <c r="T320" s="289"/>
      <c r="U320" s="16"/>
      <c r="V320" s="16"/>
      <c r="W320" s="16"/>
      <c r="X320" s="16"/>
      <c r="Y320" s="16"/>
      <c r="Z320" s="16"/>
      <c r="AA320" s="16"/>
      <c r="AB320" s="16"/>
      <c r="AC320" s="16"/>
      <c r="AD320" s="16"/>
      <c r="AE320" s="16"/>
      <c r="AT320" s="290" t="s">
        <v>264</v>
      </c>
      <c r="AU320" s="290" t="s">
        <v>85</v>
      </c>
      <c r="AV320" s="16" t="s">
        <v>102</v>
      </c>
      <c r="AW320" s="16" t="s">
        <v>32</v>
      </c>
      <c r="AX320" s="16" t="s">
        <v>76</v>
      </c>
      <c r="AY320" s="290" t="s">
        <v>253</v>
      </c>
    </row>
    <row r="321" s="15" customFormat="1">
      <c r="A321" s="15"/>
      <c r="B321" s="269"/>
      <c r="C321" s="270"/>
      <c r="D321" s="249" t="s">
        <v>264</v>
      </c>
      <c r="E321" s="271" t="s">
        <v>1</v>
      </c>
      <c r="F321" s="272" t="s">
        <v>283</v>
      </c>
      <c r="G321" s="270"/>
      <c r="H321" s="273">
        <v>175.934</v>
      </c>
      <c r="I321" s="274"/>
      <c r="J321" s="270"/>
      <c r="K321" s="270"/>
      <c r="L321" s="275"/>
      <c r="M321" s="276"/>
      <c r="N321" s="277"/>
      <c r="O321" s="277"/>
      <c r="P321" s="277"/>
      <c r="Q321" s="277"/>
      <c r="R321" s="277"/>
      <c r="S321" s="277"/>
      <c r="T321" s="278"/>
      <c r="U321" s="15"/>
      <c r="V321" s="15"/>
      <c r="W321" s="15"/>
      <c r="X321" s="15"/>
      <c r="Y321" s="15"/>
      <c r="Z321" s="15"/>
      <c r="AA321" s="15"/>
      <c r="AB321" s="15"/>
      <c r="AC321" s="15"/>
      <c r="AD321" s="15"/>
      <c r="AE321" s="15"/>
      <c r="AT321" s="279" t="s">
        <v>264</v>
      </c>
      <c r="AU321" s="279" t="s">
        <v>85</v>
      </c>
      <c r="AV321" s="15" t="s">
        <v>260</v>
      </c>
      <c r="AW321" s="15" t="s">
        <v>32</v>
      </c>
      <c r="AX321" s="15" t="s">
        <v>83</v>
      </c>
      <c r="AY321" s="279" t="s">
        <v>253</v>
      </c>
    </row>
    <row r="322" s="2" customFormat="1" ht="24.15" customHeight="1">
      <c r="A322" s="39"/>
      <c r="B322" s="40"/>
      <c r="C322" s="229" t="s">
        <v>437</v>
      </c>
      <c r="D322" s="229" t="s">
        <v>256</v>
      </c>
      <c r="E322" s="230" t="s">
        <v>488</v>
      </c>
      <c r="F322" s="231" t="s">
        <v>489</v>
      </c>
      <c r="G322" s="232" t="s">
        <v>179</v>
      </c>
      <c r="H322" s="233">
        <v>154.648</v>
      </c>
      <c r="I322" s="234"/>
      <c r="J322" s="235">
        <f>ROUND(I322*H322,2)</f>
        <v>0</v>
      </c>
      <c r="K322" s="231" t="s">
        <v>1</v>
      </c>
      <c r="L322" s="45"/>
      <c r="M322" s="236" t="s">
        <v>1</v>
      </c>
      <c r="N322" s="237" t="s">
        <v>41</v>
      </c>
      <c r="O322" s="92"/>
      <c r="P322" s="238">
        <f>O322*H322</f>
        <v>0</v>
      </c>
      <c r="Q322" s="238">
        <v>0.024649999999999998</v>
      </c>
      <c r="R322" s="238">
        <f>Q322*H322</f>
        <v>3.8120731999999995</v>
      </c>
      <c r="S322" s="238">
        <v>0</v>
      </c>
      <c r="T322" s="239">
        <f>S322*H322</f>
        <v>0</v>
      </c>
      <c r="U322" s="39"/>
      <c r="V322" s="39"/>
      <c r="W322" s="39"/>
      <c r="X322" s="39"/>
      <c r="Y322" s="39"/>
      <c r="Z322" s="39"/>
      <c r="AA322" s="39"/>
      <c r="AB322" s="39"/>
      <c r="AC322" s="39"/>
      <c r="AD322" s="39"/>
      <c r="AE322" s="39"/>
      <c r="AR322" s="240" t="s">
        <v>398</v>
      </c>
      <c r="AT322" s="240" t="s">
        <v>256</v>
      </c>
      <c r="AU322" s="240" t="s">
        <v>85</v>
      </c>
      <c r="AY322" s="18" t="s">
        <v>253</v>
      </c>
      <c r="BE322" s="241">
        <f>IF(N322="základní",J322,0)</f>
        <v>0</v>
      </c>
      <c r="BF322" s="241">
        <f>IF(N322="snížená",J322,0)</f>
        <v>0</v>
      </c>
      <c r="BG322" s="241">
        <f>IF(N322="zákl. přenesená",J322,0)</f>
        <v>0</v>
      </c>
      <c r="BH322" s="241">
        <f>IF(N322="sníž. přenesená",J322,0)</f>
        <v>0</v>
      </c>
      <c r="BI322" s="241">
        <f>IF(N322="nulová",J322,0)</f>
        <v>0</v>
      </c>
      <c r="BJ322" s="18" t="s">
        <v>83</v>
      </c>
      <c r="BK322" s="241">
        <f>ROUND(I322*H322,2)</f>
        <v>0</v>
      </c>
      <c r="BL322" s="18" t="s">
        <v>398</v>
      </c>
      <c r="BM322" s="240" t="s">
        <v>2219</v>
      </c>
    </row>
    <row r="323" s="13" customFormat="1">
      <c r="A323" s="13"/>
      <c r="B323" s="247"/>
      <c r="C323" s="248"/>
      <c r="D323" s="249" t="s">
        <v>264</v>
      </c>
      <c r="E323" s="250" t="s">
        <v>1</v>
      </c>
      <c r="F323" s="251" t="s">
        <v>357</v>
      </c>
      <c r="G323" s="248"/>
      <c r="H323" s="250" t="s">
        <v>1</v>
      </c>
      <c r="I323" s="252"/>
      <c r="J323" s="248"/>
      <c r="K323" s="248"/>
      <c r="L323" s="253"/>
      <c r="M323" s="254"/>
      <c r="N323" s="255"/>
      <c r="O323" s="255"/>
      <c r="P323" s="255"/>
      <c r="Q323" s="255"/>
      <c r="R323" s="255"/>
      <c r="S323" s="255"/>
      <c r="T323" s="256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T323" s="257" t="s">
        <v>264</v>
      </c>
      <c r="AU323" s="257" t="s">
        <v>85</v>
      </c>
      <c r="AV323" s="13" t="s">
        <v>83</v>
      </c>
      <c r="AW323" s="13" t="s">
        <v>32</v>
      </c>
      <c r="AX323" s="13" t="s">
        <v>76</v>
      </c>
      <c r="AY323" s="257" t="s">
        <v>253</v>
      </c>
    </row>
    <row r="324" s="13" customFormat="1">
      <c r="A324" s="13"/>
      <c r="B324" s="247"/>
      <c r="C324" s="248"/>
      <c r="D324" s="249" t="s">
        <v>264</v>
      </c>
      <c r="E324" s="250" t="s">
        <v>1</v>
      </c>
      <c r="F324" s="251" t="s">
        <v>81</v>
      </c>
      <c r="G324" s="248"/>
      <c r="H324" s="250" t="s">
        <v>1</v>
      </c>
      <c r="I324" s="252"/>
      <c r="J324" s="248"/>
      <c r="K324" s="248"/>
      <c r="L324" s="253"/>
      <c r="M324" s="254"/>
      <c r="N324" s="255"/>
      <c r="O324" s="255"/>
      <c r="P324" s="255"/>
      <c r="Q324" s="255"/>
      <c r="R324" s="255"/>
      <c r="S324" s="255"/>
      <c r="T324" s="256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T324" s="257" t="s">
        <v>264</v>
      </c>
      <c r="AU324" s="257" t="s">
        <v>85</v>
      </c>
      <c r="AV324" s="13" t="s">
        <v>83</v>
      </c>
      <c r="AW324" s="13" t="s">
        <v>32</v>
      </c>
      <c r="AX324" s="13" t="s">
        <v>76</v>
      </c>
      <c r="AY324" s="257" t="s">
        <v>253</v>
      </c>
    </row>
    <row r="325" s="13" customFormat="1">
      <c r="A325" s="13"/>
      <c r="B325" s="247"/>
      <c r="C325" s="248"/>
      <c r="D325" s="249" t="s">
        <v>264</v>
      </c>
      <c r="E325" s="250" t="s">
        <v>1</v>
      </c>
      <c r="F325" s="251" t="s">
        <v>2093</v>
      </c>
      <c r="G325" s="248"/>
      <c r="H325" s="250" t="s">
        <v>1</v>
      </c>
      <c r="I325" s="252"/>
      <c r="J325" s="248"/>
      <c r="K325" s="248"/>
      <c r="L325" s="253"/>
      <c r="M325" s="254"/>
      <c r="N325" s="255"/>
      <c r="O325" s="255"/>
      <c r="P325" s="255"/>
      <c r="Q325" s="255"/>
      <c r="R325" s="255"/>
      <c r="S325" s="255"/>
      <c r="T325" s="256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T325" s="257" t="s">
        <v>264</v>
      </c>
      <c r="AU325" s="257" t="s">
        <v>85</v>
      </c>
      <c r="AV325" s="13" t="s">
        <v>83</v>
      </c>
      <c r="AW325" s="13" t="s">
        <v>32</v>
      </c>
      <c r="AX325" s="13" t="s">
        <v>76</v>
      </c>
      <c r="AY325" s="257" t="s">
        <v>253</v>
      </c>
    </row>
    <row r="326" s="14" customFormat="1">
      <c r="A326" s="14"/>
      <c r="B326" s="258"/>
      <c r="C326" s="259"/>
      <c r="D326" s="249" t="s">
        <v>264</v>
      </c>
      <c r="E326" s="260" t="s">
        <v>1</v>
      </c>
      <c r="F326" s="261" t="s">
        <v>2220</v>
      </c>
      <c r="G326" s="259"/>
      <c r="H326" s="262">
        <v>5.3520000000000003</v>
      </c>
      <c r="I326" s="263"/>
      <c r="J326" s="259"/>
      <c r="K326" s="259"/>
      <c r="L326" s="264"/>
      <c r="M326" s="265"/>
      <c r="N326" s="266"/>
      <c r="O326" s="266"/>
      <c r="P326" s="266"/>
      <c r="Q326" s="266"/>
      <c r="R326" s="266"/>
      <c r="S326" s="266"/>
      <c r="T326" s="267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T326" s="268" t="s">
        <v>264</v>
      </c>
      <c r="AU326" s="268" t="s">
        <v>85</v>
      </c>
      <c r="AV326" s="14" t="s">
        <v>85</v>
      </c>
      <c r="AW326" s="14" t="s">
        <v>32</v>
      </c>
      <c r="AX326" s="14" t="s">
        <v>76</v>
      </c>
      <c r="AY326" s="268" t="s">
        <v>253</v>
      </c>
    </row>
    <row r="327" s="13" customFormat="1">
      <c r="A327" s="13"/>
      <c r="B327" s="247"/>
      <c r="C327" s="248"/>
      <c r="D327" s="249" t="s">
        <v>264</v>
      </c>
      <c r="E327" s="250" t="s">
        <v>1</v>
      </c>
      <c r="F327" s="251" t="s">
        <v>2096</v>
      </c>
      <c r="G327" s="248"/>
      <c r="H327" s="250" t="s">
        <v>1</v>
      </c>
      <c r="I327" s="252"/>
      <c r="J327" s="248"/>
      <c r="K327" s="248"/>
      <c r="L327" s="253"/>
      <c r="M327" s="254"/>
      <c r="N327" s="255"/>
      <c r="O327" s="255"/>
      <c r="P327" s="255"/>
      <c r="Q327" s="255"/>
      <c r="R327" s="255"/>
      <c r="S327" s="255"/>
      <c r="T327" s="256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T327" s="257" t="s">
        <v>264</v>
      </c>
      <c r="AU327" s="257" t="s">
        <v>85</v>
      </c>
      <c r="AV327" s="13" t="s">
        <v>83</v>
      </c>
      <c r="AW327" s="13" t="s">
        <v>32</v>
      </c>
      <c r="AX327" s="13" t="s">
        <v>76</v>
      </c>
      <c r="AY327" s="257" t="s">
        <v>253</v>
      </c>
    </row>
    <row r="328" s="14" customFormat="1">
      <c r="A328" s="14"/>
      <c r="B328" s="258"/>
      <c r="C328" s="259"/>
      <c r="D328" s="249" t="s">
        <v>264</v>
      </c>
      <c r="E328" s="260" t="s">
        <v>1</v>
      </c>
      <c r="F328" s="261" t="s">
        <v>2221</v>
      </c>
      <c r="G328" s="259"/>
      <c r="H328" s="262">
        <v>3.1579999999999999</v>
      </c>
      <c r="I328" s="263"/>
      <c r="J328" s="259"/>
      <c r="K328" s="259"/>
      <c r="L328" s="264"/>
      <c r="M328" s="265"/>
      <c r="N328" s="266"/>
      <c r="O328" s="266"/>
      <c r="P328" s="266"/>
      <c r="Q328" s="266"/>
      <c r="R328" s="266"/>
      <c r="S328" s="266"/>
      <c r="T328" s="267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T328" s="268" t="s">
        <v>264</v>
      </c>
      <c r="AU328" s="268" t="s">
        <v>85</v>
      </c>
      <c r="AV328" s="14" t="s">
        <v>85</v>
      </c>
      <c r="AW328" s="14" t="s">
        <v>32</v>
      </c>
      <c r="AX328" s="14" t="s">
        <v>76</v>
      </c>
      <c r="AY328" s="268" t="s">
        <v>253</v>
      </c>
    </row>
    <row r="329" s="13" customFormat="1">
      <c r="A329" s="13"/>
      <c r="B329" s="247"/>
      <c r="C329" s="248"/>
      <c r="D329" s="249" t="s">
        <v>264</v>
      </c>
      <c r="E329" s="250" t="s">
        <v>1</v>
      </c>
      <c r="F329" s="251" t="s">
        <v>2097</v>
      </c>
      <c r="G329" s="248"/>
      <c r="H329" s="250" t="s">
        <v>1</v>
      </c>
      <c r="I329" s="252"/>
      <c r="J329" s="248"/>
      <c r="K329" s="248"/>
      <c r="L329" s="253"/>
      <c r="M329" s="254"/>
      <c r="N329" s="255"/>
      <c r="O329" s="255"/>
      <c r="P329" s="255"/>
      <c r="Q329" s="255"/>
      <c r="R329" s="255"/>
      <c r="S329" s="255"/>
      <c r="T329" s="256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T329" s="257" t="s">
        <v>264</v>
      </c>
      <c r="AU329" s="257" t="s">
        <v>85</v>
      </c>
      <c r="AV329" s="13" t="s">
        <v>83</v>
      </c>
      <c r="AW329" s="13" t="s">
        <v>32</v>
      </c>
      <c r="AX329" s="13" t="s">
        <v>76</v>
      </c>
      <c r="AY329" s="257" t="s">
        <v>253</v>
      </c>
    </row>
    <row r="330" s="14" customFormat="1">
      <c r="A330" s="14"/>
      <c r="B330" s="258"/>
      <c r="C330" s="259"/>
      <c r="D330" s="249" t="s">
        <v>264</v>
      </c>
      <c r="E330" s="260" t="s">
        <v>1</v>
      </c>
      <c r="F330" s="261" t="s">
        <v>2222</v>
      </c>
      <c r="G330" s="259"/>
      <c r="H330" s="262">
        <v>2.6429999999999998</v>
      </c>
      <c r="I330" s="263"/>
      <c r="J330" s="259"/>
      <c r="K330" s="259"/>
      <c r="L330" s="264"/>
      <c r="M330" s="265"/>
      <c r="N330" s="266"/>
      <c r="O330" s="266"/>
      <c r="P330" s="266"/>
      <c r="Q330" s="266"/>
      <c r="R330" s="266"/>
      <c r="S330" s="266"/>
      <c r="T330" s="267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T330" s="268" t="s">
        <v>264</v>
      </c>
      <c r="AU330" s="268" t="s">
        <v>85</v>
      </c>
      <c r="AV330" s="14" t="s">
        <v>85</v>
      </c>
      <c r="AW330" s="14" t="s">
        <v>32</v>
      </c>
      <c r="AX330" s="14" t="s">
        <v>76</v>
      </c>
      <c r="AY330" s="268" t="s">
        <v>253</v>
      </c>
    </row>
    <row r="331" s="16" customFormat="1">
      <c r="A331" s="16"/>
      <c r="B331" s="280"/>
      <c r="C331" s="281"/>
      <c r="D331" s="249" t="s">
        <v>264</v>
      </c>
      <c r="E331" s="282" t="s">
        <v>1</v>
      </c>
      <c r="F331" s="283" t="s">
        <v>323</v>
      </c>
      <c r="G331" s="281"/>
      <c r="H331" s="284">
        <v>11.153000000000001</v>
      </c>
      <c r="I331" s="285"/>
      <c r="J331" s="281"/>
      <c r="K331" s="281"/>
      <c r="L331" s="286"/>
      <c r="M331" s="287"/>
      <c r="N331" s="288"/>
      <c r="O331" s="288"/>
      <c r="P331" s="288"/>
      <c r="Q331" s="288"/>
      <c r="R331" s="288"/>
      <c r="S331" s="288"/>
      <c r="T331" s="289"/>
      <c r="U331" s="16"/>
      <c r="V331" s="16"/>
      <c r="W331" s="16"/>
      <c r="X331" s="16"/>
      <c r="Y331" s="16"/>
      <c r="Z331" s="16"/>
      <c r="AA331" s="16"/>
      <c r="AB331" s="16"/>
      <c r="AC331" s="16"/>
      <c r="AD331" s="16"/>
      <c r="AE331" s="16"/>
      <c r="AT331" s="290" t="s">
        <v>264</v>
      </c>
      <c r="AU331" s="290" t="s">
        <v>85</v>
      </c>
      <c r="AV331" s="16" t="s">
        <v>102</v>
      </c>
      <c r="AW331" s="16" t="s">
        <v>32</v>
      </c>
      <c r="AX331" s="16" t="s">
        <v>76</v>
      </c>
      <c r="AY331" s="290" t="s">
        <v>253</v>
      </c>
    </row>
    <row r="332" s="13" customFormat="1">
      <c r="A332" s="13"/>
      <c r="B332" s="247"/>
      <c r="C332" s="248"/>
      <c r="D332" s="249" t="s">
        <v>264</v>
      </c>
      <c r="E332" s="250" t="s">
        <v>1</v>
      </c>
      <c r="F332" s="251" t="s">
        <v>324</v>
      </c>
      <c r="G332" s="248"/>
      <c r="H332" s="250" t="s">
        <v>1</v>
      </c>
      <c r="I332" s="252"/>
      <c r="J332" s="248"/>
      <c r="K332" s="248"/>
      <c r="L332" s="253"/>
      <c r="M332" s="254"/>
      <c r="N332" s="255"/>
      <c r="O332" s="255"/>
      <c r="P332" s="255"/>
      <c r="Q332" s="255"/>
      <c r="R332" s="255"/>
      <c r="S332" s="255"/>
      <c r="T332" s="256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T332" s="257" t="s">
        <v>264</v>
      </c>
      <c r="AU332" s="257" t="s">
        <v>85</v>
      </c>
      <c r="AV332" s="13" t="s">
        <v>83</v>
      </c>
      <c r="AW332" s="13" t="s">
        <v>32</v>
      </c>
      <c r="AX332" s="13" t="s">
        <v>76</v>
      </c>
      <c r="AY332" s="257" t="s">
        <v>253</v>
      </c>
    </row>
    <row r="333" s="13" customFormat="1">
      <c r="A333" s="13"/>
      <c r="B333" s="247"/>
      <c r="C333" s="248"/>
      <c r="D333" s="249" t="s">
        <v>264</v>
      </c>
      <c r="E333" s="250" t="s">
        <v>1</v>
      </c>
      <c r="F333" s="251" t="s">
        <v>2101</v>
      </c>
      <c r="G333" s="248"/>
      <c r="H333" s="250" t="s">
        <v>1</v>
      </c>
      <c r="I333" s="252"/>
      <c r="J333" s="248"/>
      <c r="K333" s="248"/>
      <c r="L333" s="253"/>
      <c r="M333" s="254"/>
      <c r="N333" s="255"/>
      <c r="O333" s="255"/>
      <c r="P333" s="255"/>
      <c r="Q333" s="255"/>
      <c r="R333" s="255"/>
      <c r="S333" s="255"/>
      <c r="T333" s="256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T333" s="257" t="s">
        <v>264</v>
      </c>
      <c r="AU333" s="257" t="s">
        <v>85</v>
      </c>
      <c r="AV333" s="13" t="s">
        <v>83</v>
      </c>
      <c r="AW333" s="13" t="s">
        <v>32</v>
      </c>
      <c r="AX333" s="13" t="s">
        <v>76</v>
      </c>
      <c r="AY333" s="257" t="s">
        <v>253</v>
      </c>
    </row>
    <row r="334" s="14" customFormat="1">
      <c r="A334" s="14"/>
      <c r="B334" s="258"/>
      <c r="C334" s="259"/>
      <c r="D334" s="249" t="s">
        <v>264</v>
      </c>
      <c r="E334" s="260" t="s">
        <v>1</v>
      </c>
      <c r="F334" s="261" t="s">
        <v>2223</v>
      </c>
      <c r="G334" s="259"/>
      <c r="H334" s="262">
        <v>7.0250000000000004</v>
      </c>
      <c r="I334" s="263"/>
      <c r="J334" s="259"/>
      <c r="K334" s="259"/>
      <c r="L334" s="264"/>
      <c r="M334" s="265"/>
      <c r="N334" s="266"/>
      <c r="O334" s="266"/>
      <c r="P334" s="266"/>
      <c r="Q334" s="266"/>
      <c r="R334" s="266"/>
      <c r="S334" s="266"/>
      <c r="T334" s="267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T334" s="268" t="s">
        <v>264</v>
      </c>
      <c r="AU334" s="268" t="s">
        <v>85</v>
      </c>
      <c r="AV334" s="14" t="s">
        <v>85</v>
      </c>
      <c r="AW334" s="14" t="s">
        <v>32</v>
      </c>
      <c r="AX334" s="14" t="s">
        <v>76</v>
      </c>
      <c r="AY334" s="268" t="s">
        <v>253</v>
      </c>
    </row>
    <row r="335" s="13" customFormat="1">
      <c r="A335" s="13"/>
      <c r="B335" s="247"/>
      <c r="C335" s="248"/>
      <c r="D335" s="249" t="s">
        <v>264</v>
      </c>
      <c r="E335" s="250" t="s">
        <v>1</v>
      </c>
      <c r="F335" s="251" t="s">
        <v>2103</v>
      </c>
      <c r="G335" s="248"/>
      <c r="H335" s="250" t="s">
        <v>1</v>
      </c>
      <c r="I335" s="252"/>
      <c r="J335" s="248"/>
      <c r="K335" s="248"/>
      <c r="L335" s="253"/>
      <c r="M335" s="254"/>
      <c r="N335" s="255"/>
      <c r="O335" s="255"/>
      <c r="P335" s="255"/>
      <c r="Q335" s="255"/>
      <c r="R335" s="255"/>
      <c r="S335" s="255"/>
      <c r="T335" s="256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T335" s="257" t="s">
        <v>264</v>
      </c>
      <c r="AU335" s="257" t="s">
        <v>85</v>
      </c>
      <c r="AV335" s="13" t="s">
        <v>83</v>
      </c>
      <c r="AW335" s="13" t="s">
        <v>32</v>
      </c>
      <c r="AX335" s="13" t="s">
        <v>76</v>
      </c>
      <c r="AY335" s="257" t="s">
        <v>253</v>
      </c>
    </row>
    <row r="336" s="14" customFormat="1">
      <c r="A336" s="14"/>
      <c r="B336" s="258"/>
      <c r="C336" s="259"/>
      <c r="D336" s="249" t="s">
        <v>264</v>
      </c>
      <c r="E336" s="260" t="s">
        <v>1</v>
      </c>
      <c r="F336" s="261" t="s">
        <v>2224</v>
      </c>
      <c r="G336" s="259"/>
      <c r="H336" s="262">
        <v>14.276</v>
      </c>
      <c r="I336" s="263"/>
      <c r="J336" s="259"/>
      <c r="K336" s="259"/>
      <c r="L336" s="264"/>
      <c r="M336" s="265"/>
      <c r="N336" s="266"/>
      <c r="O336" s="266"/>
      <c r="P336" s="266"/>
      <c r="Q336" s="266"/>
      <c r="R336" s="266"/>
      <c r="S336" s="266"/>
      <c r="T336" s="267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T336" s="268" t="s">
        <v>264</v>
      </c>
      <c r="AU336" s="268" t="s">
        <v>85</v>
      </c>
      <c r="AV336" s="14" t="s">
        <v>85</v>
      </c>
      <c r="AW336" s="14" t="s">
        <v>32</v>
      </c>
      <c r="AX336" s="14" t="s">
        <v>76</v>
      </c>
      <c r="AY336" s="268" t="s">
        <v>253</v>
      </c>
    </row>
    <row r="337" s="13" customFormat="1">
      <c r="A337" s="13"/>
      <c r="B337" s="247"/>
      <c r="C337" s="248"/>
      <c r="D337" s="249" t="s">
        <v>264</v>
      </c>
      <c r="E337" s="250" t="s">
        <v>1</v>
      </c>
      <c r="F337" s="251" t="s">
        <v>2105</v>
      </c>
      <c r="G337" s="248"/>
      <c r="H337" s="250" t="s">
        <v>1</v>
      </c>
      <c r="I337" s="252"/>
      <c r="J337" s="248"/>
      <c r="K337" s="248"/>
      <c r="L337" s="253"/>
      <c r="M337" s="254"/>
      <c r="N337" s="255"/>
      <c r="O337" s="255"/>
      <c r="P337" s="255"/>
      <c r="Q337" s="255"/>
      <c r="R337" s="255"/>
      <c r="S337" s="255"/>
      <c r="T337" s="256"/>
      <c r="U337" s="13"/>
      <c r="V337" s="13"/>
      <c r="W337" s="13"/>
      <c r="X337" s="13"/>
      <c r="Y337" s="13"/>
      <c r="Z337" s="13"/>
      <c r="AA337" s="13"/>
      <c r="AB337" s="13"/>
      <c r="AC337" s="13"/>
      <c r="AD337" s="13"/>
      <c r="AE337" s="13"/>
      <c r="AT337" s="257" t="s">
        <v>264</v>
      </c>
      <c r="AU337" s="257" t="s">
        <v>85</v>
      </c>
      <c r="AV337" s="13" t="s">
        <v>83</v>
      </c>
      <c r="AW337" s="13" t="s">
        <v>32</v>
      </c>
      <c r="AX337" s="13" t="s">
        <v>76</v>
      </c>
      <c r="AY337" s="257" t="s">
        <v>253</v>
      </c>
    </row>
    <row r="338" s="14" customFormat="1">
      <c r="A338" s="14"/>
      <c r="B338" s="258"/>
      <c r="C338" s="259"/>
      <c r="D338" s="249" t="s">
        <v>264</v>
      </c>
      <c r="E338" s="260" t="s">
        <v>1</v>
      </c>
      <c r="F338" s="261" t="s">
        <v>2225</v>
      </c>
      <c r="G338" s="259"/>
      <c r="H338" s="262">
        <v>12.058999999999999</v>
      </c>
      <c r="I338" s="263"/>
      <c r="J338" s="259"/>
      <c r="K338" s="259"/>
      <c r="L338" s="264"/>
      <c r="M338" s="265"/>
      <c r="N338" s="266"/>
      <c r="O338" s="266"/>
      <c r="P338" s="266"/>
      <c r="Q338" s="266"/>
      <c r="R338" s="266"/>
      <c r="S338" s="266"/>
      <c r="T338" s="267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T338" s="268" t="s">
        <v>264</v>
      </c>
      <c r="AU338" s="268" t="s">
        <v>85</v>
      </c>
      <c r="AV338" s="14" t="s">
        <v>85</v>
      </c>
      <c r="AW338" s="14" t="s">
        <v>32</v>
      </c>
      <c r="AX338" s="14" t="s">
        <v>76</v>
      </c>
      <c r="AY338" s="268" t="s">
        <v>253</v>
      </c>
    </row>
    <row r="339" s="13" customFormat="1">
      <c r="A339" s="13"/>
      <c r="B339" s="247"/>
      <c r="C339" s="248"/>
      <c r="D339" s="249" t="s">
        <v>264</v>
      </c>
      <c r="E339" s="250" t="s">
        <v>1</v>
      </c>
      <c r="F339" s="251" t="s">
        <v>2109</v>
      </c>
      <c r="G339" s="248"/>
      <c r="H339" s="250" t="s">
        <v>1</v>
      </c>
      <c r="I339" s="252"/>
      <c r="J339" s="248"/>
      <c r="K339" s="248"/>
      <c r="L339" s="253"/>
      <c r="M339" s="254"/>
      <c r="N339" s="255"/>
      <c r="O339" s="255"/>
      <c r="P339" s="255"/>
      <c r="Q339" s="255"/>
      <c r="R339" s="255"/>
      <c r="S339" s="255"/>
      <c r="T339" s="256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T339" s="257" t="s">
        <v>264</v>
      </c>
      <c r="AU339" s="257" t="s">
        <v>85</v>
      </c>
      <c r="AV339" s="13" t="s">
        <v>83</v>
      </c>
      <c r="AW339" s="13" t="s">
        <v>32</v>
      </c>
      <c r="AX339" s="13" t="s">
        <v>76</v>
      </c>
      <c r="AY339" s="257" t="s">
        <v>253</v>
      </c>
    </row>
    <row r="340" s="14" customFormat="1">
      <c r="A340" s="14"/>
      <c r="B340" s="258"/>
      <c r="C340" s="259"/>
      <c r="D340" s="249" t="s">
        <v>264</v>
      </c>
      <c r="E340" s="260" t="s">
        <v>1</v>
      </c>
      <c r="F340" s="261" t="s">
        <v>2225</v>
      </c>
      <c r="G340" s="259"/>
      <c r="H340" s="262">
        <v>12.058999999999999</v>
      </c>
      <c r="I340" s="263"/>
      <c r="J340" s="259"/>
      <c r="K340" s="259"/>
      <c r="L340" s="264"/>
      <c r="M340" s="265"/>
      <c r="N340" s="266"/>
      <c r="O340" s="266"/>
      <c r="P340" s="266"/>
      <c r="Q340" s="266"/>
      <c r="R340" s="266"/>
      <c r="S340" s="266"/>
      <c r="T340" s="267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T340" s="268" t="s">
        <v>264</v>
      </c>
      <c r="AU340" s="268" t="s">
        <v>85</v>
      </c>
      <c r="AV340" s="14" t="s">
        <v>85</v>
      </c>
      <c r="AW340" s="14" t="s">
        <v>32</v>
      </c>
      <c r="AX340" s="14" t="s">
        <v>76</v>
      </c>
      <c r="AY340" s="268" t="s">
        <v>253</v>
      </c>
    </row>
    <row r="341" s="13" customFormat="1">
      <c r="A341" s="13"/>
      <c r="B341" s="247"/>
      <c r="C341" s="248"/>
      <c r="D341" s="249" t="s">
        <v>264</v>
      </c>
      <c r="E341" s="250" t="s">
        <v>1</v>
      </c>
      <c r="F341" s="251" t="s">
        <v>2113</v>
      </c>
      <c r="G341" s="248"/>
      <c r="H341" s="250" t="s">
        <v>1</v>
      </c>
      <c r="I341" s="252"/>
      <c r="J341" s="248"/>
      <c r="K341" s="248"/>
      <c r="L341" s="253"/>
      <c r="M341" s="254"/>
      <c r="N341" s="255"/>
      <c r="O341" s="255"/>
      <c r="P341" s="255"/>
      <c r="Q341" s="255"/>
      <c r="R341" s="255"/>
      <c r="S341" s="255"/>
      <c r="T341" s="256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T341" s="257" t="s">
        <v>264</v>
      </c>
      <c r="AU341" s="257" t="s">
        <v>85</v>
      </c>
      <c r="AV341" s="13" t="s">
        <v>83</v>
      </c>
      <c r="AW341" s="13" t="s">
        <v>32</v>
      </c>
      <c r="AX341" s="13" t="s">
        <v>76</v>
      </c>
      <c r="AY341" s="257" t="s">
        <v>253</v>
      </c>
    </row>
    <row r="342" s="14" customFormat="1">
      <c r="A342" s="14"/>
      <c r="B342" s="258"/>
      <c r="C342" s="259"/>
      <c r="D342" s="249" t="s">
        <v>264</v>
      </c>
      <c r="E342" s="260" t="s">
        <v>1</v>
      </c>
      <c r="F342" s="261" t="s">
        <v>2226</v>
      </c>
      <c r="G342" s="259"/>
      <c r="H342" s="262">
        <v>12.292999999999999</v>
      </c>
      <c r="I342" s="263"/>
      <c r="J342" s="259"/>
      <c r="K342" s="259"/>
      <c r="L342" s="264"/>
      <c r="M342" s="265"/>
      <c r="N342" s="266"/>
      <c r="O342" s="266"/>
      <c r="P342" s="266"/>
      <c r="Q342" s="266"/>
      <c r="R342" s="266"/>
      <c r="S342" s="266"/>
      <c r="T342" s="267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T342" s="268" t="s">
        <v>264</v>
      </c>
      <c r="AU342" s="268" t="s">
        <v>85</v>
      </c>
      <c r="AV342" s="14" t="s">
        <v>85</v>
      </c>
      <c r="AW342" s="14" t="s">
        <v>32</v>
      </c>
      <c r="AX342" s="14" t="s">
        <v>76</v>
      </c>
      <c r="AY342" s="268" t="s">
        <v>253</v>
      </c>
    </row>
    <row r="343" s="13" customFormat="1">
      <c r="A343" s="13"/>
      <c r="B343" s="247"/>
      <c r="C343" s="248"/>
      <c r="D343" s="249" t="s">
        <v>264</v>
      </c>
      <c r="E343" s="250" t="s">
        <v>1</v>
      </c>
      <c r="F343" s="251" t="s">
        <v>2117</v>
      </c>
      <c r="G343" s="248"/>
      <c r="H343" s="250" t="s">
        <v>1</v>
      </c>
      <c r="I343" s="252"/>
      <c r="J343" s="248"/>
      <c r="K343" s="248"/>
      <c r="L343" s="253"/>
      <c r="M343" s="254"/>
      <c r="N343" s="255"/>
      <c r="O343" s="255"/>
      <c r="P343" s="255"/>
      <c r="Q343" s="255"/>
      <c r="R343" s="255"/>
      <c r="S343" s="255"/>
      <c r="T343" s="256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T343" s="257" t="s">
        <v>264</v>
      </c>
      <c r="AU343" s="257" t="s">
        <v>85</v>
      </c>
      <c r="AV343" s="13" t="s">
        <v>83</v>
      </c>
      <c r="AW343" s="13" t="s">
        <v>32</v>
      </c>
      <c r="AX343" s="13" t="s">
        <v>76</v>
      </c>
      <c r="AY343" s="257" t="s">
        <v>253</v>
      </c>
    </row>
    <row r="344" s="14" customFormat="1">
      <c r="A344" s="14"/>
      <c r="B344" s="258"/>
      <c r="C344" s="259"/>
      <c r="D344" s="249" t="s">
        <v>264</v>
      </c>
      <c r="E344" s="260" t="s">
        <v>1</v>
      </c>
      <c r="F344" s="261" t="s">
        <v>2227</v>
      </c>
      <c r="G344" s="259"/>
      <c r="H344" s="262">
        <v>12.176</v>
      </c>
      <c r="I344" s="263"/>
      <c r="J344" s="259"/>
      <c r="K344" s="259"/>
      <c r="L344" s="264"/>
      <c r="M344" s="265"/>
      <c r="N344" s="266"/>
      <c r="O344" s="266"/>
      <c r="P344" s="266"/>
      <c r="Q344" s="266"/>
      <c r="R344" s="266"/>
      <c r="S344" s="266"/>
      <c r="T344" s="267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T344" s="268" t="s">
        <v>264</v>
      </c>
      <c r="AU344" s="268" t="s">
        <v>85</v>
      </c>
      <c r="AV344" s="14" t="s">
        <v>85</v>
      </c>
      <c r="AW344" s="14" t="s">
        <v>32</v>
      </c>
      <c r="AX344" s="14" t="s">
        <v>76</v>
      </c>
      <c r="AY344" s="268" t="s">
        <v>253</v>
      </c>
    </row>
    <row r="345" s="13" customFormat="1">
      <c r="A345" s="13"/>
      <c r="B345" s="247"/>
      <c r="C345" s="248"/>
      <c r="D345" s="249" t="s">
        <v>264</v>
      </c>
      <c r="E345" s="250" t="s">
        <v>1</v>
      </c>
      <c r="F345" s="251" t="s">
        <v>2119</v>
      </c>
      <c r="G345" s="248"/>
      <c r="H345" s="250" t="s">
        <v>1</v>
      </c>
      <c r="I345" s="252"/>
      <c r="J345" s="248"/>
      <c r="K345" s="248"/>
      <c r="L345" s="253"/>
      <c r="M345" s="254"/>
      <c r="N345" s="255"/>
      <c r="O345" s="255"/>
      <c r="P345" s="255"/>
      <c r="Q345" s="255"/>
      <c r="R345" s="255"/>
      <c r="S345" s="255"/>
      <c r="T345" s="256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T345" s="257" t="s">
        <v>264</v>
      </c>
      <c r="AU345" s="257" t="s">
        <v>85</v>
      </c>
      <c r="AV345" s="13" t="s">
        <v>83</v>
      </c>
      <c r="AW345" s="13" t="s">
        <v>32</v>
      </c>
      <c r="AX345" s="13" t="s">
        <v>76</v>
      </c>
      <c r="AY345" s="257" t="s">
        <v>253</v>
      </c>
    </row>
    <row r="346" s="14" customFormat="1">
      <c r="A346" s="14"/>
      <c r="B346" s="258"/>
      <c r="C346" s="259"/>
      <c r="D346" s="249" t="s">
        <v>264</v>
      </c>
      <c r="E346" s="260" t="s">
        <v>1</v>
      </c>
      <c r="F346" s="261" t="s">
        <v>2228</v>
      </c>
      <c r="G346" s="259"/>
      <c r="H346" s="262">
        <v>2.024</v>
      </c>
      <c r="I346" s="263"/>
      <c r="J346" s="259"/>
      <c r="K346" s="259"/>
      <c r="L346" s="264"/>
      <c r="M346" s="265"/>
      <c r="N346" s="266"/>
      <c r="O346" s="266"/>
      <c r="P346" s="266"/>
      <c r="Q346" s="266"/>
      <c r="R346" s="266"/>
      <c r="S346" s="266"/>
      <c r="T346" s="267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T346" s="268" t="s">
        <v>264</v>
      </c>
      <c r="AU346" s="268" t="s">
        <v>85</v>
      </c>
      <c r="AV346" s="14" t="s">
        <v>85</v>
      </c>
      <c r="AW346" s="14" t="s">
        <v>32</v>
      </c>
      <c r="AX346" s="14" t="s">
        <v>76</v>
      </c>
      <c r="AY346" s="268" t="s">
        <v>253</v>
      </c>
    </row>
    <row r="347" s="13" customFormat="1">
      <c r="A347" s="13"/>
      <c r="B347" s="247"/>
      <c r="C347" s="248"/>
      <c r="D347" s="249" t="s">
        <v>264</v>
      </c>
      <c r="E347" s="250" t="s">
        <v>1</v>
      </c>
      <c r="F347" s="251" t="s">
        <v>2121</v>
      </c>
      <c r="G347" s="248"/>
      <c r="H347" s="250" t="s">
        <v>1</v>
      </c>
      <c r="I347" s="252"/>
      <c r="J347" s="248"/>
      <c r="K347" s="248"/>
      <c r="L347" s="253"/>
      <c r="M347" s="254"/>
      <c r="N347" s="255"/>
      <c r="O347" s="255"/>
      <c r="P347" s="255"/>
      <c r="Q347" s="255"/>
      <c r="R347" s="255"/>
      <c r="S347" s="255"/>
      <c r="T347" s="256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T347" s="257" t="s">
        <v>264</v>
      </c>
      <c r="AU347" s="257" t="s">
        <v>85</v>
      </c>
      <c r="AV347" s="13" t="s">
        <v>83</v>
      </c>
      <c r="AW347" s="13" t="s">
        <v>32</v>
      </c>
      <c r="AX347" s="13" t="s">
        <v>76</v>
      </c>
      <c r="AY347" s="257" t="s">
        <v>253</v>
      </c>
    </row>
    <row r="348" s="14" customFormat="1">
      <c r="A348" s="14"/>
      <c r="B348" s="258"/>
      <c r="C348" s="259"/>
      <c r="D348" s="249" t="s">
        <v>264</v>
      </c>
      <c r="E348" s="260" t="s">
        <v>1</v>
      </c>
      <c r="F348" s="261" t="s">
        <v>2229</v>
      </c>
      <c r="G348" s="259"/>
      <c r="H348" s="262">
        <v>8.3629999999999995</v>
      </c>
      <c r="I348" s="263"/>
      <c r="J348" s="259"/>
      <c r="K348" s="259"/>
      <c r="L348" s="264"/>
      <c r="M348" s="265"/>
      <c r="N348" s="266"/>
      <c r="O348" s="266"/>
      <c r="P348" s="266"/>
      <c r="Q348" s="266"/>
      <c r="R348" s="266"/>
      <c r="S348" s="266"/>
      <c r="T348" s="267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T348" s="268" t="s">
        <v>264</v>
      </c>
      <c r="AU348" s="268" t="s">
        <v>85</v>
      </c>
      <c r="AV348" s="14" t="s">
        <v>85</v>
      </c>
      <c r="AW348" s="14" t="s">
        <v>32</v>
      </c>
      <c r="AX348" s="14" t="s">
        <v>76</v>
      </c>
      <c r="AY348" s="268" t="s">
        <v>253</v>
      </c>
    </row>
    <row r="349" s="13" customFormat="1">
      <c r="A349" s="13"/>
      <c r="B349" s="247"/>
      <c r="C349" s="248"/>
      <c r="D349" s="249" t="s">
        <v>264</v>
      </c>
      <c r="E349" s="250" t="s">
        <v>1</v>
      </c>
      <c r="F349" s="251" t="s">
        <v>2127</v>
      </c>
      <c r="G349" s="248"/>
      <c r="H349" s="250" t="s">
        <v>1</v>
      </c>
      <c r="I349" s="252"/>
      <c r="J349" s="248"/>
      <c r="K349" s="248"/>
      <c r="L349" s="253"/>
      <c r="M349" s="254"/>
      <c r="N349" s="255"/>
      <c r="O349" s="255"/>
      <c r="P349" s="255"/>
      <c r="Q349" s="255"/>
      <c r="R349" s="255"/>
      <c r="S349" s="255"/>
      <c r="T349" s="256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T349" s="257" t="s">
        <v>264</v>
      </c>
      <c r="AU349" s="257" t="s">
        <v>85</v>
      </c>
      <c r="AV349" s="13" t="s">
        <v>83</v>
      </c>
      <c r="AW349" s="13" t="s">
        <v>32</v>
      </c>
      <c r="AX349" s="13" t="s">
        <v>76</v>
      </c>
      <c r="AY349" s="257" t="s">
        <v>253</v>
      </c>
    </row>
    <row r="350" s="14" customFormat="1">
      <c r="A350" s="14"/>
      <c r="B350" s="258"/>
      <c r="C350" s="259"/>
      <c r="D350" s="249" t="s">
        <v>264</v>
      </c>
      <c r="E350" s="260" t="s">
        <v>1</v>
      </c>
      <c r="F350" s="261" t="s">
        <v>2230</v>
      </c>
      <c r="G350" s="259"/>
      <c r="H350" s="262">
        <v>12.661</v>
      </c>
      <c r="I350" s="263"/>
      <c r="J350" s="259"/>
      <c r="K350" s="259"/>
      <c r="L350" s="264"/>
      <c r="M350" s="265"/>
      <c r="N350" s="266"/>
      <c r="O350" s="266"/>
      <c r="P350" s="266"/>
      <c r="Q350" s="266"/>
      <c r="R350" s="266"/>
      <c r="S350" s="266"/>
      <c r="T350" s="267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T350" s="268" t="s">
        <v>264</v>
      </c>
      <c r="AU350" s="268" t="s">
        <v>85</v>
      </c>
      <c r="AV350" s="14" t="s">
        <v>85</v>
      </c>
      <c r="AW350" s="14" t="s">
        <v>32</v>
      </c>
      <c r="AX350" s="14" t="s">
        <v>76</v>
      </c>
      <c r="AY350" s="268" t="s">
        <v>253</v>
      </c>
    </row>
    <row r="351" s="13" customFormat="1">
      <c r="A351" s="13"/>
      <c r="B351" s="247"/>
      <c r="C351" s="248"/>
      <c r="D351" s="249" t="s">
        <v>264</v>
      </c>
      <c r="E351" s="250" t="s">
        <v>1</v>
      </c>
      <c r="F351" s="251" t="s">
        <v>2131</v>
      </c>
      <c r="G351" s="248"/>
      <c r="H351" s="250" t="s">
        <v>1</v>
      </c>
      <c r="I351" s="252"/>
      <c r="J351" s="248"/>
      <c r="K351" s="248"/>
      <c r="L351" s="253"/>
      <c r="M351" s="254"/>
      <c r="N351" s="255"/>
      <c r="O351" s="255"/>
      <c r="P351" s="255"/>
      <c r="Q351" s="255"/>
      <c r="R351" s="255"/>
      <c r="S351" s="255"/>
      <c r="T351" s="256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T351" s="257" t="s">
        <v>264</v>
      </c>
      <c r="AU351" s="257" t="s">
        <v>85</v>
      </c>
      <c r="AV351" s="13" t="s">
        <v>83</v>
      </c>
      <c r="AW351" s="13" t="s">
        <v>32</v>
      </c>
      <c r="AX351" s="13" t="s">
        <v>76</v>
      </c>
      <c r="AY351" s="257" t="s">
        <v>253</v>
      </c>
    </row>
    <row r="352" s="14" customFormat="1">
      <c r="A352" s="14"/>
      <c r="B352" s="258"/>
      <c r="C352" s="259"/>
      <c r="D352" s="249" t="s">
        <v>264</v>
      </c>
      <c r="E352" s="260" t="s">
        <v>1</v>
      </c>
      <c r="F352" s="261" t="s">
        <v>2231</v>
      </c>
      <c r="G352" s="259"/>
      <c r="H352" s="262">
        <v>12.711</v>
      </c>
      <c r="I352" s="263"/>
      <c r="J352" s="259"/>
      <c r="K352" s="259"/>
      <c r="L352" s="264"/>
      <c r="M352" s="265"/>
      <c r="N352" s="266"/>
      <c r="O352" s="266"/>
      <c r="P352" s="266"/>
      <c r="Q352" s="266"/>
      <c r="R352" s="266"/>
      <c r="S352" s="266"/>
      <c r="T352" s="267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T352" s="268" t="s">
        <v>264</v>
      </c>
      <c r="AU352" s="268" t="s">
        <v>85</v>
      </c>
      <c r="AV352" s="14" t="s">
        <v>85</v>
      </c>
      <c r="AW352" s="14" t="s">
        <v>32</v>
      </c>
      <c r="AX352" s="14" t="s">
        <v>76</v>
      </c>
      <c r="AY352" s="268" t="s">
        <v>253</v>
      </c>
    </row>
    <row r="353" s="13" customFormat="1">
      <c r="A353" s="13"/>
      <c r="B353" s="247"/>
      <c r="C353" s="248"/>
      <c r="D353" s="249" t="s">
        <v>264</v>
      </c>
      <c r="E353" s="250" t="s">
        <v>1</v>
      </c>
      <c r="F353" s="251" t="s">
        <v>2136</v>
      </c>
      <c r="G353" s="248"/>
      <c r="H353" s="250" t="s">
        <v>1</v>
      </c>
      <c r="I353" s="252"/>
      <c r="J353" s="248"/>
      <c r="K353" s="248"/>
      <c r="L353" s="253"/>
      <c r="M353" s="254"/>
      <c r="N353" s="255"/>
      <c r="O353" s="255"/>
      <c r="P353" s="255"/>
      <c r="Q353" s="255"/>
      <c r="R353" s="255"/>
      <c r="S353" s="255"/>
      <c r="T353" s="256"/>
      <c r="U353" s="13"/>
      <c r="V353" s="13"/>
      <c r="W353" s="13"/>
      <c r="X353" s="13"/>
      <c r="Y353" s="13"/>
      <c r="Z353" s="13"/>
      <c r="AA353" s="13"/>
      <c r="AB353" s="13"/>
      <c r="AC353" s="13"/>
      <c r="AD353" s="13"/>
      <c r="AE353" s="13"/>
      <c r="AT353" s="257" t="s">
        <v>264</v>
      </c>
      <c r="AU353" s="257" t="s">
        <v>85</v>
      </c>
      <c r="AV353" s="13" t="s">
        <v>83</v>
      </c>
      <c r="AW353" s="13" t="s">
        <v>32</v>
      </c>
      <c r="AX353" s="13" t="s">
        <v>76</v>
      </c>
      <c r="AY353" s="257" t="s">
        <v>253</v>
      </c>
    </row>
    <row r="354" s="14" customFormat="1">
      <c r="A354" s="14"/>
      <c r="B354" s="258"/>
      <c r="C354" s="259"/>
      <c r="D354" s="249" t="s">
        <v>264</v>
      </c>
      <c r="E354" s="260" t="s">
        <v>1</v>
      </c>
      <c r="F354" s="261" t="s">
        <v>2232</v>
      </c>
      <c r="G354" s="259"/>
      <c r="H354" s="262">
        <v>12.577</v>
      </c>
      <c r="I354" s="263"/>
      <c r="J354" s="259"/>
      <c r="K354" s="259"/>
      <c r="L354" s="264"/>
      <c r="M354" s="265"/>
      <c r="N354" s="266"/>
      <c r="O354" s="266"/>
      <c r="P354" s="266"/>
      <c r="Q354" s="266"/>
      <c r="R354" s="266"/>
      <c r="S354" s="266"/>
      <c r="T354" s="267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T354" s="268" t="s">
        <v>264</v>
      </c>
      <c r="AU354" s="268" t="s">
        <v>85</v>
      </c>
      <c r="AV354" s="14" t="s">
        <v>85</v>
      </c>
      <c r="AW354" s="14" t="s">
        <v>32</v>
      </c>
      <c r="AX354" s="14" t="s">
        <v>76</v>
      </c>
      <c r="AY354" s="268" t="s">
        <v>253</v>
      </c>
    </row>
    <row r="355" s="13" customFormat="1">
      <c r="A355" s="13"/>
      <c r="B355" s="247"/>
      <c r="C355" s="248"/>
      <c r="D355" s="249" t="s">
        <v>264</v>
      </c>
      <c r="E355" s="250" t="s">
        <v>1</v>
      </c>
      <c r="F355" s="251" t="s">
        <v>2140</v>
      </c>
      <c r="G355" s="248"/>
      <c r="H355" s="250" t="s">
        <v>1</v>
      </c>
      <c r="I355" s="252"/>
      <c r="J355" s="248"/>
      <c r="K355" s="248"/>
      <c r="L355" s="253"/>
      <c r="M355" s="254"/>
      <c r="N355" s="255"/>
      <c r="O355" s="255"/>
      <c r="P355" s="255"/>
      <c r="Q355" s="255"/>
      <c r="R355" s="255"/>
      <c r="S355" s="255"/>
      <c r="T355" s="256"/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  <c r="AT355" s="257" t="s">
        <v>264</v>
      </c>
      <c r="AU355" s="257" t="s">
        <v>85</v>
      </c>
      <c r="AV355" s="13" t="s">
        <v>83</v>
      </c>
      <c r="AW355" s="13" t="s">
        <v>32</v>
      </c>
      <c r="AX355" s="13" t="s">
        <v>76</v>
      </c>
      <c r="AY355" s="257" t="s">
        <v>253</v>
      </c>
    </row>
    <row r="356" s="14" customFormat="1">
      <c r="A356" s="14"/>
      <c r="B356" s="258"/>
      <c r="C356" s="259"/>
      <c r="D356" s="249" t="s">
        <v>264</v>
      </c>
      <c r="E356" s="260" t="s">
        <v>1</v>
      </c>
      <c r="F356" s="261" t="s">
        <v>2233</v>
      </c>
      <c r="G356" s="259"/>
      <c r="H356" s="262">
        <v>7.867</v>
      </c>
      <c r="I356" s="263"/>
      <c r="J356" s="259"/>
      <c r="K356" s="259"/>
      <c r="L356" s="264"/>
      <c r="M356" s="265"/>
      <c r="N356" s="266"/>
      <c r="O356" s="266"/>
      <c r="P356" s="266"/>
      <c r="Q356" s="266"/>
      <c r="R356" s="266"/>
      <c r="S356" s="266"/>
      <c r="T356" s="267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T356" s="268" t="s">
        <v>264</v>
      </c>
      <c r="AU356" s="268" t="s">
        <v>85</v>
      </c>
      <c r="AV356" s="14" t="s">
        <v>85</v>
      </c>
      <c r="AW356" s="14" t="s">
        <v>32</v>
      </c>
      <c r="AX356" s="14" t="s">
        <v>76</v>
      </c>
      <c r="AY356" s="268" t="s">
        <v>253</v>
      </c>
    </row>
    <row r="357" s="13" customFormat="1">
      <c r="A357" s="13"/>
      <c r="B357" s="247"/>
      <c r="C357" s="248"/>
      <c r="D357" s="249" t="s">
        <v>264</v>
      </c>
      <c r="E357" s="250" t="s">
        <v>1</v>
      </c>
      <c r="F357" s="251" t="s">
        <v>2146</v>
      </c>
      <c r="G357" s="248"/>
      <c r="H357" s="250" t="s">
        <v>1</v>
      </c>
      <c r="I357" s="252"/>
      <c r="J357" s="248"/>
      <c r="K357" s="248"/>
      <c r="L357" s="253"/>
      <c r="M357" s="254"/>
      <c r="N357" s="255"/>
      <c r="O357" s="255"/>
      <c r="P357" s="255"/>
      <c r="Q357" s="255"/>
      <c r="R357" s="255"/>
      <c r="S357" s="255"/>
      <c r="T357" s="256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T357" s="257" t="s">
        <v>264</v>
      </c>
      <c r="AU357" s="257" t="s">
        <v>85</v>
      </c>
      <c r="AV357" s="13" t="s">
        <v>83</v>
      </c>
      <c r="AW357" s="13" t="s">
        <v>32</v>
      </c>
      <c r="AX357" s="13" t="s">
        <v>76</v>
      </c>
      <c r="AY357" s="257" t="s">
        <v>253</v>
      </c>
    </row>
    <row r="358" s="14" customFormat="1">
      <c r="A358" s="14"/>
      <c r="B358" s="258"/>
      <c r="C358" s="259"/>
      <c r="D358" s="249" t="s">
        <v>264</v>
      </c>
      <c r="E358" s="260" t="s">
        <v>1</v>
      </c>
      <c r="F358" s="261" t="s">
        <v>2234</v>
      </c>
      <c r="G358" s="259"/>
      <c r="H358" s="262">
        <v>14.092000000000001</v>
      </c>
      <c r="I358" s="263"/>
      <c r="J358" s="259"/>
      <c r="K358" s="259"/>
      <c r="L358" s="264"/>
      <c r="M358" s="265"/>
      <c r="N358" s="266"/>
      <c r="O358" s="266"/>
      <c r="P358" s="266"/>
      <c r="Q358" s="266"/>
      <c r="R358" s="266"/>
      <c r="S358" s="266"/>
      <c r="T358" s="267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T358" s="268" t="s">
        <v>264</v>
      </c>
      <c r="AU358" s="268" t="s">
        <v>85</v>
      </c>
      <c r="AV358" s="14" t="s">
        <v>85</v>
      </c>
      <c r="AW358" s="14" t="s">
        <v>32</v>
      </c>
      <c r="AX358" s="14" t="s">
        <v>76</v>
      </c>
      <c r="AY358" s="268" t="s">
        <v>253</v>
      </c>
    </row>
    <row r="359" s="13" customFormat="1">
      <c r="A359" s="13"/>
      <c r="B359" s="247"/>
      <c r="C359" s="248"/>
      <c r="D359" s="249" t="s">
        <v>264</v>
      </c>
      <c r="E359" s="250" t="s">
        <v>1</v>
      </c>
      <c r="F359" s="251" t="s">
        <v>2151</v>
      </c>
      <c r="G359" s="248"/>
      <c r="H359" s="250" t="s">
        <v>1</v>
      </c>
      <c r="I359" s="252"/>
      <c r="J359" s="248"/>
      <c r="K359" s="248"/>
      <c r="L359" s="253"/>
      <c r="M359" s="254"/>
      <c r="N359" s="255"/>
      <c r="O359" s="255"/>
      <c r="P359" s="255"/>
      <c r="Q359" s="255"/>
      <c r="R359" s="255"/>
      <c r="S359" s="255"/>
      <c r="T359" s="256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T359" s="257" t="s">
        <v>264</v>
      </c>
      <c r="AU359" s="257" t="s">
        <v>85</v>
      </c>
      <c r="AV359" s="13" t="s">
        <v>83</v>
      </c>
      <c r="AW359" s="13" t="s">
        <v>32</v>
      </c>
      <c r="AX359" s="13" t="s">
        <v>76</v>
      </c>
      <c r="AY359" s="257" t="s">
        <v>253</v>
      </c>
    </row>
    <row r="360" s="14" customFormat="1">
      <c r="A360" s="14"/>
      <c r="B360" s="258"/>
      <c r="C360" s="259"/>
      <c r="D360" s="249" t="s">
        <v>264</v>
      </c>
      <c r="E360" s="260" t="s">
        <v>1</v>
      </c>
      <c r="F360" s="261" t="s">
        <v>2235</v>
      </c>
      <c r="G360" s="259"/>
      <c r="H360" s="262">
        <v>3.3119999999999998</v>
      </c>
      <c r="I360" s="263"/>
      <c r="J360" s="259"/>
      <c r="K360" s="259"/>
      <c r="L360" s="264"/>
      <c r="M360" s="265"/>
      <c r="N360" s="266"/>
      <c r="O360" s="266"/>
      <c r="P360" s="266"/>
      <c r="Q360" s="266"/>
      <c r="R360" s="266"/>
      <c r="S360" s="266"/>
      <c r="T360" s="267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T360" s="268" t="s">
        <v>264</v>
      </c>
      <c r="AU360" s="268" t="s">
        <v>85</v>
      </c>
      <c r="AV360" s="14" t="s">
        <v>85</v>
      </c>
      <c r="AW360" s="14" t="s">
        <v>32</v>
      </c>
      <c r="AX360" s="14" t="s">
        <v>76</v>
      </c>
      <c r="AY360" s="268" t="s">
        <v>253</v>
      </c>
    </row>
    <row r="361" s="16" customFormat="1">
      <c r="A361" s="16"/>
      <c r="B361" s="280"/>
      <c r="C361" s="281"/>
      <c r="D361" s="249" t="s">
        <v>264</v>
      </c>
      <c r="E361" s="282" t="s">
        <v>1</v>
      </c>
      <c r="F361" s="283" t="s">
        <v>323</v>
      </c>
      <c r="G361" s="281"/>
      <c r="H361" s="284">
        <v>143.49500000000001</v>
      </c>
      <c r="I361" s="285"/>
      <c r="J361" s="281"/>
      <c r="K361" s="281"/>
      <c r="L361" s="286"/>
      <c r="M361" s="287"/>
      <c r="N361" s="288"/>
      <c r="O361" s="288"/>
      <c r="P361" s="288"/>
      <c r="Q361" s="288"/>
      <c r="R361" s="288"/>
      <c r="S361" s="288"/>
      <c r="T361" s="289"/>
      <c r="U361" s="16"/>
      <c r="V361" s="16"/>
      <c r="W361" s="16"/>
      <c r="X361" s="16"/>
      <c r="Y361" s="16"/>
      <c r="Z361" s="16"/>
      <c r="AA361" s="16"/>
      <c r="AB361" s="16"/>
      <c r="AC361" s="16"/>
      <c r="AD361" s="16"/>
      <c r="AE361" s="16"/>
      <c r="AT361" s="290" t="s">
        <v>264</v>
      </c>
      <c r="AU361" s="290" t="s">
        <v>85</v>
      </c>
      <c r="AV361" s="16" t="s">
        <v>102</v>
      </c>
      <c r="AW361" s="16" t="s">
        <v>32</v>
      </c>
      <c r="AX361" s="16" t="s">
        <v>76</v>
      </c>
      <c r="AY361" s="290" t="s">
        <v>253</v>
      </c>
    </row>
    <row r="362" s="15" customFormat="1">
      <c r="A362" s="15"/>
      <c r="B362" s="269"/>
      <c r="C362" s="270"/>
      <c r="D362" s="249" t="s">
        <v>264</v>
      </c>
      <c r="E362" s="271" t="s">
        <v>1</v>
      </c>
      <c r="F362" s="272" t="s">
        <v>283</v>
      </c>
      <c r="G362" s="270"/>
      <c r="H362" s="273">
        <v>154.648</v>
      </c>
      <c r="I362" s="274"/>
      <c r="J362" s="270"/>
      <c r="K362" s="270"/>
      <c r="L362" s="275"/>
      <c r="M362" s="276"/>
      <c r="N362" s="277"/>
      <c r="O362" s="277"/>
      <c r="P362" s="277"/>
      <c r="Q362" s="277"/>
      <c r="R362" s="277"/>
      <c r="S362" s="277"/>
      <c r="T362" s="278"/>
      <c r="U362" s="15"/>
      <c r="V362" s="15"/>
      <c r="W362" s="15"/>
      <c r="X362" s="15"/>
      <c r="Y362" s="15"/>
      <c r="Z362" s="15"/>
      <c r="AA362" s="15"/>
      <c r="AB362" s="15"/>
      <c r="AC362" s="15"/>
      <c r="AD362" s="15"/>
      <c r="AE362" s="15"/>
      <c r="AT362" s="279" t="s">
        <v>264</v>
      </c>
      <c r="AU362" s="279" t="s">
        <v>85</v>
      </c>
      <c r="AV362" s="15" t="s">
        <v>260</v>
      </c>
      <c r="AW362" s="15" t="s">
        <v>32</v>
      </c>
      <c r="AX362" s="15" t="s">
        <v>83</v>
      </c>
      <c r="AY362" s="279" t="s">
        <v>253</v>
      </c>
    </row>
    <row r="363" s="2" customFormat="1" ht="16.5" customHeight="1">
      <c r="A363" s="39"/>
      <c r="B363" s="40"/>
      <c r="C363" s="229" t="s">
        <v>444</v>
      </c>
      <c r="D363" s="229" t="s">
        <v>256</v>
      </c>
      <c r="E363" s="230" t="s">
        <v>502</v>
      </c>
      <c r="F363" s="231" t="s">
        <v>503</v>
      </c>
      <c r="G363" s="232" t="s">
        <v>187</v>
      </c>
      <c r="H363" s="233">
        <v>6.6900000000000004</v>
      </c>
      <c r="I363" s="234"/>
      <c r="J363" s="235">
        <f>ROUND(I363*H363,2)</f>
        <v>0</v>
      </c>
      <c r="K363" s="231" t="s">
        <v>259</v>
      </c>
      <c r="L363" s="45"/>
      <c r="M363" s="236" t="s">
        <v>1</v>
      </c>
      <c r="N363" s="237" t="s">
        <v>41</v>
      </c>
      <c r="O363" s="92"/>
      <c r="P363" s="238">
        <f>O363*H363</f>
        <v>0</v>
      </c>
      <c r="Q363" s="238">
        <v>0.00091</v>
      </c>
      <c r="R363" s="238">
        <f>Q363*H363</f>
        <v>0.0060879000000000003</v>
      </c>
      <c r="S363" s="238">
        <v>0</v>
      </c>
      <c r="T363" s="239">
        <f>S363*H363</f>
        <v>0</v>
      </c>
      <c r="U363" s="39"/>
      <c r="V363" s="39"/>
      <c r="W363" s="39"/>
      <c r="X363" s="39"/>
      <c r="Y363" s="39"/>
      <c r="Z363" s="39"/>
      <c r="AA363" s="39"/>
      <c r="AB363" s="39"/>
      <c r="AC363" s="39"/>
      <c r="AD363" s="39"/>
      <c r="AE363" s="39"/>
      <c r="AR363" s="240" t="s">
        <v>398</v>
      </c>
      <c r="AT363" s="240" t="s">
        <v>256</v>
      </c>
      <c r="AU363" s="240" t="s">
        <v>85</v>
      </c>
      <c r="AY363" s="18" t="s">
        <v>253</v>
      </c>
      <c r="BE363" s="241">
        <f>IF(N363="základní",J363,0)</f>
        <v>0</v>
      </c>
      <c r="BF363" s="241">
        <f>IF(N363="snížená",J363,0)</f>
        <v>0</v>
      </c>
      <c r="BG363" s="241">
        <f>IF(N363="zákl. přenesená",J363,0)</f>
        <v>0</v>
      </c>
      <c r="BH363" s="241">
        <f>IF(N363="sníž. přenesená",J363,0)</f>
        <v>0</v>
      </c>
      <c r="BI363" s="241">
        <f>IF(N363="nulová",J363,0)</f>
        <v>0</v>
      </c>
      <c r="BJ363" s="18" t="s">
        <v>83</v>
      </c>
      <c r="BK363" s="241">
        <f>ROUND(I363*H363,2)</f>
        <v>0</v>
      </c>
      <c r="BL363" s="18" t="s">
        <v>398</v>
      </c>
      <c r="BM363" s="240" t="s">
        <v>2236</v>
      </c>
    </row>
    <row r="364" s="2" customFormat="1">
      <c r="A364" s="39"/>
      <c r="B364" s="40"/>
      <c r="C364" s="41"/>
      <c r="D364" s="242" t="s">
        <v>262</v>
      </c>
      <c r="E364" s="41"/>
      <c r="F364" s="243" t="s">
        <v>505</v>
      </c>
      <c r="G364" s="41"/>
      <c r="H364" s="41"/>
      <c r="I364" s="244"/>
      <c r="J364" s="41"/>
      <c r="K364" s="41"/>
      <c r="L364" s="45"/>
      <c r="M364" s="245"/>
      <c r="N364" s="246"/>
      <c r="O364" s="92"/>
      <c r="P364" s="92"/>
      <c r="Q364" s="92"/>
      <c r="R364" s="92"/>
      <c r="S364" s="92"/>
      <c r="T364" s="93"/>
      <c r="U364" s="39"/>
      <c r="V364" s="39"/>
      <c r="W364" s="39"/>
      <c r="X364" s="39"/>
      <c r="Y364" s="39"/>
      <c r="Z364" s="39"/>
      <c r="AA364" s="39"/>
      <c r="AB364" s="39"/>
      <c r="AC364" s="39"/>
      <c r="AD364" s="39"/>
      <c r="AE364" s="39"/>
      <c r="AT364" s="18" t="s">
        <v>262</v>
      </c>
      <c r="AU364" s="18" t="s">
        <v>85</v>
      </c>
    </row>
    <row r="365" s="13" customFormat="1">
      <c r="A365" s="13"/>
      <c r="B365" s="247"/>
      <c r="C365" s="248"/>
      <c r="D365" s="249" t="s">
        <v>264</v>
      </c>
      <c r="E365" s="250" t="s">
        <v>1</v>
      </c>
      <c r="F365" s="251" t="s">
        <v>357</v>
      </c>
      <c r="G365" s="248"/>
      <c r="H365" s="250" t="s">
        <v>1</v>
      </c>
      <c r="I365" s="252"/>
      <c r="J365" s="248"/>
      <c r="K365" s="248"/>
      <c r="L365" s="253"/>
      <c r="M365" s="254"/>
      <c r="N365" s="255"/>
      <c r="O365" s="255"/>
      <c r="P365" s="255"/>
      <c r="Q365" s="255"/>
      <c r="R365" s="255"/>
      <c r="S365" s="255"/>
      <c r="T365" s="256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T365" s="257" t="s">
        <v>264</v>
      </c>
      <c r="AU365" s="257" t="s">
        <v>85</v>
      </c>
      <c r="AV365" s="13" t="s">
        <v>83</v>
      </c>
      <c r="AW365" s="13" t="s">
        <v>32</v>
      </c>
      <c r="AX365" s="13" t="s">
        <v>76</v>
      </c>
      <c r="AY365" s="257" t="s">
        <v>253</v>
      </c>
    </row>
    <row r="366" s="14" customFormat="1">
      <c r="A366" s="14"/>
      <c r="B366" s="258"/>
      <c r="C366" s="259"/>
      <c r="D366" s="249" t="s">
        <v>264</v>
      </c>
      <c r="E366" s="260" t="s">
        <v>1</v>
      </c>
      <c r="F366" s="261" t="s">
        <v>2237</v>
      </c>
      <c r="G366" s="259"/>
      <c r="H366" s="262">
        <v>6.6900000000000004</v>
      </c>
      <c r="I366" s="263"/>
      <c r="J366" s="259"/>
      <c r="K366" s="259"/>
      <c r="L366" s="264"/>
      <c r="M366" s="265"/>
      <c r="N366" s="266"/>
      <c r="O366" s="266"/>
      <c r="P366" s="266"/>
      <c r="Q366" s="266"/>
      <c r="R366" s="266"/>
      <c r="S366" s="266"/>
      <c r="T366" s="267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T366" s="268" t="s">
        <v>264</v>
      </c>
      <c r="AU366" s="268" t="s">
        <v>85</v>
      </c>
      <c r="AV366" s="14" t="s">
        <v>85</v>
      </c>
      <c r="AW366" s="14" t="s">
        <v>32</v>
      </c>
      <c r="AX366" s="14" t="s">
        <v>83</v>
      </c>
      <c r="AY366" s="268" t="s">
        <v>253</v>
      </c>
    </row>
    <row r="367" s="2" customFormat="1" ht="16.5" customHeight="1">
      <c r="A367" s="39"/>
      <c r="B367" s="40"/>
      <c r="C367" s="229" t="s">
        <v>456</v>
      </c>
      <c r="D367" s="229" t="s">
        <v>256</v>
      </c>
      <c r="E367" s="230" t="s">
        <v>507</v>
      </c>
      <c r="F367" s="231" t="s">
        <v>508</v>
      </c>
      <c r="G367" s="232" t="s">
        <v>179</v>
      </c>
      <c r="H367" s="233">
        <v>154.648</v>
      </c>
      <c r="I367" s="234"/>
      <c r="J367" s="235">
        <f>ROUND(I367*H367,2)</f>
        <v>0</v>
      </c>
      <c r="K367" s="231" t="s">
        <v>1</v>
      </c>
      <c r="L367" s="45"/>
      <c r="M367" s="236" t="s">
        <v>1</v>
      </c>
      <c r="N367" s="237" t="s">
        <v>41</v>
      </c>
      <c r="O367" s="92"/>
      <c r="P367" s="238">
        <f>O367*H367</f>
        <v>0</v>
      </c>
      <c r="Q367" s="238">
        <v>0.00010000000000000001</v>
      </c>
      <c r="R367" s="238">
        <f>Q367*H367</f>
        <v>0.015464800000000001</v>
      </c>
      <c r="S367" s="238">
        <v>0</v>
      </c>
      <c r="T367" s="239">
        <f>S367*H367</f>
        <v>0</v>
      </c>
      <c r="U367" s="39"/>
      <c r="V367" s="39"/>
      <c r="W367" s="39"/>
      <c r="X367" s="39"/>
      <c r="Y367" s="39"/>
      <c r="Z367" s="39"/>
      <c r="AA367" s="39"/>
      <c r="AB367" s="39"/>
      <c r="AC367" s="39"/>
      <c r="AD367" s="39"/>
      <c r="AE367" s="39"/>
      <c r="AR367" s="240" t="s">
        <v>398</v>
      </c>
      <c r="AT367" s="240" t="s">
        <v>256</v>
      </c>
      <c r="AU367" s="240" t="s">
        <v>85</v>
      </c>
      <c r="AY367" s="18" t="s">
        <v>253</v>
      </c>
      <c r="BE367" s="241">
        <f>IF(N367="základní",J367,0)</f>
        <v>0</v>
      </c>
      <c r="BF367" s="241">
        <f>IF(N367="snížená",J367,0)</f>
        <v>0</v>
      </c>
      <c r="BG367" s="241">
        <f>IF(N367="zákl. přenesená",J367,0)</f>
        <v>0</v>
      </c>
      <c r="BH367" s="241">
        <f>IF(N367="sníž. přenesená",J367,0)</f>
        <v>0</v>
      </c>
      <c r="BI367" s="241">
        <f>IF(N367="nulová",J367,0)</f>
        <v>0</v>
      </c>
      <c r="BJ367" s="18" t="s">
        <v>83</v>
      </c>
      <c r="BK367" s="241">
        <f>ROUND(I367*H367,2)</f>
        <v>0</v>
      </c>
      <c r="BL367" s="18" t="s">
        <v>398</v>
      </c>
      <c r="BM367" s="240" t="s">
        <v>2238</v>
      </c>
    </row>
    <row r="368" s="13" customFormat="1">
      <c r="A368" s="13"/>
      <c r="B368" s="247"/>
      <c r="C368" s="248"/>
      <c r="D368" s="249" t="s">
        <v>264</v>
      </c>
      <c r="E368" s="250" t="s">
        <v>1</v>
      </c>
      <c r="F368" s="251" t="s">
        <v>489</v>
      </c>
      <c r="G368" s="248"/>
      <c r="H368" s="250" t="s">
        <v>1</v>
      </c>
      <c r="I368" s="252"/>
      <c r="J368" s="248"/>
      <c r="K368" s="248"/>
      <c r="L368" s="253"/>
      <c r="M368" s="254"/>
      <c r="N368" s="255"/>
      <c r="O368" s="255"/>
      <c r="P368" s="255"/>
      <c r="Q368" s="255"/>
      <c r="R368" s="255"/>
      <c r="S368" s="255"/>
      <c r="T368" s="256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T368" s="257" t="s">
        <v>264</v>
      </c>
      <c r="AU368" s="257" t="s">
        <v>85</v>
      </c>
      <c r="AV368" s="13" t="s">
        <v>83</v>
      </c>
      <c r="AW368" s="13" t="s">
        <v>32</v>
      </c>
      <c r="AX368" s="13" t="s">
        <v>76</v>
      </c>
      <c r="AY368" s="257" t="s">
        <v>253</v>
      </c>
    </row>
    <row r="369" s="14" customFormat="1">
      <c r="A369" s="14"/>
      <c r="B369" s="258"/>
      <c r="C369" s="259"/>
      <c r="D369" s="249" t="s">
        <v>264</v>
      </c>
      <c r="E369" s="260" t="s">
        <v>1</v>
      </c>
      <c r="F369" s="261" t="s">
        <v>2239</v>
      </c>
      <c r="G369" s="259"/>
      <c r="H369" s="262">
        <v>154.648</v>
      </c>
      <c r="I369" s="263"/>
      <c r="J369" s="259"/>
      <c r="K369" s="259"/>
      <c r="L369" s="264"/>
      <c r="M369" s="265"/>
      <c r="N369" s="266"/>
      <c r="O369" s="266"/>
      <c r="P369" s="266"/>
      <c r="Q369" s="266"/>
      <c r="R369" s="266"/>
      <c r="S369" s="266"/>
      <c r="T369" s="267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T369" s="268" t="s">
        <v>264</v>
      </c>
      <c r="AU369" s="268" t="s">
        <v>85</v>
      </c>
      <c r="AV369" s="14" t="s">
        <v>85</v>
      </c>
      <c r="AW369" s="14" t="s">
        <v>32</v>
      </c>
      <c r="AX369" s="14" t="s">
        <v>83</v>
      </c>
      <c r="AY369" s="268" t="s">
        <v>253</v>
      </c>
    </row>
    <row r="370" s="2" customFormat="1" ht="24.15" customHeight="1">
      <c r="A370" s="39"/>
      <c r="B370" s="40"/>
      <c r="C370" s="229" t="s">
        <v>462</v>
      </c>
      <c r="D370" s="229" t="s">
        <v>256</v>
      </c>
      <c r="E370" s="230" t="s">
        <v>513</v>
      </c>
      <c r="F370" s="231" t="s">
        <v>514</v>
      </c>
      <c r="G370" s="232" t="s">
        <v>187</v>
      </c>
      <c r="H370" s="233">
        <v>227.17599999999999</v>
      </c>
      <c r="I370" s="234"/>
      <c r="J370" s="235">
        <f>ROUND(I370*H370,2)</f>
        <v>0</v>
      </c>
      <c r="K370" s="231" t="s">
        <v>259</v>
      </c>
      <c r="L370" s="45"/>
      <c r="M370" s="236" t="s">
        <v>1</v>
      </c>
      <c r="N370" s="237" t="s">
        <v>41</v>
      </c>
      <c r="O370" s="92"/>
      <c r="P370" s="238">
        <f>O370*H370</f>
        <v>0</v>
      </c>
      <c r="Q370" s="238">
        <v>0.00014999999999999999</v>
      </c>
      <c r="R370" s="238">
        <f>Q370*H370</f>
        <v>0.034076399999999993</v>
      </c>
      <c r="S370" s="238">
        <v>0</v>
      </c>
      <c r="T370" s="239">
        <f>S370*H370</f>
        <v>0</v>
      </c>
      <c r="U370" s="39"/>
      <c r="V370" s="39"/>
      <c r="W370" s="39"/>
      <c r="X370" s="39"/>
      <c r="Y370" s="39"/>
      <c r="Z370" s="39"/>
      <c r="AA370" s="39"/>
      <c r="AB370" s="39"/>
      <c r="AC370" s="39"/>
      <c r="AD370" s="39"/>
      <c r="AE370" s="39"/>
      <c r="AR370" s="240" t="s">
        <v>398</v>
      </c>
      <c r="AT370" s="240" t="s">
        <v>256</v>
      </c>
      <c r="AU370" s="240" t="s">
        <v>85</v>
      </c>
      <c r="AY370" s="18" t="s">
        <v>253</v>
      </c>
      <c r="BE370" s="241">
        <f>IF(N370="základní",J370,0)</f>
        <v>0</v>
      </c>
      <c r="BF370" s="241">
        <f>IF(N370="snížená",J370,0)</f>
        <v>0</v>
      </c>
      <c r="BG370" s="241">
        <f>IF(N370="zákl. přenesená",J370,0)</f>
        <v>0</v>
      </c>
      <c r="BH370" s="241">
        <f>IF(N370="sníž. přenesená",J370,0)</f>
        <v>0</v>
      </c>
      <c r="BI370" s="241">
        <f>IF(N370="nulová",J370,0)</f>
        <v>0</v>
      </c>
      <c r="BJ370" s="18" t="s">
        <v>83</v>
      </c>
      <c r="BK370" s="241">
        <f>ROUND(I370*H370,2)</f>
        <v>0</v>
      </c>
      <c r="BL370" s="18" t="s">
        <v>398</v>
      </c>
      <c r="BM370" s="240" t="s">
        <v>2240</v>
      </c>
    </row>
    <row r="371" s="2" customFormat="1">
      <c r="A371" s="39"/>
      <c r="B371" s="40"/>
      <c r="C371" s="41"/>
      <c r="D371" s="242" t="s">
        <v>262</v>
      </c>
      <c r="E371" s="41"/>
      <c r="F371" s="243" t="s">
        <v>516</v>
      </c>
      <c r="G371" s="41"/>
      <c r="H371" s="41"/>
      <c r="I371" s="244"/>
      <c r="J371" s="41"/>
      <c r="K371" s="41"/>
      <c r="L371" s="45"/>
      <c r="M371" s="245"/>
      <c r="N371" s="246"/>
      <c r="O371" s="92"/>
      <c r="P371" s="92"/>
      <c r="Q371" s="92"/>
      <c r="R371" s="92"/>
      <c r="S371" s="92"/>
      <c r="T371" s="93"/>
      <c r="U371" s="39"/>
      <c r="V371" s="39"/>
      <c r="W371" s="39"/>
      <c r="X371" s="39"/>
      <c r="Y371" s="39"/>
      <c r="Z371" s="39"/>
      <c r="AA371" s="39"/>
      <c r="AB371" s="39"/>
      <c r="AC371" s="39"/>
      <c r="AD371" s="39"/>
      <c r="AE371" s="39"/>
      <c r="AT371" s="18" t="s">
        <v>262</v>
      </c>
      <c r="AU371" s="18" t="s">
        <v>85</v>
      </c>
    </row>
    <row r="372" s="13" customFormat="1">
      <c r="A372" s="13"/>
      <c r="B372" s="247"/>
      <c r="C372" s="248"/>
      <c r="D372" s="249" t="s">
        <v>264</v>
      </c>
      <c r="E372" s="250" t="s">
        <v>1</v>
      </c>
      <c r="F372" s="251" t="s">
        <v>357</v>
      </c>
      <c r="G372" s="248"/>
      <c r="H372" s="250" t="s">
        <v>1</v>
      </c>
      <c r="I372" s="252"/>
      <c r="J372" s="248"/>
      <c r="K372" s="248"/>
      <c r="L372" s="253"/>
      <c r="M372" s="254"/>
      <c r="N372" s="255"/>
      <c r="O372" s="255"/>
      <c r="P372" s="255"/>
      <c r="Q372" s="255"/>
      <c r="R372" s="255"/>
      <c r="S372" s="255"/>
      <c r="T372" s="256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T372" s="257" t="s">
        <v>264</v>
      </c>
      <c r="AU372" s="257" t="s">
        <v>85</v>
      </c>
      <c r="AV372" s="13" t="s">
        <v>83</v>
      </c>
      <c r="AW372" s="13" t="s">
        <v>32</v>
      </c>
      <c r="AX372" s="13" t="s">
        <v>76</v>
      </c>
      <c r="AY372" s="257" t="s">
        <v>253</v>
      </c>
    </row>
    <row r="373" s="13" customFormat="1">
      <c r="A373" s="13"/>
      <c r="B373" s="247"/>
      <c r="C373" s="248"/>
      <c r="D373" s="249" t="s">
        <v>264</v>
      </c>
      <c r="E373" s="250" t="s">
        <v>1</v>
      </c>
      <c r="F373" s="251" t="s">
        <v>81</v>
      </c>
      <c r="G373" s="248"/>
      <c r="H373" s="250" t="s">
        <v>1</v>
      </c>
      <c r="I373" s="252"/>
      <c r="J373" s="248"/>
      <c r="K373" s="248"/>
      <c r="L373" s="253"/>
      <c r="M373" s="254"/>
      <c r="N373" s="255"/>
      <c r="O373" s="255"/>
      <c r="P373" s="255"/>
      <c r="Q373" s="255"/>
      <c r="R373" s="255"/>
      <c r="S373" s="255"/>
      <c r="T373" s="256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T373" s="257" t="s">
        <v>264</v>
      </c>
      <c r="AU373" s="257" t="s">
        <v>85</v>
      </c>
      <c r="AV373" s="13" t="s">
        <v>83</v>
      </c>
      <c r="AW373" s="13" t="s">
        <v>32</v>
      </c>
      <c r="AX373" s="13" t="s">
        <v>76</v>
      </c>
      <c r="AY373" s="257" t="s">
        <v>253</v>
      </c>
    </row>
    <row r="374" s="13" customFormat="1">
      <c r="A374" s="13"/>
      <c r="B374" s="247"/>
      <c r="C374" s="248"/>
      <c r="D374" s="249" t="s">
        <v>264</v>
      </c>
      <c r="E374" s="250" t="s">
        <v>1</v>
      </c>
      <c r="F374" s="251" t="s">
        <v>2093</v>
      </c>
      <c r="G374" s="248"/>
      <c r="H374" s="250" t="s">
        <v>1</v>
      </c>
      <c r="I374" s="252"/>
      <c r="J374" s="248"/>
      <c r="K374" s="248"/>
      <c r="L374" s="253"/>
      <c r="M374" s="254"/>
      <c r="N374" s="255"/>
      <c r="O374" s="255"/>
      <c r="P374" s="255"/>
      <c r="Q374" s="255"/>
      <c r="R374" s="255"/>
      <c r="S374" s="255"/>
      <c r="T374" s="256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T374" s="257" t="s">
        <v>264</v>
      </c>
      <c r="AU374" s="257" t="s">
        <v>85</v>
      </c>
      <c r="AV374" s="13" t="s">
        <v>83</v>
      </c>
      <c r="AW374" s="13" t="s">
        <v>32</v>
      </c>
      <c r="AX374" s="13" t="s">
        <v>76</v>
      </c>
      <c r="AY374" s="257" t="s">
        <v>253</v>
      </c>
    </row>
    <row r="375" s="14" customFormat="1">
      <c r="A375" s="14"/>
      <c r="B375" s="258"/>
      <c r="C375" s="259"/>
      <c r="D375" s="249" t="s">
        <v>264</v>
      </c>
      <c r="E375" s="260" t="s">
        <v>1</v>
      </c>
      <c r="F375" s="261" t="s">
        <v>2241</v>
      </c>
      <c r="G375" s="259"/>
      <c r="H375" s="262">
        <v>41.936999999999998</v>
      </c>
      <c r="I375" s="263"/>
      <c r="J375" s="259"/>
      <c r="K375" s="259"/>
      <c r="L375" s="264"/>
      <c r="M375" s="265"/>
      <c r="N375" s="266"/>
      <c r="O375" s="266"/>
      <c r="P375" s="266"/>
      <c r="Q375" s="266"/>
      <c r="R375" s="266"/>
      <c r="S375" s="266"/>
      <c r="T375" s="267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T375" s="268" t="s">
        <v>264</v>
      </c>
      <c r="AU375" s="268" t="s">
        <v>85</v>
      </c>
      <c r="AV375" s="14" t="s">
        <v>85</v>
      </c>
      <c r="AW375" s="14" t="s">
        <v>32</v>
      </c>
      <c r="AX375" s="14" t="s">
        <v>76</v>
      </c>
      <c r="AY375" s="268" t="s">
        <v>253</v>
      </c>
    </row>
    <row r="376" s="13" customFormat="1">
      <c r="A376" s="13"/>
      <c r="B376" s="247"/>
      <c r="C376" s="248"/>
      <c r="D376" s="249" t="s">
        <v>264</v>
      </c>
      <c r="E376" s="250" t="s">
        <v>1</v>
      </c>
      <c r="F376" s="251" t="s">
        <v>2095</v>
      </c>
      <c r="G376" s="248"/>
      <c r="H376" s="250" t="s">
        <v>1</v>
      </c>
      <c r="I376" s="252"/>
      <c r="J376" s="248"/>
      <c r="K376" s="248"/>
      <c r="L376" s="253"/>
      <c r="M376" s="254"/>
      <c r="N376" s="255"/>
      <c r="O376" s="255"/>
      <c r="P376" s="255"/>
      <c r="Q376" s="255"/>
      <c r="R376" s="255"/>
      <c r="S376" s="255"/>
      <c r="T376" s="256"/>
      <c r="U376" s="13"/>
      <c r="V376" s="13"/>
      <c r="W376" s="13"/>
      <c r="X376" s="13"/>
      <c r="Y376" s="13"/>
      <c r="Z376" s="13"/>
      <c r="AA376" s="13"/>
      <c r="AB376" s="13"/>
      <c r="AC376" s="13"/>
      <c r="AD376" s="13"/>
      <c r="AE376" s="13"/>
      <c r="AT376" s="257" t="s">
        <v>264</v>
      </c>
      <c r="AU376" s="257" t="s">
        <v>85</v>
      </c>
      <c r="AV376" s="13" t="s">
        <v>83</v>
      </c>
      <c r="AW376" s="13" t="s">
        <v>32</v>
      </c>
      <c r="AX376" s="13" t="s">
        <v>76</v>
      </c>
      <c r="AY376" s="257" t="s">
        <v>253</v>
      </c>
    </row>
    <row r="377" s="14" customFormat="1">
      <c r="A377" s="14"/>
      <c r="B377" s="258"/>
      <c r="C377" s="259"/>
      <c r="D377" s="249" t="s">
        <v>264</v>
      </c>
      <c r="E377" s="260" t="s">
        <v>1</v>
      </c>
      <c r="F377" s="261" t="s">
        <v>2242</v>
      </c>
      <c r="G377" s="259"/>
      <c r="H377" s="262">
        <v>22.969999999999999</v>
      </c>
      <c r="I377" s="263"/>
      <c r="J377" s="259"/>
      <c r="K377" s="259"/>
      <c r="L377" s="264"/>
      <c r="M377" s="265"/>
      <c r="N377" s="266"/>
      <c r="O377" s="266"/>
      <c r="P377" s="266"/>
      <c r="Q377" s="266"/>
      <c r="R377" s="266"/>
      <c r="S377" s="266"/>
      <c r="T377" s="267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T377" s="268" t="s">
        <v>264</v>
      </c>
      <c r="AU377" s="268" t="s">
        <v>85</v>
      </c>
      <c r="AV377" s="14" t="s">
        <v>85</v>
      </c>
      <c r="AW377" s="14" t="s">
        <v>32</v>
      </c>
      <c r="AX377" s="14" t="s">
        <v>76</v>
      </c>
      <c r="AY377" s="268" t="s">
        <v>253</v>
      </c>
    </row>
    <row r="378" s="13" customFormat="1">
      <c r="A378" s="13"/>
      <c r="B378" s="247"/>
      <c r="C378" s="248"/>
      <c r="D378" s="249" t="s">
        <v>264</v>
      </c>
      <c r="E378" s="250" t="s">
        <v>1</v>
      </c>
      <c r="F378" s="251" t="s">
        <v>2096</v>
      </c>
      <c r="G378" s="248"/>
      <c r="H378" s="250" t="s">
        <v>1</v>
      </c>
      <c r="I378" s="252"/>
      <c r="J378" s="248"/>
      <c r="K378" s="248"/>
      <c r="L378" s="253"/>
      <c r="M378" s="254"/>
      <c r="N378" s="255"/>
      <c r="O378" s="255"/>
      <c r="P378" s="255"/>
      <c r="Q378" s="255"/>
      <c r="R378" s="255"/>
      <c r="S378" s="255"/>
      <c r="T378" s="256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T378" s="257" t="s">
        <v>264</v>
      </c>
      <c r="AU378" s="257" t="s">
        <v>85</v>
      </c>
      <c r="AV378" s="13" t="s">
        <v>83</v>
      </c>
      <c r="AW378" s="13" t="s">
        <v>32</v>
      </c>
      <c r="AX378" s="13" t="s">
        <v>76</v>
      </c>
      <c r="AY378" s="257" t="s">
        <v>253</v>
      </c>
    </row>
    <row r="379" s="14" customFormat="1">
      <c r="A379" s="14"/>
      <c r="B379" s="258"/>
      <c r="C379" s="259"/>
      <c r="D379" s="249" t="s">
        <v>264</v>
      </c>
      <c r="E379" s="260" t="s">
        <v>1</v>
      </c>
      <c r="F379" s="261" t="s">
        <v>2243</v>
      </c>
      <c r="G379" s="259"/>
      <c r="H379" s="262">
        <v>5.556</v>
      </c>
      <c r="I379" s="263"/>
      <c r="J379" s="259"/>
      <c r="K379" s="259"/>
      <c r="L379" s="264"/>
      <c r="M379" s="265"/>
      <c r="N379" s="266"/>
      <c r="O379" s="266"/>
      <c r="P379" s="266"/>
      <c r="Q379" s="266"/>
      <c r="R379" s="266"/>
      <c r="S379" s="266"/>
      <c r="T379" s="267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T379" s="268" t="s">
        <v>264</v>
      </c>
      <c r="AU379" s="268" t="s">
        <v>85</v>
      </c>
      <c r="AV379" s="14" t="s">
        <v>85</v>
      </c>
      <c r="AW379" s="14" t="s">
        <v>32</v>
      </c>
      <c r="AX379" s="14" t="s">
        <v>76</v>
      </c>
      <c r="AY379" s="268" t="s">
        <v>253</v>
      </c>
    </row>
    <row r="380" s="16" customFormat="1">
      <c r="A380" s="16"/>
      <c r="B380" s="280"/>
      <c r="C380" s="281"/>
      <c r="D380" s="249" t="s">
        <v>264</v>
      </c>
      <c r="E380" s="282" t="s">
        <v>1</v>
      </c>
      <c r="F380" s="283" t="s">
        <v>323</v>
      </c>
      <c r="G380" s="281"/>
      <c r="H380" s="284">
        <v>70.462999999999994</v>
      </c>
      <c r="I380" s="285"/>
      <c r="J380" s="281"/>
      <c r="K380" s="281"/>
      <c r="L380" s="286"/>
      <c r="M380" s="287"/>
      <c r="N380" s="288"/>
      <c r="O380" s="288"/>
      <c r="P380" s="288"/>
      <c r="Q380" s="288"/>
      <c r="R380" s="288"/>
      <c r="S380" s="288"/>
      <c r="T380" s="289"/>
      <c r="U380" s="16"/>
      <c r="V380" s="16"/>
      <c r="W380" s="16"/>
      <c r="X380" s="16"/>
      <c r="Y380" s="16"/>
      <c r="Z380" s="16"/>
      <c r="AA380" s="16"/>
      <c r="AB380" s="16"/>
      <c r="AC380" s="16"/>
      <c r="AD380" s="16"/>
      <c r="AE380" s="16"/>
      <c r="AT380" s="290" t="s">
        <v>264</v>
      </c>
      <c r="AU380" s="290" t="s">
        <v>85</v>
      </c>
      <c r="AV380" s="16" t="s">
        <v>102</v>
      </c>
      <c r="AW380" s="16" t="s">
        <v>32</v>
      </c>
      <c r="AX380" s="16" t="s">
        <v>76</v>
      </c>
      <c r="AY380" s="290" t="s">
        <v>253</v>
      </c>
    </row>
    <row r="381" s="13" customFormat="1">
      <c r="A381" s="13"/>
      <c r="B381" s="247"/>
      <c r="C381" s="248"/>
      <c r="D381" s="249" t="s">
        <v>264</v>
      </c>
      <c r="E381" s="250" t="s">
        <v>1</v>
      </c>
      <c r="F381" s="251" t="s">
        <v>324</v>
      </c>
      <c r="G381" s="248"/>
      <c r="H381" s="250" t="s">
        <v>1</v>
      </c>
      <c r="I381" s="252"/>
      <c r="J381" s="248"/>
      <c r="K381" s="248"/>
      <c r="L381" s="253"/>
      <c r="M381" s="254"/>
      <c r="N381" s="255"/>
      <c r="O381" s="255"/>
      <c r="P381" s="255"/>
      <c r="Q381" s="255"/>
      <c r="R381" s="255"/>
      <c r="S381" s="255"/>
      <c r="T381" s="256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T381" s="257" t="s">
        <v>264</v>
      </c>
      <c r="AU381" s="257" t="s">
        <v>85</v>
      </c>
      <c r="AV381" s="13" t="s">
        <v>83</v>
      </c>
      <c r="AW381" s="13" t="s">
        <v>32</v>
      </c>
      <c r="AX381" s="13" t="s">
        <v>76</v>
      </c>
      <c r="AY381" s="257" t="s">
        <v>253</v>
      </c>
    </row>
    <row r="382" s="13" customFormat="1">
      <c r="A382" s="13"/>
      <c r="B382" s="247"/>
      <c r="C382" s="248"/>
      <c r="D382" s="249" t="s">
        <v>264</v>
      </c>
      <c r="E382" s="250" t="s">
        <v>1</v>
      </c>
      <c r="F382" s="251" t="s">
        <v>2101</v>
      </c>
      <c r="G382" s="248"/>
      <c r="H382" s="250" t="s">
        <v>1</v>
      </c>
      <c r="I382" s="252"/>
      <c r="J382" s="248"/>
      <c r="K382" s="248"/>
      <c r="L382" s="253"/>
      <c r="M382" s="254"/>
      <c r="N382" s="255"/>
      <c r="O382" s="255"/>
      <c r="P382" s="255"/>
      <c r="Q382" s="255"/>
      <c r="R382" s="255"/>
      <c r="S382" s="255"/>
      <c r="T382" s="256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T382" s="257" t="s">
        <v>264</v>
      </c>
      <c r="AU382" s="257" t="s">
        <v>85</v>
      </c>
      <c r="AV382" s="13" t="s">
        <v>83</v>
      </c>
      <c r="AW382" s="13" t="s">
        <v>32</v>
      </c>
      <c r="AX382" s="13" t="s">
        <v>76</v>
      </c>
      <c r="AY382" s="257" t="s">
        <v>253</v>
      </c>
    </row>
    <row r="383" s="14" customFormat="1">
      <c r="A383" s="14"/>
      <c r="B383" s="258"/>
      <c r="C383" s="259"/>
      <c r="D383" s="249" t="s">
        <v>264</v>
      </c>
      <c r="E383" s="260" t="s">
        <v>1</v>
      </c>
      <c r="F383" s="261" t="s">
        <v>2244</v>
      </c>
      <c r="G383" s="259"/>
      <c r="H383" s="262">
        <v>6.9699999999999998</v>
      </c>
      <c r="I383" s="263"/>
      <c r="J383" s="259"/>
      <c r="K383" s="259"/>
      <c r="L383" s="264"/>
      <c r="M383" s="265"/>
      <c r="N383" s="266"/>
      <c r="O383" s="266"/>
      <c r="P383" s="266"/>
      <c r="Q383" s="266"/>
      <c r="R383" s="266"/>
      <c r="S383" s="266"/>
      <c r="T383" s="267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T383" s="268" t="s">
        <v>264</v>
      </c>
      <c r="AU383" s="268" t="s">
        <v>85</v>
      </c>
      <c r="AV383" s="14" t="s">
        <v>85</v>
      </c>
      <c r="AW383" s="14" t="s">
        <v>32</v>
      </c>
      <c r="AX383" s="14" t="s">
        <v>76</v>
      </c>
      <c r="AY383" s="268" t="s">
        <v>253</v>
      </c>
    </row>
    <row r="384" s="13" customFormat="1">
      <c r="A384" s="13"/>
      <c r="B384" s="247"/>
      <c r="C384" s="248"/>
      <c r="D384" s="249" t="s">
        <v>264</v>
      </c>
      <c r="E384" s="250" t="s">
        <v>1</v>
      </c>
      <c r="F384" s="251" t="s">
        <v>2103</v>
      </c>
      <c r="G384" s="248"/>
      <c r="H384" s="250" t="s">
        <v>1</v>
      </c>
      <c r="I384" s="252"/>
      <c r="J384" s="248"/>
      <c r="K384" s="248"/>
      <c r="L384" s="253"/>
      <c r="M384" s="254"/>
      <c r="N384" s="255"/>
      <c r="O384" s="255"/>
      <c r="P384" s="255"/>
      <c r="Q384" s="255"/>
      <c r="R384" s="255"/>
      <c r="S384" s="255"/>
      <c r="T384" s="256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T384" s="257" t="s">
        <v>264</v>
      </c>
      <c r="AU384" s="257" t="s">
        <v>85</v>
      </c>
      <c r="AV384" s="13" t="s">
        <v>83</v>
      </c>
      <c r="AW384" s="13" t="s">
        <v>32</v>
      </c>
      <c r="AX384" s="13" t="s">
        <v>76</v>
      </c>
      <c r="AY384" s="257" t="s">
        <v>253</v>
      </c>
    </row>
    <row r="385" s="14" customFormat="1">
      <c r="A385" s="14"/>
      <c r="B385" s="258"/>
      <c r="C385" s="259"/>
      <c r="D385" s="249" t="s">
        <v>264</v>
      </c>
      <c r="E385" s="260" t="s">
        <v>1</v>
      </c>
      <c r="F385" s="261" t="s">
        <v>2245</v>
      </c>
      <c r="G385" s="259"/>
      <c r="H385" s="262">
        <v>5.4000000000000004</v>
      </c>
      <c r="I385" s="263"/>
      <c r="J385" s="259"/>
      <c r="K385" s="259"/>
      <c r="L385" s="264"/>
      <c r="M385" s="265"/>
      <c r="N385" s="266"/>
      <c r="O385" s="266"/>
      <c r="P385" s="266"/>
      <c r="Q385" s="266"/>
      <c r="R385" s="266"/>
      <c r="S385" s="266"/>
      <c r="T385" s="267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T385" s="268" t="s">
        <v>264</v>
      </c>
      <c r="AU385" s="268" t="s">
        <v>85</v>
      </c>
      <c r="AV385" s="14" t="s">
        <v>85</v>
      </c>
      <c r="AW385" s="14" t="s">
        <v>32</v>
      </c>
      <c r="AX385" s="14" t="s">
        <v>76</v>
      </c>
      <c r="AY385" s="268" t="s">
        <v>253</v>
      </c>
    </row>
    <row r="386" s="13" customFormat="1">
      <c r="A386" s="13"/>
      <c r="B386" s="247"/>
      <c r="C386" s="248"/>
      <c r="D386" s="249" t="s">
        <v>264</v>
      </c>
      <c r="E386" s="250" t="s">
        <v>1</v>
      </c>
      <c r="F386" s="251" t="s">
        <v>2105</v>
      </c>
      <c r="G386" s="248"/>
      <c r="H386" s="250" t="s">
        <v>1</v>
      </c>
      <c r="I386" s="252"/>
      <c r="J386" s="248"/>
      <c r="K386" s="248"/>
      <c r="L386" s="253"/>
      <c r="M386" s="254"/>
      <c r="N386" s="255"/>
      <c r="O386" s="255"/>
      <c r="P386" s="255"/>
      <c r="Q386" s="255"/>
      <c r="R386" s="255"/>
      <c r="S386" s="255"/>
      <c r="T386" s="256"/>
      <c r="U386" s="13"/>
      <c r="V386" s="13"/>
      <c r="W386" s="13"/>
      <c r="X386" s="13"/>
      <c r="Y386" s="13"/>
      <c r="Z386" s="13"/>
      <c r="AA386" s="13"/>
      <c r="AB386" s="13"/>
      <c r="AC386" s="13"/>
      <c r="AD386" s="13"/>
      <c r="AE386" s="13"/>
      <c r="AT386" s="257" t="s">
        <v>264</v>
      </c>
      <c r="AU386" s="257" t="s">
        <v>85</v>
      </c>
      <c r="AV386" s="13" t="s">
        <v>83</v>
      </c>
      <c r="AW386" s="13" t="s">
        <v>32</v>
      </c>
      <c r="AX386" s="13" t="s">
        <v>76</v>
      </c>
      <c r="AY386" s="257" t="s">
        <v>253</v>
      </c>
    </row>
    <row r="387" s="14" customFormat="1">
      <c r="A387" s="14"/>
      <c r="B387" s="258"/>
      <c r="C387" s="259"/>
      <c r="D387" s="249" t="s">
        <v>264</v>
      </c>
      <c r="E387" s="260" t="s">
        <v>1</v>
      </c>
      <c r="F387" s="261" t="s">
        <v>2246</v>
      </c>
      <c r="G387" s="259"/>
      <c r="H387" s="262">
        <v>7.0579999999999998</v>
      </c>
      <c r="I387" s="263"/>
      <c r="J387" s="259"/>
      <c r="K387" s="259"/>
      <c r="L387" s="264"/>
      <c r="M387" s="265"/>
      <c r="N387" s="266"/>
      <c r="O387" s="266"/>
      <c r="P387" s="266"/>
      <c r="Q387" s="266"/>
      <c r="R387" s="266"/>
      <c r="S387" s="266"/>
      <c r="T387" s="267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T387" s="268" t="s">
        <v>264</v>
      </c>
      <c r="AU387" s="268" t="s">
        <v>85</v>
      </c>
      <c r="AV387" s="14" t="s">
        <v>85</v>
      </c>
      <c r="AW387" s="14" t="s">
        <v>32</v>
      </c>
      <c r="AX387" s="14" t="s">
        <v>76</v>
      </c>
      <c r="AY387" s="268" t="s">
        <v>253</v>
      </c>
    </row>
    <row r="388" s="13" customFormat="1">
      <c r="A388" s="13"/>
      <c r="B388" s="247"/>
      <c r="C388" s="248"/>
      <c r="D388" s="249" t="s">
        <v>264</v>
      </c>
      <c r="E388" s="250" t="s">
        <v>1</v>
      </c>
      <c r="F388" s="251" t="s">
        <v>2107</v>
      </c>
      <c r="G388" s="248"/>
      <c r="H388" s="250" t="s">
        <v>1</v>
      </c>
      <c r="I388" s="252"/>
      <c r="J388" s="248"/>
      <c r="K388" s="248"/>
      <c r="L388" s="253"/>
      <c r="M388" s="254"/>
      <c r="N388" s="255"/>
      <c r="O388" s="255"/>
      <c r="P388" s="255"/>
      <c r="Q388" s="255"/>
      <c r="R388" s="255"/>
      <c r="S388" s="255"/>
      <c r="T388" s="256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  <c r="AT388" s="257" t="s">
        <v>264</v>
      </c>
      <c r="AU388" s="257" t="s">
        <v>85</v>
      </c>
      <c r="AV388" s="13" t="s">
        <v>83</v>
      </c>
      <c r="AW388" s="13" t="s">
        <v>32</v>
      </c>
      <c r="AX388" s="13" t="s">
        <v>76</v>
      </c>
      <c r="AY388" s="257" t="s">
        <v>253</v>
      </c>
    </row>
    <row r="389" s="14" customFormat="1">
      <c r="A389" s="14"/>
      <c r="B389" s="258"/>
      <c r="C389" s="259"/>
      <c r="D389" s="249" t="s">
        <v>264</v>
      </c>
      <c r="E389" s="260" t="s">
        <v>1</v>
      </c>
      <c r="F389" s="261" t="s">
        <v>2247</v>
      </c>
      <c r="G389" s="259"/>
      <c r="H389" s="262">
        <v>5.6900000000000004</v>
      </c>
      <c r="I389" s="263"/>
      <c r="J389" s="259"/>
      <c r="K389" s="259"/>
      <c r="L389" s="264"/>
      <c r="M389" s="265"/>
      <c r="N389" s="266"/>
      <c r="O389" s="266"/>
      <c r="P389" s="266"/>
      <c r="Q389" s="266"/>
      <c r="R389" s="266"/>
      <c r="S389" s="266"/>
      <c r="T389" s="267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T389" s="268" t="s">
        <v>264</v>
      </c>
      <c r="AU389" s="268" t="s">
        <v>85</v>
      </c>
      <c r="AV389" s="14" t="s">
        <v>85</v>
      </c>
      <c r="AW389" s="14" t="s">
        <v>32</v>
      </c>
      <c r="AX389" s="14" t="s">
        <v>76</v>
      </c>
      <c r="AY389" s="268" t="s">
        <v>253</v>
      </c>
    </row>
    <row r="390" s="13" customFormat="1">
      <c r="A390" s="13"/>
      <c r="B390" s="247"/>
      <c r="C390" s="248"/>
      <c r="D390" s="249" t="s">
        <v>264</v>
      </c>
      <c r="E390" s="250" t="s">
        <v>1</v>
      </c>
      <c r="F390" s="251" t="s">
        <v>2248</v>
      </c>
      <c r="G390" s="248"/>
      <c r="H390" s="250" t="s">
        <v>1</v>
      </c>
      <c r="I390" s="252"/>
      <c r="J390" s="248"/>
      <c r="K390" s="248"/>
      <c r="L390" s="253"/>
      <c r="M390" s="254"/>
      <c r="N390" s="255"/>
      <c r="O390" s="255"/>
      <c r="P390" s="255"/>
      <c r="Q390" s="255"/>
      <c r="R390" s="255"/>
      <c r="S390" s="255"/>
      <c r="T390" s="256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T390" s="257" t="s">
        <v>264</v>
      </c>
      <c r="AU390" s="257" t="s">
        <v>85</v>
      </c>
      <c r="AV390" s="13" t="s">
        <v>83</v>
      </c>
      <c r="AW390" s="13" t="s">
        <v>32</v>
      </c>
      <c r="AX390" s="13" t="s">
        <v>76</v>
      </c>
      <c r="AY390" s="257" t="s">
        <v>253</v>
      </c>
    </row>
    <row r="391" s="14" customFormat="1">
      <c r="A391" s="14"/>
      <c r="B391" s="258"/>
      <c r="C391" s="259"/>
      <c r="D391" s="249" t="s">
        <v>264</v>
      </c>
      <c r="E391" s="260" t="s">
        <v>1</v>
      </c>
      <c r="F391" s="261" t="s">
        <v>2249</v>
      </c>
      <c r="G391" s="259"/>
      <c r="H391" s="262">
        <v>7.4119999999999999</v>
      </c>
      <c r="I391" s="263"/>
      <c r="J391" s="259"/>
      <c r="K391" s="259"/>
      <c r="L391" s="264"/>
      <c r="M391" s="265"/>
      <c r="N391" s="266"/>
      <c r="O391" s="266"/>
      <c r="P391" s="266"/>
      <c r="Q391" s="266"/>
      <c r="R391" s="266"/>
      <c r="S391" s="266"/>
      <c r="T391" s="267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T391" s="268" t="s">
        <v>264</v>
      </c>
      <c r="AU391" s="268" t="s">
        <v>85</v>
      </c>
      <c r="AV391" s="14" t="s">
        <v>85</v>
      </c>
      <c r="AW391" s="14" t="s">
        <v>32</v>
      </c>
      <c r="AX391" s="14" t="s">
        <v>76</v>
      </c>
      <c r="AY391" s="268" t="s">
        <v>253</v>
      </c>
    </row>
    <row r="392" s="13" customFormat="1">
      <c r="A392" s="13"/>
      <c r="B392" s="247"/>
      <c r="C392" s="248"/>
      <c r="D392" s="249" t="s">
        <v>264</v>
      </c>
      <c r="E392" s="250" t="s">
        <v>1</v>
      </c>
      <c r="F392" s="251" t="s">
        <v>2111</v>
      </c>
      <c r="G392" s="248"/>
      <c r="H392" s="250" t="s">
        <v>1</v>
      </c>
      <c r="I392" s="252"/>
      <c r="J392" s="248"/>
      <c r="K392" s="248"/>
      <c r="L392" s="253"/>
      <c r="M392" s="254"/>
      <c r="N392" s="255"/>
      <c r="O392" s="255"/>
      <c r="P392" s="255"/>
      <c r="Q392" s="255"/>
      <c r="R392" s="255"/>
      <c r="S392" s="255"/>
      <c r="T392" s="256"/>
      <c r="U392" s="13"/>
      <c r="V392" s="13"/>
      <c r="W392" s="13"/>
      <c r="X392" s="13"/>
      <c r="Y392" s="13"/>
      <c r="Z392" s="13"/>
      <c r="AA392" s="13"/>
      <c r="AB392" s="13"/>
      <c r="AC392" s="13"/>
      <c r="AD392" s="13"/>
      <c r="AE392" s="13"/>
      <c r="AT392" s="257" t="s">
        <v>264</v>
      </c>
      <c r="AU392" s="257" t="s">
        <v>85</v>
      </c>
      <c r="AV392" s="13" t="s">
        <v>83</v>
      </c>
      <c r="AW392" s="13" t="s">
        <v>32</v>
      </c>
      <c r="AX392" s="13" t="s">
        <v>76</v>
      </c>
      <c r="AY392" s="257" t="s">
        <v>253</v>
      </c>
    </row>
    <row r="393" s="14" customFormat="1">
      <c r="A393" s="14"/>
      <c r="B393" s="258"/>
      <c r="C393" s="259"/>
      <c r="D393" s="249" t="s">
        <v>264</v>
      </c>
      <c r="E393" s="260" t="s">
        <v>1</v>
      </c>
      <c r="F393" s="261" t="s">
        <v>2250</v>
      </c>
      <c r="G393" s="259"/>
      <c r="H393" s="262">
        <v>5.5700000000000003</v>
      </c>
      <c r="I393" s="263"/>
      <c r="J393" s="259"/>
      <c r="K393" s="259"/>
      <c r="L393" s="264"/>
      <c r="M393" s="265"/>
      <c r="N393" s="266"/>
      <c r="O393" s="266"/>
      <c r="P393" s="266"/>
      <c r="Q393" s="266"/>
      <c r="R393" s="266"/>
      <c r="S393" s="266"/>
      <c r="T393" s="267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T393" s="268" t="s">
        <v>264</v>
      </c>
      <c r="AU393" s="268" t="s">
        <v>85</v>
      </c>
      <c r="AV393" s="14" t="s">
        <v>85</v>
      </c>
      <c r="AW393" s="14" t="s">
        <v>32</v>
      </c>
      <c r="AX393" s="14" t="s">
        <v>76</v>
      </c>
      <c r="AY393" s="268" t="s">
        <v>253</v>
      </c>
    </row>
    <row r="394" s="13" customFormat="1">
      <c r="A394" s="13"/>
      <c r="B394" s="247"/>
      <c r="C394" s="248"/>
      <c r="D394" s="249" t="s">
        <v>264</v>
      </c>
      <c r="E394" s="250" t="s">
        <v>1</v>
      </c>
      <c r="F394" s="251" t="s">
        <v>2251</v>
      </c>
      <c r="G394" s="248"/>
      <c r="H394" s="250" t="s">
        <v>1</v>
      </c>
      <c r="I394" s="252"/>
      <c r="J394" s="248"/>
      <c r="K394" s="248"/>
      <c r="L394" s="253"/>
      <c r="M394" s="254"/>
      <c r="N394" s="255"/>
      <c r="O394" s="255"/>
      <c r="P394" s="255"/>
      <c r="Q394" s="255"/>
      <c r="R394" s="255"/>
      <c r="S394" s="255"/>
      <c r="T394" s="256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T394" s="257" t="s">
        <v>264</v>
      </c>
      <c r="AU394" s="257" t="s">
        <v>85</v>
      </c>
      <c r="AV394" s="13" t="s">
        <v>83</v>
      </c>
      <c r="AW394" s="13" t="s">
        <v>32</v>
      </c>
      <c r="AX394" s="13" t="s">
        <v>76</v>
      </c>
      <c r="AY394" s="257" t="s">
        <v>253</v>
      </c>
    </row>
    <row r="395" s="14" customFormat="1">
      <c r="A395" s="14"/>
      <c r="B395" s="258"/>
      <c r="C395" s="259"/>
      <c r="D395" s="249" t="s">
        <v>264</v>
      </c>
      <c r="E395" s="260" t="s">
        <v>1</v>
      </c>
      <c r="F395" s="261" t="s">
        <v>2252</v>
      </c>
      <c r="G395" s="259"/>
      <c r="H395" s="262">
        <v>7.2000000000000002</v>
      </c>
      <c r="I395" s="263"/>
      <c r="J395" s="259"/>
      <c r="K395" s="259"/>
      <c r="L395" s="264"/>
      <c r="M395" s="265"/>
      <c r="N395" s="266"/>
      <c r="O395" s="266"/>
      <c r="P395" s="266"/>
      <c r="Q395" s="266"/>
      <c r="R395" s="266"/>
      <c r="S395" s="266"/>
      <c r="T395" s="267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T395" s="268" t="s">
        <v>264</v>
      </c>
      <c r="AU395" s="268" t="s">
        <v>85</v>
      </c>
      <c r="AV395" s="14" t="s">
        <v>85</v>
      </c>
      <c r="AW395" s="14" t="s">
        <v>32</v>
      </c>
      <c r="AX395" s="14" t="s">
        <v>76</v>
      </c>
      <c r="AY395" s="268" t="s">
        <v>253</v>
      </c>
    </row>
    <row r="396" s="13" customFormat="1">
      <c r="A396" s="13"/>
      <c r="B396" s="247"/>
      <c r="C396" s="248"/>
      <c r="D396" s="249" t="s">
        <v>264</v>
      </c>
      <c r="E396" s="250" t="s">
        <v>1</v>
      </c>
      <c r="F396" s="251" t="s">
        <v>2115</v>
      </c>
      <c r="G396" s="248"/>
      <c r="H396" s="250" t="s">
        <v>1</v>
      </c>
      <c r="I396" s="252"/>
      <c r="J396" s="248"/>
      <c r="K396" s="248"/>
      <c r="L396" s="253"/>
      <c r="M396" s="254"/>
      <c r="N396" s="255"/>
      <c r="O396" s="255"/>
      <c r="P396" s="255"/>
      <c r="Q396" s="255"/>
      <c r="R396" s="255"/>
      <c r="S396" s="255"/>
      <c r="T396" s="256"/>
      <c r="U396" s="13"/>
      <c r="V396" s="13"/>
      <c r="W396" s="13"/>
      <c r="X396" s="13"/>
      <c r="Y396" s="13"/>
      <c r="Z396" s="13"/>
      <c r="AA396" s="13"/>
      <c r="AB396" s="13"/>
      <c r="AC396" s="13"/>
      <c r="AD396" s="13"/>
      <c r="AE396" s="13"/>
      <c r="AT396" s="257" t="s">
        <v>264</v>
      </c>
      <c r="AU396" s="257" t="s">
        <v>85</v>
      </c>
      <c r="AV396" s="13" t="s">
        <v>83</v>
      </c>
      <c r="AW396" s="13" t="s">
        <v>32</v>
      </c>
      <c r="AX396" s="13" t="s">
        <v>76</v>
      </c>
      <c r="AY396" s="257" t="s">
        <v>253</v>
      </c>
    </row>
    <row r="397" s="14" customFormat="1">
      <c r="A397" s="14"/>
      <c r="B397" s="258"/>
      <c r="C397" s="259"/>
      <c r="D397" s="249" t="s">
        <v>264</v>
      </c>
      <c r="E397" s="260" t="s">
        <v>1</v>
      </c>
      <c r="F397" s="261" t="s">
        <v>2253</v>
      </c>
      <c r="G397" s="259"/>
      <c r="H397" s="262">
        <v>5.5460000000000003</v>
      </c>
      <c r="I397" s="263"/>
      <c r="J397" s="259"/>
      <c r="K397" s="259"/>
      <c r="L397" s="264"/>
      <c r="M397" s="265"/>
      <c r="N397" s="266"/>
      <c r="O397" s="266"/>
      <c r="P397" s="266"/>
      <c r="Q397" s="266"/>
      <c r="R397" s="266"/>
      <c r="S397" s="266"/>
      <c r="T397" s="267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  <c r="AT397" s="268" t="s">
        <v>264</v>
      </c>
      <c r="AU397" s="268" t="s">
        <v>85</v>
      </c>
      <c r="AV397" s="14" t="s">
        <v>85</v>
      </c>
      <c r="AW397" s="14" t="s">
        <v>32</v>
      </c>
      <c r="AX397" s="14" t="s">
        <v>76</v>
      </c>
      <c r="AY397" s="268" t="s">
        <v>253</v>
      </c>
    </row>
    <row r="398" s="13" customFormat="1">
      <c r="A398" s="13"/>
      <c r="B398" s="247"/>
      <c r="C398" s="248"/>
      <c r="D398" s="249" t="s">
        <v>264</v>
      </c>
      <c r="E398" s="250" t="s">
        <v>1</v>
      </c>
      <c r="F398" s="251" t="s">
        <v>2254</v>
      </c>
      <c r="G398" s="248"/>
      <c r="H398" s="250" t="s">
        <v>1</v>
      </c>
      <c r="I398" s="252"/>
      <c r="J398" s="248"/>
      <c r="K398" s="248"/>
      <c r="L398" s="253"/>
      <c r="M398" s="254"/>
      <c r="N398" s="255"/>
      <c r="O398" s="255"/>
      <c r="P398" s="255"/>
      <c r="Q398" s="255"/>
      <c r="R398" s="255"/>
      <c r="S398" s="255"/>
      <c r="T398" s="256"/>
      <c r="U398" s="13"/>
      <c r="V398" s="13"/>
      <c r="W398" s="13"/>
      <c r="X398" s="13"/>
      <c r="Y398" s="13"/>
      <c r="Z398" s="13"/>
      <c r="AA398" s="13"/>
      <c r="AB398" s="13"/>
      <c r="AC398" s="13"/>
      <c r="AD398" s="13"/>
      <c r="AE398" s="13"/>
      <c r="AT398" s="257" t="s">
        <v>264</v>
      </c>
      <c r="AU398" s="257" t="s">
        <v>85</v>
      </c>
      <c r="AV398" s="13" t="s">
        <v>83</v>
      </c>
      <c r="AW398" s="13" t="s">
        <v>32</v>
      </c>
      <c r="AX398" s="13" t="s">
        <v>76</v>
      </c>
      <c r="AY398" s="257" t="s">
        <v>253</v>
      </c>
    </row>
    <row r="399" s="14" customFormat="1">
      <c r="A399" s="14"/>
      <c r="B399" s="258"/>
      <c r="C399" s="259"/>
      <c r="D399" s="249" t="s">
        <v>264</v>
      </c>
      <c r="E399" s="260" t="s">
        <v>1</v>
      </c>
      <c r="F399" s="261" t="s">
        <v>2255</v>
      </c>
      <c r="G399" s="259"/>
      <c r="H399" s="262">
        <v>7.0999999999999996</v>
      </c>
      <c r="I399" s="263"/>
      <c r="J399" s="259"/>
      <c r="K399" s="259"/>
      <c r="L399" s="264"/>
      <c r="M399" s="265"/>
      <c r="N399" s="266"/>
      <c r="O399" s="266"/>
      <c r="P399" s="266"/>
      <c r="Q399" s="266"/>
      <c r="R399" s="266"/>
      <c r="S399" s="266"/>
      <c r="T399" s="267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  <c r="AE399" s="14"/>
      <c r="AT399" s="268" t="s">
        <v>264</v>
      </c>
      <c r="AU399" s="268" t="s">
        <v>85</v>
      </c>
      <c r="AV399" s="14" t="s">
        <v>85</v>
      </c>
      <c r="AW399" s="14" t="s">
        <v>32</v>
      </c>
      <c r="AX399" s="14" t="s">
        <v>76</v>
      </c>
      <c r="AY399" s="268" t="s">
        <v>253</v>
      </c>
    </row>
    <row r="400" s="13" customFormat="1">
      <c r="A400" s="13"/>
      <c r="B400" s="247"/>
      <c r="C400" s="248"/>
      <c r="D400" s="249" t="s">
        <v>264</v>
      </c>
      <c r="E400" s="250" t="s">
        <v>1</v>
      </c>
      <c r="F400" s="251" t="s">
        <v>2119</v>
      </c>
      <c r="G400" s="248"/>
      <c r="H400" s="250" t="s">
        <v>1</v>
      </c>
      <c r="I400" s="252"/>
      <c r="J400" s="248"/>
      <c r="K400" s="248"/>
      <c r="L400" s="253"/>
      <c r="M400" s="254"/>
      <c r="N400" s="255"/>
      <c r="O400" s="255"/>
      <c r="P400" s="255"/>
      <c r="Q400" s="255"/>
      <c r="R400" s="255"/>
      <c r="S400" s="255"/>
      <c r="T400" s="256"/>
      <c r="U400" s="13"/>
      <c r="V400" s="13"/>
      <c r="W400" s="13"/>
      <c r="X400" s="13"/>
      <c r="Y400" s="13"/>
      <c r="Z400" s="13"/>
      <c r="AA400" s="13"/>
      <c r="AB400" s="13"/>
      <c r="AC400" s="13"/>
      <c r="AD400" s="13"/>
      <c r="AE400" s="13"/>
      <c r="AT400" s="257" t="s">
        <v>264</v>
      </c>
      <c r="AU400" s="257" t="s">
        <v>85</v>
      </c>
      <c r="AV400" s="13" t="s">
        <v>83</v>
      </c>
      <c r="AW400" s="13" t="s">
        <v>32</v>
      </c>
      <c r="AX400" s="13" t="s">
        <v>76</v>
      </c>
      <c r="AY400" s="257" t="s">
        <v>253</v>
      </c>
    </row>
    <row r="401" s="14" customFormat="1">
      <c r="A401" s="14"/>
      <c r="B401" s="258"/>
      <c r="C401" s="259"/>
      <c r="D401" s="249" t="s">
        <v>264</v>
      </c>
      <c r="E401" s="260" t="s">
        <v>1</v>
      </c>
      <c r="F401" s="261" t="s">
        <v>2256</v>
      </c>
      <c r="G401" s="259"/>
      <c r="H401" s="262">
        <v>5.2060000000000004</v>
      </c>
      <c r="I401" s="263"/>
      <c r="J401" s="259"/>
      <c r="K401" s="259"/>
      <c r="L401" s="264"/>
      <c r="M401" s="265"/>
      <c r="N401" s="266"/>
      <c r="O401" s="266"/>
      <c r="P401" s="266"/>
      <c r="Q401" s="266"/>
      <c r="R401" s="266"/>
      <c r="S401" s="266"/>
      <c r="T401" s="267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T401" s="268" t="s">
        <v>264</v>
      </c>
      <c r="AU401" s="268" t="s">
        <v>85</v>
      </c>
      <c r="AV401" s="14" t="s">
        <v>85</v>
      </c>
      <c r="AW401" s="14" t="s">
        <v>32</v>
      </c>
      <c r="AX401" s="14" t="s">
        <v>76</v>
      </c>
      <c r="AY401" s="268" t="s">
        <v>253</v>
      </c>
    </row>
    <row r="402" s="13" customFormat="1">
      <c r="A402" s="13"/>
      <c r="B402" s="247"/>
      <c r="C402" s="248"/>
      <c r="D402" s="249" t="s">
        <v>264</v>
      </c>
      <c r="E402" s="250" t="s">
        <v>1</v>
      </c>
      <c r="F402" s="251" t="s">
        <v>2121</v>
      </c>
      <c r="G402" s="248"/>
      <c r="H402" s="250" t="s">
        <v>1</v>
      </c>
      <c r="I402" s="252"/>
      <c r="J402" s="248"/>
      <c r="K402" s="248"/>
      <c r="L402" s="253"/>
      <c r="M402" s="254"/>
      <c r="N402" s="255"/>
      <c r="O402" s="255"/>
      <c r="P402" s="255"/>
      <c r="Q402" s="255"/>
      <c r="R402" s="255"/>
      <c r="S402" s="255"/>
      <c r="T402" s="256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T402" s="257" t="s">
        <v>264</v>
      </c>
      <c r="AU402" s="257" t="s">
        <v>85</v>
      </c>
      <c r="AV402" s="13" t="s">
        <v>83</v>
      </c>
      <c r="AW402" s="13" t="s">
        <v>32</v>
      </c>
      <c r="AX402" s="13" t="s">
        <v>76</v>
      </c>
      <c r="AY402" s="257" t="s">
        <v>253</v>
      </c>
    </row>
    <row r="403" s="14" customFormat="1">
      <c r="A403" s="14"/>
      <c r="B403" s="258"/>
      <c r="C403" s="259"/>
      <c r="D403" s="249" t="s">
        <v>264</v>
      </c>
      <c r="E403" s="260" t="s">
        <v>1</v>
      </c>
      <c r="F403" s="261" t="s">
        <v>2257</v>
      </c>
      <c r="G403" s="259"/>
      <c r="H403" s="262">
        <v>8.4000000000000004</v>
      </c>
      <c r="I403" s="263"/>
      <c r="J403" s="259"/>
      <c r="K403" s="259"/>
      <c r="L403" s="264"/>
      <c r="M403" s="265"/>
      <c r="N403" s="266"/>
      <c r="O403" s="266"/>
      <c r="P403" s="266"/>
      <c r="Q403" s="266"/>
      <c r="R403" s="266"/>
      <c r="S403" s="266"/>
      <c r="T403" s="267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T403" s="268" t="s">
        <v>264</v>
      </c>
      <c r="AU403" s="268" t="s">
        <v>85</v>
      </c>
      <c r="AV403" s="14" t="s">
        <v>85</v>
      </c>
      <c r="AW403" s="14" t="s">
        <v>32</v>
      </c>
      <c r="AX403" s="14" t="s">
        <v>76</v>
      </c>
      <c r="AY403" s="268" t="s">
        <v>253</v>
      </c>
    </row>
    <row r="404" s="13" customFormat="1">
      <c r="A404" s="13"/>
      <c r="B404" s="247"/>
      <c r="C404" s="248"/>
      <c r="D404" s="249" t="s">
        <v>264</v>
      </c>
      <c r="E404" s="250" t="s">
        <v>1</v>
      </c>
      <c r="F404" s="251" t="s">
        <v>2123</v>
      </c>
      <c r="G404" s="248"/>
      <c r="H404" s="250" t="s">
        <v>1</v>
      </c>
      <c r="I404" s="252"/>
      <c r="J404" s="248"/>
      <c r="K404" s="248"/>
      <c r="L404" s="253"/>
      <c r="M404" s="254"/>
      <c r="N404" s="255"/>
      <c r="O404" s="255"/>
      <c r="P404" s="255"/>
      <c r="Q404" s="255"/>
      <c r="R404" s="255"/>
      <c r="S404" s="255"/>
      <c r="T404" s="256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T404" s="257" t="s">
        <v>264</v>
      </c>
      <c r="AU404" s="257" t="s">
        <v>85</v>
      </c>
      <c r="AV404" s="13" t="s">
        <v>83</v>
      </c>
      <c r="AW404" s="13" t="s">
        <v>32</v>
      </c>
      <c r="AX404" s="13" t="s">
        <v>76</v>
      </c>
      <c r="AY404" s="257" t="s">
        <v>253</v>
      </c>
    </row>
    <row r="405" s="14" customFormat="1">
      <c r="A405" s="14"/>
      <c r="B405" s="258"/>
      <c r="C405" s="259"/>
      <c r="D405" s="249" t="s">
        <v>264</v>
      </c>
      <c r="E405" s="260" t="s">
        <v>1</v>
      </c>
      <c r="F405" s="261" t="s">
        <v>2258</v>
      </c>
      <c r="G405" s="259"/>
      <c r="H405" s="262">
        <v>6.3200000000000003</v>
      </c>
      <c r="I405" s="263"/>
      <c r="J405" s="259"/>
      <c r="K405" s="259"/>
      <c r="L405" s="264"/>
      <c r="M405" s="265"/>
      <c r="N405" s="266"/>
      <c r="O405" s="266"/>
      <c r="P405" s="266"/>
      <c r="Q405" s="266"/>
      <c r="R405" s="266"/>
      <c r="S405" s="266"/>
      <c r="T405" s="267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T405" s="268" t="s">
        <v>264</v>
      </c>
      <c r="AU405" s="268" t="s">
        <v>85</v>
      </c>
      <c r="AV405" s="14" t="s">
        <v>85</v>
      </c>
      <c r="AW405" s="14" t="s">
        <v>32</v>
      </c>
      <c r="AX405" s="14" t="s">
        <v>76</v>
      </c>
      <c r="AY405" s="268" t="s">
        <v>253</v>
      </c>
    </row>
    <row r="406" s="13" customFormat="1">
      <c r="A406" s="13"/>
      <c r="B406" s="247"/>
      <c r="C406" s="248"/>
      <c r="D406" s="249" t="s">
        <v>264</v>
      </c>
      <c r="E406" s="250" t="s">
        <v>1</v>
      </c>
      <c r="F406" s="251" t="s">
        <v>2127</v>
      </c>
      <c r="G406" s="248"/>
      <c r="H406" s="250" t="s">
        <v>1</v>
      </c>
      <c r="I406" s="252"/>
      <c r="J406" s="248"/>
      <c r="K406" s="248"/>
      <c r="L406" s="253"/>
      <c r="M406" s="254"/>
      <c r="N406" s="255"/>
      <c r="O406" s="255"/>
      <c r="P406" s="255"/>
      <c r="Q406" s="255"/>
      <c r="R406" s="255"/>
      <c r="S406" s="255"/>
      <c r="T406" s="256"/>
      <c r="U406" s="13"/>
      <c r="V406" s="13"/>
      <c r="W406" s="13"/>
      <c r="X406" s="13"/>
      <c r="Y406" s="13"/>
      <c r="Z406" s="13"/>
      <c r="AA406" s="13"/>
      <c r="AB406" s="13"/>
      <c r="AC406" s="13"/>
      <c r="AD406" s="13"/>
      <c r="AE406" s="13"/>
      <c r="AT406" s="257" t="s">
        <v>264</v>
      </c>
      <c r="AU406" s="257" t="s">
        <v>85</v>
      </c>
      <c r="AV406" s="13" t="s">
        <v>83</v>
      </c>
      <c r="AW406" s="13" t="s">
        <v>32</v>
      </c>
      <c r="AX406" s="13" t="s">
        <v>76</v>
      </c>
      <c r="AY406" s="257" t="s">
        <v>253</v>
      </c>
    </row>
    <row r="407" s="14" customFormat="1">
      <c r="A407" s="14"/>
      <c r="B407" s="258"/>
      <c r="C407" s="259"/>
      <c r="D407" s="249" t="s">
        <v>264</v>
      </c>
      <c r="E407" s="260" t="s">
        <v>1</v>
      </c>
      <c r="F407" s="261" t="s">
        <v>2259</v>
      </c>
      <c r="G407" s="259"/>
      <c r="H407" s="262">
        <v>7.2699999999999996</v>
      </c>
      <c r="I407" s="263"/>
      <c r="J407" s="259"/>
      <c r="K407" s="259"/>
      <c r="L407" s="264"/>
      <c r="M407" s="265"/>
      <c r="N407" s="266"/>
      <c r="O407" s="266"/>
      <c r="P407" s="266"/>
      <c r="Q407" s="266"/>
      <c r="R407" s="266"/>
      <c r="S407" s="266"/>
      <c r="T407" s="267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  <c r="AE407" s="14"/>
      <c r="AT407" s="268" t="s">
        <v>264</v>
      </c>
      <c r="AU407" s="268" t="s">
        <v>85</v>
      </c>
      <c r="AV407" s="14" t="s">
        <v>85</v>
      </c>
      <c r="AW407" s="14" t="s">
        <v>32</v>
      </c>
      <c r="AX407" s="14" t="s">
        <v>76</v>
      </c>
      <c r="AY407" s="268" t="s">
        <v>253</v>
      </c>
    </row>
    <row r="408" s="13" customFormat="1">
      <c r="A408" s="13"/>
      <c r="B408" s="247"/>
      <c r="C408" s="248"/>
      <c r="D408" s="249" t="s">
        <v>264</v>
      </c>
      <c r="E408" s="250" t="s">
        <v>1</v>
      </c>
      <c r="F408" s="251" t="s">
        <v>2129</v>
      </c>
      <c r="G408" s="248"/>
      <c r="H408" s="250" t="s">
        <v>1</v>
      </c>
      <c r="I408" s="252"/>
      <c r="J408" s="248"/>
      <c r="K408" s="248"/>
      <c r="L408" s="253"/>
      <c r="M408" s="254"/>
      <c r="N408" s="255"/>
      <c r="O408" s="255"/>
      <c r="P408" s="255"/>
      <c r="Q408" s="255"/>
      <c r="R408" s="255"/>
      <c r="S408" s="255"/>
      <c r="T408" s="256"/>
      <c r="U408" s="13"/>
      <c r="V408" s="13"/>
      <c r="W408" s="13"/>
      <c r="X408" s="13"/>
      <c r="Y408" s="13"/>
      <c r="Z408" s="13"/>
      <c r="AA408" s="13"/>
      <c r="AB408" s="13"/>
      <c r="AC408" s="13"/>
      <c r="AD408" s="13"/>
      <c r="AE408" s="13"/>
      <c r="AT408" s="257" t="s">
        <v>264</v>
      </c>
      <c r="AU408" s="257" t="s">
        <v>85</v>
      </c>
      <c r="AV408" s="13" t="s">
        <v>83</v>
      </c>
      <c r="AW408" s="13" t="s">
        <v>32</v>
      </c>
      <c r="AX408" s="13" t="s">
        <v>76</v>
      </c>
      <c r="AY408" s="257" t="s">
        <v>253</v>
      </c>
    </row>
    <row r="409" s="14" customFormat="1">
      <c r="A409" s="14"/>
      <c r="B409" s="258"/>
      <c r="C409" s="259"/>
      <c r="D409" s="249" t="s">
        <v>264</v>
      </c>
      <c r="E409" s="260" t="s">
        <v>1</v>
      </c>
      <c r="F409" s="261" t="s">
        <v>2260</v>
      </c>
      <c r="G409" s="259"/>
      <c r="H409" s="262">
        <v>5.3600000000000003</v>
      </c>
      <c r="I409" s="263"/>
      <c r="J409" s="259"/>
      <c r="K409" s="259"/>
      <c r="L409" s="264"/>
      <c r="M409" s="265"/>
      <c r="N409" s="266"/>
      <c r="O409" s="266"/>
      <c r="P409" s="266"/>
      <c r="Q409" s="266"/>
      <c r="R409" s="266"/>
      <c r="S409" s="266"/>
      <c r="T409" s="267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T409" s="268" t="s">
        <v>264</v>
      </c>
      <c r="AU409" s="268" t="s">
        <v>85</v>
      </c>
      <c r="AV409" s="14" t="s">
        <v>85</v>
      </c>
      <c r="AW409" s="14" t="s">
        <v>32</v>
      </c>
      <c r="AX409" s="14" t="s">
        <v>76</v>
      </c>
      <c r="AY409" s="268" t="s">
        <v>253</v>
      </c>
    </row>
    <row r="410" s="13" customFormat="1">
      <c r="A410" s="13"/>
      <c r="B410" s="247"/>
      <c r="C410" s="248"/>
      <c r="D410" s="249" t="s">
        <v>264</v>
      </c>
      <c r="E410" s="250" t="s">
        <v>1</v>
      </c>
      <c r="F410" s="251" t="s">
        <v>2131</v>
      </c>
      <c r="G410" s="248"/>
      <c r="H410" s="250" t="s">
        <v>1</v>
      </c>
      <c r="I410" s="252"/>
      <c r="J410" s="248"/>
      <c r="K410" s="248"/>
      <c r="L410" s="253"/>
      <c r="M410" s="254"/>
      <c r="N410" s="255"/>
      <c r="O410" s="255"/>
      <c r="P410" s="255"/>
      <c r="Q410" s="255"/>
      <c r="R410" s="255"/>
      <c r="S410" s="255"/>
      <c r="T410" s="256"/>
      <c r="U410" s="13"/>
      <c r="V410" s="13"/>
      <c r="W410" s="13"/>
      <c r="X410" s="13"/>
      <c r="Y410" s="13"/>
      <c r="Z410" s="13"/>
      <c r="AA410" s="13"/>
      <c r="AB410" s="13"/>
      <c r="AC410" s="13"/>
      <c r="AD410" s="13"/>
      <c r="AE410" s="13"/>
      <c r="AT410" s="257" t="s">
        <v>264</v>
      </c>
      <c r="AU410" s="257" t="s">
        <v>85</v>
      </c>
      <c r="AV410" s="13" t="s">
        <v>83</v>
      </c>
      <c r="AW410" s="13" t="s">
        <v>32</v>
      </c>
      <c r="AX410" s="13" t="s">
        <v>76</v>
      </c>
      <c r="AY410" s="257" t="s">
        <v>253</v>
      </c>
    </row>
    <row r="411" s="14" customFormat="1">
      <c r="A411" s="14"/>
      <c r="B411" s="258"/>
      <c r="C411" s="259"/>
      <c r="D411" s="249" t="s">
        <v>264</v>
      </c>
      <c r="E411" s="260" t="s">
        <v>1</v>
      </c>
      <c r="F411" s="261" t="s">
        <v>2261</v>
      </c>
      <c r="G411" s="259"/>
      <c r="H411" s="262">
        <v>7.2960000000000003</v>
      </c>
      <c r="I411" s="263"/>
      <c r="J411" s="259"/>
      <c r="K411" s="259"/>
      <c r="L411" s="264"/>
      <c r="M411" s="265"/>
      <c r="N411" s="266"/>
      <c r="O411" s="266"/>
      <c r="P411" s="266"/>
      <c r="Q411" s="266"/>
      <c r="R411" s="266"/>
      <c r="S411" s="266"/>
      <c r="T411" s="267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T411" s="268" t="s">
        <v>264</v>
      </c>
      <c r="AU411" s="268" t="s">
        <v>85</v>
      </c>
      <c r="AV411" s="14" t="s">
        <v>85</v>
      </c>
      <c r="AW411" s="14" t="s">
        <v>32</v>
      </c>
      <c r="AX411" s="14" t="s">
        <v>76</v>
      </c>
      <c r="AY411" s="268" t="s">
        <v>253</v>
      </c>
    </row>
    <row r="412" s="13" customFormat="1">
      <c r="A412" s="13"/>
      <c r="B412" s="247"/>
      <c r="C412" s="248"/>
      <c r="D412" s="249" t="s">
        <v>264</v>
      </c>
      <c r="E412" s="250" t="s">
        <v>1</v>
      </c>
      <c r="F412" s="251" t="s">
        <v>2133</v>
      </c>
      <c r="G412" s="248"/>
      <c r="H412" s="250" t="s">
        <v>1</v>
      </c>
      <c r="I412" s="252"/>
      <c r="J412" s="248"/>
      <c r="K412" s="248"/>
      <c r="L412" s="253"/>
      <c r="M412" s="254"/>
      <c r="N412" s="255"/>
      <c r="O412" s="255"/>
      <c r="P412" s="255"/>
      <c r="Q412" s="255"/>
      <c r="R412" s="255"/>
      <c r="S412" s="255"/>
      <c r="T412" s="256"/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T412" s="257" t="s">
        <v>264</v>
      </c>
      <c r="AU412" s="257" t="s">
        <v>85</v>
      </c>
      <c r="AV412" s="13" t="s">
        <v>83</v>
      </c>
      <c r="AW412" s="13" t="s">
        <v>32</v>
      </c>
      <c r="AX412" s="13" t="s">
        <v>76</v>
      </c>
      <c r="AY412" s="257" t="s">
        <v>253</v>
      </c>
    </row>
    <row r="413" s="14" customFormat="1">
      <c r="A413" s="14"/>
      <c r="B413" s="258"/>
      <c r="C413" s="259"/>
      <c r="D413" s="249" t="s">
        <v>264</v>
      </c>
      <c r="E413" s="260" t="s">
        <v>1</v>
      </c>
      <c r="F413" s="261" t="s">
        <v>2262</v>
      </c>
      <c r="G413" s="259"/>
      <c r="H413" s="262">
        <v>7.4699999999999998</v>
      </c>
      <c r="I413" s="263"/>
      <c r="J413" s="259"/>
      <c r="K413" s="259"/>
      <c r="L413" s="264"/>
      <c r="M413" s="265"/>
      <c r="N413" s="266"/>
      <c r="O413" s="266"/>
      <c r="P413" s="266"/>
      <c r="Q413" s="266"/>
      <c r="R413" s="266"/>
      <c r="S413" s="266"/>
      <c r="T413" s="267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T413" s="268" t="s">
        <v>264</v>
      </c>
      <c r="AU413" s="268" t="s">
        <v>85</v>
      </c>
      <c r="AV413" s="14" t="s">
        <v>85</v>
      </c>
      <c r="AW413" s="14" t="s">
        <v>32</v>
      </c>
      <c r="AX413" s="14" t="s">
        <v>76</v>
      </c>
      <c r="AY413" s="268" t="s">
        <v>253</v>
      </c>
    </row>
    <row r="414" s="13" customFormat="1">
      <c r="A414" s="13"/>
      <c r="B414" s="247"/>
      <c r="C414" s="248"/>
      <c r="D414" s="249" t="s">
        <v>264</v>
      </c>
      <c r="E414" s="250" t="s">
        <v>1</v>
      </c>
      <c r="F414" s="251" t="s">
        <v>2136</v>
      </c>
      <c r="G414" s="248"/>
      <c r="H414" s="250" t="s">
        <v>1</v>
      </c>
      <c r="I414" s="252"/>
      <c r="J414" s="248"/>
      <c r="K414" s="248"/>
      <c r="L414" s="253"/>
      <c r="M414" s="254"/>
      <c r="N414" s="255"/>
      <c r="O414" s="255"/>
      <c r="P414" s="255"/>
      <c r="Q414" s="255"/>
      <c r="R414" s="255"/>
      <c r="S414" s="255"/>
      <c r="T414" s="256"/>
      <c r="U414" s="13"/>
      <c r="V414" s="13"/>
      <c r="W414" s="13"/>
      <c r="X414" s="13"/>
      <c r="Y414" s="13"/>
      <c r="Z414" s="13"/>
      <c r="AA414" s="13"/>
      <c r="AB414" s="13"/>
      <c r="AC414" s="13"/>
      <c r="AD414" s="13"/>
      <c r="AE414" s="13"/>
      <c r="AT414" s="257" t="s">
        <v>264</v>
      </c>
      <c r="AU414" s="257" t="s">
        <v>85</v>
      </c>
      <c r="AV414" s="13" t="s">
        <v>83</v>
      </c>
      <c r="AW414" s="13" t="s">
        <v>32</v>
      </c>
      <c r="AX414" s="13" t="s">
        <v>76</v>
      </c>
      <c r="AY414" s="257" t="s">
        <v>253</v>
      </c>
    </row>
    <row r="415" s="14" customFormat="1">
      <c r="A415" s="14"/>
      <c r="B415" s="258"/>
      <c r="C415" s="259"/>
      <c r="D415" s="249" t="s">
        <v>264</v>
      </c>
      <c r="E415" s="260" t="s">
        <v>1</v>
      </c>
      <c r="F415" s="261" t="s">
        <v>2263</v>
      </c>
      <c r="G415" s="259"/>
      <c r="H415" s="262">
        <v>7.5199999999999996</v>
      </c>
      <c r="I415" s="263"/>
      <c r="J415" s="259"/>
      <c r="K415" s="259"/>
      <c r="L415" s="264"/>
      <c r="M415" s="265"/>
      <c r="N415" s="266"/>
      <c r="O415" s="266"/>
      <c r="P415" s="266"/>
      <c r="Q415" s="266"/>
      <c r="R415" s="266"/>
      <c r="S415" s="266"/>
      <c r="T415" s="267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  <c r="AE415" s="14"/>
      <c r="AT415" s="268" t="s">
        <v>264</v>
      </c>
      <c r="AU415" s="268" t="s">
        <v>85</v>
      </c>
      <c r="AV415" s="14" t="s">
        <v>85</v>
      </c>
      <c r="AW415" s="14" t="s">
        <v>32</v>
      </c>
      <c r="AX415" s="14" t="s">
        <v>76</v>
      </c>
      <c r="AY415" s="268" t="s">
        <v>253</v>
      </c>
    </row>
    <row r="416" s="13" customFormat="1">
      <c r="A416" s="13"/>
      <c r="B416" s="247"/>
      <c r="C416" s="248"/>
      <c r="D416" s="249" t="s">
        <v>264</v>
      </c>
      <c r="E416" s="250" t="s">
        <v>1</v>
      </c>
      <c r="F416" s="251" t="s">
        <v>2138</v>
      </c>
      <c r="G416" s="248"/>
      <c r="H416" s="250" t="s">
        <v>1</v>
      </c>
      <c r="I416" s="252"/>
      <c r="J416" s="248"/>
      <c r="K416" s="248"/>
      <c r="L416" s="253"/>
      <c r="M416" s="254"/>
      <c r="N416" s="255"/>
      <c r="O416" s="255"/>
      <c r="P416" s="255"/>
      <c r="Q416" s="255"/>
      <c r="R416" s="255"/>
      <c r="S416" s="255"/>
      <c r="T416" s="256"/>
      <c r="U416" s="13"/>
      <c r="V416" s="13"/>
      <c r="W416" s="13"/>
      <c r="X416" s="13"/>
      <c r="Y416" s="13"/>
      <c r="Z416" s="13"/>
      <c r="AA416" s="13"/>
      <c r="AB416" s="13"/>
      <c r="AC416" s="13"/>
      <c r="AD416" s="13"/>
      <c r="AE416" s="13"/>
      <c r="AT416" s="257" t="s">
        <v>264</v>
      </c>
      <c r="AU416" s="257" t="s">
        <v>85</v>
      </c>
      <c r="AV416" s="13" t="s">
        <v>83</v>
      </c>
      <c r="AW416" s="13" t="s">
        <v>32</v>
      </c>
      <c r="AX416" s="13" t="s">
        <v>76</v>
      </c>
      <c r="AY416" s="257" t="s">
        <v>253</v>
      </c>
    </row>
    <row r="417" s="14" customFormat="1">
      <c r="A417" s="14"/>
      <c r="B417" s="258"/>
      <c r="C417" s="259"/>
      <c r="D417" s="249" t="s">
        <v>264</v>
      </c>
      <c r="E417" s="260" t="s">
        <v>1</v>
      </c>
      <c r="F417" s="261" t="s">
        <v>2264</v>
      </c>
      <c r="G417" s="259"/>
      <c r="H417" s="262">
        <v>5.46</v>
      </c>
      <c r="I417" s="263"/>
      <c r="J417" s="259"/>
      <c r="K417" s="259"/>
      <c r="L417" s="264"/>
      <c r="M417" s="265"/>
      <c r="N417" s="266"/>
      <c r="O417" s="266"/>
      <c r="P417" s="266"/>
      <c r="Q417" s="266"/>
      <c r="R417" s="266"/>
      <c r="S417" s="266"/>
      <c r="T417" s="267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T417" s="268" t="s">
        <v>264</v>
      </c>
      <c r="AU417" s="268" t="s">
        <v>85</v>
      </c>
      <c r="AV417" s="14" t="s">
        <v>85</v>
      </c>
      <c r="AW417" s="14" t="s">
        <v>32</v>
      </c>
      <c r="AX417" s="14" t="s">
        <v>76</v>
      </c>
      <c r="AY417" s="268" t="s">
        <v>253</v>
      </c>
    </row>
    <row r="418" s="13" customFormat="1">
      <c r="A418" s="13"/>
      <c r="B418" s="247"/>
      <c r="C418" s="248"/>
      <c r="D418" s="249" t="s">
        <v>264</v>
      </c>
      <c r="E418" s="250" t="s">
        <v>1</v>
      </c>
      <c r="F418" s="251" t="s">
        <v>2140</v>
      </c>
      <c r="G418" s="248"/>
      <c r="H418" s="250" t="s">
        <v>1</v>
      </c>
      <c r="I418" s="252"/>
      <c r="J418" s="248"/>
      <c r="K418" s="248"/>
      <c r="L418" s="253"/>
      <c r="M418" s="254"/>
      <c r="N418" s="255"/>
      <c r="O418" s="255"/>
      <c r="P418" s="255"/>
      <c r="Q418" s="255"/>
      <c r="R418" s="255"/>
      <c r="S418" s="255"/>
      <c r="T418" s="256"/>
      <c r="U418" s="13"/>
      <c r="V418" s="13"/>
      <c r="W418" s="13"/>
      <c r="X418" s="13"/>
      <c r="Y418" s="13"/>
      <c r="Z418" s="13"/>
      <c r="AA418" s="13"/>
      <c r="AB418" s="13"/>
      <c r="AC418" s="13"/>
      <c r="AD418" s="13"/>
      <c r="AE418" s="13"/>
      <c r="AT418" s="257" t="s">
        <v>264</v>
      </c>
      <c r="AU418" s="257" t="s">
        <v>85</v>
      </c>
      <c r="AV418" s="13" t="s">
        <v>83</v>
      </c>
      <c r="AW418" s="13" t="s">
        <v>32</v>
      </c>
      <c r="AX418" s="13" t="s">
        <v>76</v>
      </c>
      <c r="AY418" s="257" t="s">
        <v>253</v>
      </c>
    </row>
    <row r="419" s="14" customFormat="1">
      <c r="A419" s="14"/>
      <c r="B419" s="258"/>
      <c r="C419" s="259"/>
      <c r="D419" s="249" t="s">
        <v>264</v>
      </c>
      <c r="E419" s="260" t="s">
        <v>1</v>
      </c>
      <c r="F419" s="261" t="s">
        <v>2265</v>
      </c>
      <c r="G419" s="259"/>
      <c r="H419" s="262">
        <v>8.1899999999999995</v>
      </c>
      <c r="I419" s="263"/>
      <c r="J419" s="259"/>
      <c r="K419" s="259"/>
      <c r="L419" s="264"/>
      <c r="M419" s="265"/>
      <c r="N419" s="266"/>
      <c r="O419" s="266"/>
      <c r="P419" s="266"/>
      <c r="Q419" s="266"/>
      <c r="R419" s="266"/>
      <c r="S419" s="266"/>
      <c r="T419" s="267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  <c r="AE419" s="14"/>
      <c r="AT419" s="268" t="s">
        <v>264</v>
      </c>
      <c r="AU419" s="268" t="s">
        <v>85</v>
      </c>
      <c r="AV419" s="14" t="s">
        <v>85</v>
      </c>
      <c r="AW419" s="14" t="s">
        <v>32</v>
      </c>
      <c r="AX419" s="14" t="s">
        <v>76</v>
      </c>
      <c r="AY419" s="268" t="s">
        <v>253</v>
      </c>
    </row>
    <row r="420" s="13" customFormat="1">
      <c r="A420" s="13"/>
      <c r="B420" s="247"/>
      <c r="C420" s="248"/>
      <c r="D420" s="249" t="s">
        <v>264</v>
      </c>
      <c r="E420" s="250" t="s">
        <v>1</v>
      </c>
      <c r="F420" s="251" t="s">
        <v>2142</v>
      </c>
      <c r="G420" s="248"/>
      <c r="H420" s="250" t="s">
        <v>1</v>
      </c>
      <c r="I420" s="252"/>
      <c r="J420" s="248"/>
      <c r="K420" s="248"/>
      <c r="L420" s="253"/>
      <c r="M420" s="254"/>
      <c r="N420" s="255"/>
      <c r="O420" s="255"/>
      <c r="P420" s="255"/>
      <c r="Q420" s="255"/>
      <c r="R420" s="255"/>
      <c r="S420" s="255"/>
      <c r="T420" s="256"/>
      <c r="U420" s="13"/>
      <c r="V420" s="13"/>
      <c r="W420" s="13"/>
      <c r="X420" s="13"/>
      <c r="Y420" s="13"/>
      <c r="Z420" s="13"/>
      <c r="AA420" s="13"/>
      <c r="AB420" s="13"/>
      <c r="AC420" s="13"/>
      <c r="AD420" s="13"/>
      <c r="AE420" s="13"/>
      <c r="AT420" s="257" t="s">
        <v>264</v>
      </c>
      <c r="AU420" s="257" t="s">
        <v>85</v>
      </c>
      <c r="AV420" s="13" t="s">
        <v>83</v>
      </c>
      <c r="AW420" s="13" t="s">
        <v>32</v>
      </c>
      <c r="AX420" s="13" t="s">
        <v>76</v>
      </c>
      <c r="AY420" s="257" t="s">
        <v>253</v>
      </c>
    </row>
    <row r="421" s="14" customFormat="1">
      <c r="A421" s="14"/>
      <c r="B421" s="258"/>
      <c r="C421" s="259"/>
      <c r="D421" s="249" t="s">
        <v>264</v>
      </c>
      <c r="E421" s="260" t="s">
        <v>1</v>
      </c>
      <c r="F421" s="261" t="s">
        <v>2266</v>
      </c>
      <c r="G421" s="259"/>
      <c r="H421" s="262">
        <v>7.7000000000000002</v>
      </c>
      <c r="I421" s="263"/>
      <c r="J421" s="259"/>
      <c r="K421" s="259"/>
      <c r="L421" s="264"/>
      <c r="M421" s="265"/>
      <c r="N421" s="266"/>
      <c r="O421" s="266"/>
      <c r="P421" s="266"/>
      <c r="Q421" s="266"/>
      <c r="R421" s="266"/>
      <c r="S421" s="266"/>
      <c r="T421" s="267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T421" s="268" t="s">
        <v>264</v>
      </c>
      <c r="AU421" s="268" t="s">
        <v>85</v>
      </c>
      <c r="AV421" s="14" t="s">
        <v>85</v>
      </c>
      <c r="AW421" s="14" t="s">
        <v>32</v>
      </c>
      <c r="AX421" s="14" t="s">
        <v>76</v>
      </c>
      <c r="AY421" s="268" t="s">
        <v>253</v>
      </c>
    </row>
    <row r="422" s="13" customFormat="1">
      <c r="A422" s="13"/>
      <c r="B422" s="247"/>
      <c r="C422" s="248"/>
      <c r="D422" s="249" t="s">
        <v>264</v>
      </c>
      <c r="E422" s="250" t="s">
        <v>1</v>
      </c>
      <c r="F422" s="251" t="s">
        <v>2146</v>
      </c>
      <c r="G422" s="248"/>
      <c r="H422" s="250" t="s">
        <v>1</v>
      </c>
      <c r="I422" s="252"/>
      <c r="J422" s="248"/>
      <c r="K422" s="248"/>
      <c r="L422" s="253"/>
      <c r="M422" s="254"/>
      <c r="N422" s="255"/>
      <c r="O422" s="255"/>
      <c r="P422" s="255"/>
      <c r="Q422" s="255"/>
      <c r="R422" s="255"/>
      <c r="S422" s="255"/>
      <c r="T422" s="256"/>
      <c r="U422" s="13"/>
      <c r="V422" s="13"/>
      <c r="W422" s="13"/>
      <c r="X422" s="13"/>
      <c r="Y422" s="13"/>
      <c r="Z422" s="13"/>
      <c r="AA422" s="13"/>
      <c r="AB422" s="13"/>
      <c r="AC422" s="13"/>
      <c r="AD422" s="13"/>
      <c r="AE422" s="13"/>
      <c r="AT422" s="257" t="s">
        <v>264</v>
      </c>
      <c r="AU422" s="257" t="s">
        <v>85</v>
      </c>
      <c r="AV422" s="13" t="s">
        <v>83</v>
      </c>
      <c r="AW422" s="13" t="s">
        <v>32</v>
      </c>
      <c r="AX422" s="13" t="s">
        <v>76</v>
      </c>
      <c r="AY422" s="257" t="s">
        <v>253</v>
      </c>
    </row>
    <row r="423" s="14" customFormat="1">
      <c r="A423" s="14"/>
      <c r="B423" s="258"/>
      <c r="C423" s="259"/>
      <c r="D423" s="249" t="s">
        <v>264</v>
      </c>
      <c r="E423" s="260" t="s">
        <v>1</v>
      </c>
      <c r="F423" s="261" t="s">
        <v>2267</v>
      </c>
      <c r="G423" s="259"/>
      <c r="H423" s="262">
        <v>8.2850000000000001</v>
      </c>
      <c r="I423" s="263"/>
      <c r="J423" s="259"/>
      <c r="K423" s="259"/>
      <c r="L423" s="264"/>
      <c r="M423" s="265"/>
      <c r="N423" s="266"/>
      <c r="O423" s="266"/>
      <c r="P423" s="266"/>
      <c r="Q423" s="266"/>
      <c r="R423" s="266"/>
      <c r="S423" s="266"/>
      <c r="T423" s="267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  <c r="AT423" s="268" t="s">
        <v>264</v>
      </c>
      <c r="AU423" s="268" t="s">
        <v>85</v>
      </c>
      <c r="AV423" s="14" t="s">
        <v>85</v>
      </c>
      <c r="AW423" s="14" t="s">
        <v>32</v>
      </c>
      <c r="AX423" s="14" t="s">
        <v>76</v>
      </c>
      <c r="AY423" s="268" t="s">
        <v>253</v>
      </c>
    </row>
    <row r="424" s="13" customFormat="1">
      <c r="A424" s="13"/>
      <c r="B424" s="247"/>
      <c r="C424" s="248"/>
      <c r="D424" s="249" t="s">
        <v>264</v>
      </c>
      <c r="E424" s="250" t="s">
        <v>1</v>
      </c>
      <c r="F424" s="251" t="s">
        <v>2148</v>
      </c>
      <c r="G424" s="248"/>
      <c r="H424" s="250" t="s">
        <v>1</v>
      </c>
      <c r="I424" s="252"/>
      <c r="J424" s="248"/>
      <c r="K424" s="248"/>
      <c r="L424" s="253"/>
      <c r="M424" s="254"/>
      <c r="N424" s="255"/>
      <c r="O424" s="255"/>
      <c r="P424" s="255"/>
      <c r="Q424" s="255"/>
      <c r="R424" s="255"/>
      <c r="S424" s="255"/>
      <c r="T424" s="256"/>
      <c r="U424" s="13"/>
      <c r="V424" s="13"/>
      <c r="W424" s="13"/>
      <c r="X424" s="13"/>
      <c r="Y424" s="13"/>
      <c r="Z424" s="13"/>
      <c r="AA424" s="13"/>
      <c r="AB424" s="13"/>
      <c r="AC424" s="13"/>
      <c r="AD424" s="13"/>
      <c r="AE424" s="13"/>
      <c r="AT424" s="257" t="s">
        <v>264</v>
      </c>
      <c r="AU424" s="257" t="s">
        <v>85</v>
      </c>
      <c r="AV424" s="13" t="s">
        <v>83</v>
      </c>
      <c r="AW424" s="13" t="s">
        <v>32</v>
      </c>
      <c r="AX424" s="13" t="s">
        <v>76</v>
      </c>
      <c r="AY424" s="257" t="s">
        <v>253</v>
      </c>
    </row>
    <row r="425" s="14" customFormat="1">
      <c r="A425" s="14"/>
      <c r="B425" s="258"/>
      <c r="C425" s="259"/>
      <c r="D425" s="249" t="s">
        <v>264</v>
      </c>
      <c r="E425" s="260" t="s">
        <v>1</v>
      </c>
      <c r="F425" s="261" t="s">
        <v>2268</v>
      </c>
      <c r="G425" s="259"/>
      <c r="H425" s="262">
        <v>5.46</v>
      </c>
      <c r="I425" s="263"/>
      <c r="J425" s="259"/>
      <c r="K425" s="259"/>
      <c r="L425" s="264"/>
      <c r="M425" s="265"/>
      <c r="N425" s="266"/>
      <c r="O425" s="266"/>
      <c r="P425" s="266"/>
      <c r="Q425" s="266"/>
      <c r="R425" s="266"/>
      <c r="S425" s="266"/>
      <c r="T425" s="267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  <c r="AE425" s="14"/>
      <c r="AT425" s="268" t="s">
        <v>264</v>
      </c>
      <c r="AU425" s="268" t="s">
        <v>85</v>
      </c>
      <c r="AV425" s="14" t="s">
        <v>85</v>
      </c>
      <c r="AW425" s="14" t="s">
        <v>32</v>
      </c>
      <c r="AX425" s="14" t="s">
        <v>76</v>
      </c>
      <c r="AY425" s="268" t="s">
        <v>253</v>
      </c>
    </row>
    <row r="426" s="13" customFormat="1">
      <c r="A426" s="13"/>
      <c r="B426" s="247"/>
      <c r="C426" s="248"/>
      <c r="D426" s="249" t="s">
        <v>264</v>
      </c>
      <c r="E426" s="250" t="s">
        <v>1</v>
      </c>
      <c r="F426" s="251" t="s">
        <v>2150</v>
      </c>
      <c r="G426" s="248"/>
      <c r="H426" s="250" t="s">
        <v>1</v>
      </c>
      <c r="I426" s="252"/>
      <c r="J426" s="248"/>
      <c r="K426" s="248"/>
      <c r="L426" s="253"/>
      <c r="M426" s="254"/>
      <c r="N426" s="255"/>
      <c r="O426" s="255"/>
      <c r="P426" s="255"/>
      <c r="Q426" s="255"/>
      <c r="R426" s="255"/>
      <c r="S426" s="255"/>
      <c r="T426" s="256"/>
      <c r="U426" s="13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T426" s="257" t="s">
        <v>264</v>
      </c>
      <c r="AU426" s="257" t="s">
        <v>85</v>
      </c>
      <c r="AV426" s="13" t="s">
        <v>83</v>
      </c>
      <c r="AW426" s="13" t="s">
        <v>32</v>
      </c>
      <c r="AX426" s="13" t="s">
        <v>76</v>
      </c>
      <c r="AY426" s="257" t="s">
        <v>253</v>
      </c>
    </row>
    <row r="427" s="14" customFormat="1">
      <c r="A427" s="14"/>
      <c r="B427" s="258"/>
      <c r="C427" s="259"/>
      <c r="D427" s="249" t="s">
        <v>264</v>
      </c>
      <c r="E427" s="260" t="s">
        <v>1</v>
      </c>
      <c r="F427" s="261" t="s">
        <v>2269</v>
      </c>
      <c r="G427" s="259"/>
      <c r="H427" s="262">
        <v>3.7999999999999998</v>
      </c>
      <c r="I427" s="263"/>
      <c r="J427" s="259"/>
      <c r="K427" s="259"/>
      <c r="L427" s="264"/>
      <c r="M427" s="265"/>
      <c r="N427" s="266"/>
      <c r="O427" s="266"/>
      <c r="P427" s="266"/>
      <c r="Q427" s="266"/>
      <c r="R427" s="266"/>
      <c r="S427" s="266"/>
      <c r="T427" s="267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  <c r="AE427" s="14"/>
      <c r="AT427" s="268" t="s">
        <v>264</v>
      </c>
      <c r="AU427" s="268" t="s">
        <v>85</v>
      </c>
      <c r="AV427" s="14" t="s">
        <v>85</v>
      </c>
      <c r="AW427" s="14" t="s">
        <v>32</v>
      </c>
      <c r="AX427" s="14" t="s">
        <v>76</v>
      </c>
      <c r="AY427" s="268" t="s">
        <v>253</v>
      </c>
    </row>
    <row r="428" s="13" customFormat="1">
      <c r="A428" s="13"/>
      <c r="B428" s="247"/>
      <c r="C428" s="248"/>
      <c r="D428" s="249" t="s">
        <v>264</v>
      </c>
      <c r="E428" s="250" t="s">
        <v>1</v>
      </c>
      <c r="F428" s="251" t="s">
        <v>2151</v>
      </c>
      <c r="G428" s="248"/>
      <c r="H428" s="250" t="s">
        <v>1</v>
      </c>
      <c r="I428" s="252"/>
      <c r="J428" s="248"/>
      <c r="K428" s="248"/>
      <c r="L428" s="253"/>
      <c r="M428" s="254"/>
      <c r="N428" s="255"/>
      <c r="O428" s="255"/>
      <c r="P428" s="255"/>
      <c r="Q428" s="255"/>
      <c r="R428" s="255"/>
      <c r="S428" s="255"/>
      <c r="T428" s="256"/>
      <c r="U428" s="13"/>
      <c r="V428" s="13"/>
      <c r="W428" s="13"/>
      <c r="X428" s="13"/>
      <c r="Y428" s="13"/>
      <c r="Z428" s="13"/>
      <c r="AA428" s="13"/>
      <c r="AB428" s="13"/>
      <c r="AC428" s="13"/>
      <c r="AD428" s="13"/>
      <c r="AE428" s="13"/>
      <c r="AT428" s="257" t="s">
        <v>264</v>
      </c>
      <c r="AU428" s="257" t="s">
        <v>85</v>
      </c>
      <c r="AV428" s="13" t="s">
        <v>83</v>
      </c>
      <c r="AW428" s="13" t="s">
        <v>32</v>
      </c>
      <c r="AX428" s="13" t="s">
        <v>76</v>
      </c>
      <c r="AY428" s="257" t="s">
        <v>253</v>
      </c>
    </row>
    <row r="429" s="14" customFormat="1">
      <c r="A429" s="14"/>
      <c r="B429" s="258"/>
      <c r="C429" s="259"/>
      <c r="D429" s="249" t="s">
        <v>264</v>
      </c>
      <c r="E429" s="260" t="s">
        <v>1</v>
      </c>
      <c r="F429" s="261" t="s">
        <v>2270</v>
      </c>
      <c r="G429" s="259"/>
      <c r="H429" s="262">
        <v>5.0300000000000002</v>
      </c>
      <c r="I429" s="263"/>
      <c r="J429" s="259"/>
      <c r="K429" s="259"/>
      <c r="L429" s="264"/>
      <c r="M429" s="265"/>
      <c r="N429" s="266"/>
      <c r="O429" s="266"/>
      <c r="P429" s="266"/>
      <c r="Q429" s="266"/>
      <c r="R429" s="266"/>
      <c r="S429" s="266"/>
      <c r="T429" s="267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  <c r="AT429" s="268" t="s">
        <v>264</v>
      </c>
      <c r="AU429" s="268" t="s">
        <v>85</v>
      </c>
      <c r="AV429" s="14" t="s">
        <v>85</v>
      </c>
      <c r="AW429" s="14" t="s">
        <v>32</v>
      </c>
      <c r="AX429" s="14" t="s">
        <v>76</v>
      </c>
      <c r="AY429" s="268" t="s">
        <v>253</v>
      </c>
    </row>
    <row r="430" s="16" customFormat="1">
      <c r="A430" s="16"/>
      <c r="B430" s="280"/>
      <c r="C430" s="281"/>
      <c r="D430" s="249" t="s">
        <v>264</v>
      </c>
      <c r="E430" s="282" t="s">
        <v>1</v>
      </c>
      <c r="F430" s="283" t="s">
        <v>323</v>
      </c>
      <c r="G430" s="281"/>
      <c r="H430" s="284">
        <v>156.71299999999999</v>
      </c>
      <c r="I430" s="285"/>
      <c r="J430" s="281"/>
      <c r="K430" s="281"/>
      <c r="L430" s="286"/>
      <c r="M430" s="287"/>
      <c r="N430" s="288"/>
      <c r="O430" s="288"/>
      <c r="P430" s="288"/>
      <c r="Q430" s="288"/>
      <c r="R430" s="288"/>
      <c r="S430" s="288"/>
      <c r="T430" s="289"/>
      <c r="U430" s="16"/>
      <c r="V430" s="16"/>
      <c r="W430" s="16"/>
      <c r="X430" s="16"/>
      <c r="Y430" s="16"/>
      <c r="Z430" s="16"/>
      <c r="AA430" s="16"/>
      <c r="AB430" s="16"/>
      <c r="AC430" s="16"/>
      <c r="AD430" s="16"/>
      <c r="AE430" s="16"/>
      <c r="AT430" s="290" t="s">
        <v>264</v>
      </c>
      <c r="AU430" s="290" t="s">
        <v>85</v>
      </c>
      <c r="AV430" s="16" t="s">
        <v>102</v>
      </c>
      <c r="AW430" s="16" t="s">
        <v>32</v>
      </c>
      <c r="AX430" s="16" t="s">
        <v>76</v>
      </c>
      <c r="AY430" s="290" t="s">
        <v>253</v>
      </c>
    </row>
    <row r="431" s="15" customFormat="1">
      <c r="A431" s="15"/>
      <c r="B431" s="269"/>
      <c r="C431" s="270"/>
      <c r="D431" s="249" t="s">
        <v>264</v>
      </c>
      <c r="E431" s="271" t="s">
        <v>1</v>
      </c>
      <c r="F431" s="272" t="s">
        <v>283</v>
      </c>
      <c r="G431" s="270"/>
      <c r="H431" s="273">
        <v>227.17599999999999</v>
      </c>
      <c r="I431" s="274"/>
      <c r="J431" s="270"/>
      <c r="K431" s="270"/>
      <c r="L431" s="275"/>
      <c r="M431" s="276"/>
      <c r="N431" s="277"/>
      <c r="O431" s="277"/>
      <c r="P431" s="277"/>
      <c r="Q431" s="277"/>
      <c r="R431" s="277"/>
      <c r="S431" s="277"/>
      <c r="T431" s="278"/>
      <c r="U431" s="15"/>
      <c r="V431" s="15"/>
      <c r="W431" s="15"/>
      <c r="X431" s="15"/>
      <c r="Y431" s="15"/>
      <c r="Z431" s="15"/>
      <c r="AA431" s="15"/>
      <c r="AB431" s="15"/>
      <c r="AC431" s="15"/>
      <c r="AD431" s="15"/>
      <c r="AE431" s="15"/>
      <c r="AT431" s="279" t="s">
        <v>264</v>
      </c>
      <c r="AU431" s="279" t="s">
        <v>85</v>
      </c>
      <c r="AV431" s="15" t="s">
        <v>260</v>
      </c>
      <c r="AW431" s="15" t="s">
        <v>32</v>
      </c>
      <c r="AX431" s="15" t="s">
        <v>83</v>
      </c>
      <c r="AY431" s="279" t="s">
        <v>253</v>
      </c>
    </row>
    <row r="432" s="2" customFormat="1" ht="24.15" customHeight="1">
      <c r="A432" s="39"/>
      <c r="B432" s="40"/>
      <c r="C432" s="229" t="s">
        <v>470</v>
      </c>
      <c r="D432" s="229" t="s">
        <v>256</v>
      </c>
      <c r="E432" s="230" t="s">
        <v>536</v>
      </c>
      <c r="F432" s="231" t="s">
        <v>537</v>
      </c>
      <c r="G432" s="232" t="s">
        <v>179</v>
      </c>
      <c r="H432" s="233">
        <v>16.489000000000001</v>
      </c>
      <c r="I432" s="234"/>
      <c r="J432" s="235">
        <f>ROUND(I432*H432,2)</f>
        <v>0</v>
      </c>
      <c r="K432" s="231" t="s">
        <v>1</v>
      </c>
      <c r="L432" s="45"/>
      <c r="M432" s="236" t="s">
        <v>1</v>
      </c>
      <c r="N432" s="237" t="s">
        <v>41</v>
      </c>
      <c r="O432" s="92"/>
      <c r="P432" s="238">
        <f>O432*H432</f>
        <v>0</v>
      </c>
      <c r="Q432" s="238">
        <v>0</v>
      </c>
      <c r="R432" s="238">
        <f>Q432*H432</f>
        <v>0</v>
      </c>
      <c r="S432" s="238">
        <v>0</v>
      </c>
      <c r="T432" s="239">
        <f>S432*H432</f>
        <v>0</v>
      </c>
      <c r="U432" s="39"/>
      <c r="V432" s="39"/>
      <c r="W432" s="39"/>
      <c r="X432" s="39"/>
      <c r="Y432" s="39"/>
      <c r="Z432" s="39"/>
      <c r="AA432" s="39"/>
      <c r="AB432" s="39"/>
      <c r="AC432" s="39"/>
      <c r="AD432" s="39"/>
      <c r="AE432" s="39"/>
      <c r="AR432" s="240" t="s">
        <v>398</v>
      </c>
      <c r="AT432" s="240" t="s">
        <v>256</v>
      </c>
      <c r="AU432" s="240" t="s">
        <v>85</v>
      </c>
      <c r="AY432" s="18" t="s">
        <v>253</v>
      </c>
      <c r="BE432" s="241">
        <f>IF(N432="základní",J432,0)</f>
        <v>0</v>
      </c>
      <c r="BF432" s="241">
        <f>IF(N432="snížená",J432,0)</f>
        <v>0</v>
      </c>
      <c r="BG432" s="241">
        <f>IF(N432="zákl. přenesená",J432,0)</f>
        <v>0</v>
      </c>
      <c r="BH432" s="241">
        <f>IF(N432="sníž. přenesená",J432,0)</f>
        <v>0</v>
      </c>
      <c r="BI432" s="241">
        <f>IF(N432="nulová",J432,0)</f>
        <v>0</v>
      </c>
      <c r="BJ432" s="18" t="s">
        <v>83</v>
      </c>
      <c r="BK432" s="241">
        <f>ROUND(I432*H432,2)</f>
        <v>0</v>
      </c>
      <c r="BL432" s="18" t="s">
        <v>398</v>
      </c>
      <c r="BM432" s="240" t="s">
        <v>2271</v>
      </c>
    </row>
    <row r="433" s="13" customFormat="1">
      <c r="A433" s="13"/>
      <c r="B433" s="247"/>
      <c r="C433" s="248"/>
      <c r="D433" s="249" t="s">
        <v>264</v>
      </c>
      <c r="E433" s="250" t="s">
        <v>1</v>
      </c>
      <c r="F433" s="251" t="s">
        <v>357</v>
      </c>
      <c r="G433" s="248"/>
      <c r="H433" s="250" t="s">
        <v>1</v>
      </c>
      <c r="I433" s="252"/>
      <c r="J433" s="248"/>
      <c r="K433" s="248"/>
      <c r="L433" s="253"/>
      <c r="M433" s="254"/>
      <c r="N433" s="255"/>
      <c r="O433" s="255"/>
      <c r="P433" s="255"/>
      <c r="Q433" s="255"/>
      <c r="R433" s="255"/>
      <c r="S433" s="255"/>
      <c r="T433" s="256"/>
      <c r="U433" s="13"/>
      <c r="V433" s="13"/>
      <c r="W433" s="13"/>
      <c r="X433" s="13"/>
      <c r="Y433" s="13"/>
      <c r="Z433" s="13"/>
      <c r="AA433" s="13"/>
      <c r="AB433" s="13"/>
      <c r="AC433" s="13"/>
      <c r="AD433" s="13"/>
      <c r="AE433" s="13"/>
      <c r="AT433" s="257" t="s">
        <v>264</v>
      </c>
      <c r="AU433" s="257" t="s">
        <v>85</v>
      </c>
      <c r="AV433" s="13" t="s">
        <v>83</v>
      </c>
      <c r="AW433" s="13" t="s">
        <v>32</v>
      </c>
      <c r="AX433" s="13" t="s">
        <v>76</v>
      </c>
      <c r="AY433" s="257" t="s">
        <v>253</v>
      </c>
    </row>
    <row r="434" s="13" customFormat="1">
      <c r="A434" s="13"/>
      <c r="B434" s="247"/>
      <c r="C434" s="248"/>
      <c r="D434" s="249" t="s">
        <v>264</v>
      </c>
      <c r="E434" s="250" t="s">
        <v>1</v>
      </c>
      <c r="F434" s="251" t="s">
        <v>81</v>
      </c>
      <c r="G434" s="248"/>
      <c r="H434" s="250" t="s">
        <v>1</v>
      </c>
      <c r="I434" s="252"/>
      <c r="J434" s="248"/>
      <c r="K434" s="248"/>
      <c r="L434" s="253"/>
      <c r="M434" s="254"/>
      <c r="N434" s="255"/>
      <c r="O434" s="255"/>
      <c r="P434" s="255"/>
      <c r="Q434" s="255"/>
      <c r="R434" s="255"/>
      <c r="S434" s="255"/>
      <c r="T434" s="256"/>
      <c r="U434" s="13"/>
      <c r="V434" s="13"/>
      <c r="W434" s="13"/>
      <c r="X434" s="13"/>
      <c r="Y434" s="13"/>
      <c r="Z434" s="13"/>
      <c r="AA434" s="13"/>
      <c r="AB434" s="13"/>
      <c r="AC434" s="13"/>
      <c r="AD434" s="13"/>
      <c r="AE434" s="13"/>
      <c r="AT434" s="257" t="s">
        <v>264</v>
      </c>
      <c r="AU434" s="257" t="s">
        <v>85</v>
      </c>
      <c r="AV434" s="13" t="s">
        <v>83</v>
      </c>
      <c r="AW434" s="13" t="s">
        <v>32</v>
      </c>
      <c r="AX434" s="13" t="s">
        <v>76</v>
      </c>
      <c r="AY434" s="257" t="s">
        <v>253</v>
      </c>
    </row>
    <row r="435" s="13" customFormat="1">
      <c r="A435" s="13"/>
      <c r="B435" s="247"/>
      <c r="C435" s="248"/>
      <c r="D435" s="249" t="s">
        <v>264</v>
      </c>
      <c r="E435" s="250" t="s">
        <v>1</v>
      </c>
      <c r="F435" s="251" t="s">
        <v>2093</v>
      </c>
      <c r="G435" s="248"/>
      <c r="H435" s="250" t="s">
        <v>1</v>
      </c>
      <c r="I435" s="252"/>
      <c r="J435" s="248"/>
      <c r="K435" s="248"/>
      <c r="L435" s="253"/>
      <c r="M435" s="254"/>
      <c r="N435" s="255"/>
      <c r="O435" s="255"/>
      <c r="P435" s="255"/>
      <c r="Q435" s="255"/>
      <c r="R435" s="255"/>
      <c r="S435" s="255"/>
      <c r="T435" s="256"/>
      <c r="U435" s="13"/>
      <c r="V435" s="13"/>
      <c r="W435" s="13"/>
      <c r="X435" s="13"/>
      <c r="Y435" s="13"/>
      <c r="Z435" s="13"/>
      <c r="AA435" s="13"/>
      <c r="AB435" s="13"/>
      <c r="AC435" s="13"/>
      <c r="AD435" s="13"/>
      <c r="AE435" s="13"/>
      <c r="AT435" s="257" t="s">
        <v>264</v>
      </c>
      <c r="AU435" s="257" t="s">
        <v>85</v>
      </c>
      <c r="AV435" s="13" t="s">
        <v>83</v>
      </c>
      <c r="AW435" s="13" t="s">
        <v>32</v>
      </c>
      <c r="AX435" s="13" t="s">
        <v>76</v>
      </c>
      <c r="AY435" s="257" t="s">
        <v>253</v>
      </c>
    </row>
    <row r="436" s="14" customFormat="1">
      <c r="A436" s="14"/>
      <c r="B436" s="258"/>
      <c r="C436" s="259"/>
      <c r="D436" s="249" t="s">
        <v>264</v>
      </c>
      <c r="E436" s="260" t="s">
        <v>1</v>
      </c>
      <c r="F436" s="261" t="s">
        <v>2220</v>
      </c>
      <c r="G436" s="259"/>
      <c r="H436" s="262">
        <v>5.3520000000000003</v>
      </c>
      <c r="I436" s="263"/>
      <c r="J436" s="259"/>
      <c r="K436" s="259"/>
      <c r="L436" s="264"/>
      <c r="M436" s="265"/>
      <c r="N436" s="266"/>
      <c r="O436" s="266"/>
      <c r="P436" s="266"/>
      <c r="Q436" s="266"/>
      <c r="R436" s="266"/>
      <c r="S436" s="266"/>
      <c r="T436" s="267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  <c r="AE436" s="14"/>
      <c r="AT436" s="268" t="s">
        <v>264</v>
      </c>
      <c r="AU436" s="268" t="s">
        <v>85</v>
      </c>
      <c r="AV436" s="14" t="s">
        <v>85</v>
      </c>
      <c r="AW436" s="14" t="s">
        <v>32</v>
      </c>
      <c r="AX436" s="14" t="s">
        <v>76</v>
      </c>
      <c r="AY436" s="268" t="s">
        <v>253</v>
      </c>
    </row>
    <row r="437" s="13" customFormat="1">
      <c r="A437" s="13"/>
      <c r="B437" s="247"/>
      <c r="C437" s="248"/>
      <c r="D437" s="249" t="s">
        <v>264</v>
      </c>
      <c r="E437" s="250" t="s">
        <v>1</v>
      </c>
      <c r="F437" s="251" t="s">
        <v>2096</v>
      </c>
      <c r="G437" s="248"/>
      <c r="H437" s="250" t="s">
        <v>1</v>
      </c>
      <c r="I437" s="252"/>
      <c r="J437" s="248"/>
      <c r="K437" s="248"/>
      <c r="L437" s="253"/>
      <c r="M437" s="254"/>
      <c r="N437" s="255"/>
      <c r="O437" s="255"/>
      <c r="P437" s="255"/>
      <c r="Q437" s="255"/>
      <c r="R437" s="255"/>
      <c r="S437" s="255"/>
      <c r="T437" s="256"/>
      <c r="U437" s="13"/>
      <c r="V437" s="13"/>
      <c r="W437" s="13"/>
      <c r="X437" s="13"/>
      <c r="Y437" s="13"/>
      <c r="Z437" s="13"/>
      <c r="AA437" s="13"/>
      <c r="AB437" s="13"/>
      <c r="AC437" s="13"/>
      <c r="AD437" s="13"/>
      <c r="AE437" s="13"/>
      <c r="AT437" s="257" t="s">
        <v>264</v>
      </c>
      <c r="AU437" s="257" t="s">
        <v>85</v>
      </c>
      <c r="AV437" s="13" t="s">
        <v>83</v>
      </c>
      <c r="AW437" s="13" t="s">
        <v>32</v>
      </c>
      <c r="AX437" s="13" t="s">
        <v>76</v>
      </c>
      <c r="AY437" s="257" t="s">
        <v>253</v>
      </c>
    </row>
    <row r="438" s="14" customFormat="1">
      <c r="A438" s="14"/>
      <c r="B438" s="258"/>
      <c r="C438" s="259"/>
      <c r="D438" s="249" t="s">
        <v>264</v>
      </c>
      <c r="E438" s="260" t="s">
        <v>1</v>
      </c>
      <c r="F438" s="261" t="s">
        <v>2221</v>
      </c>
      <c r="G438" s="259"/>
      <c r="H438" s="262">
        <v>3.1579999999999999</v>
      </c>
      <c r="I438" s="263"/>
      <c r="J438" s="259"/>
      <c r="K438" s="259"/>
      <c r="L438" s="264"/>
      <c r="M438" s="265"/>
      <c r="N438" s="266"/>
      <c r="O438" s="266"/>
      <c r="P438" s="266"/>
      <c r="Q438" s="266"/>
      <c r="R438" s="266"/>
      <c r="S438" s="266"/>
      <c r="T438" s="267"/>
      <c r="U438" s="14"/>
      <c r="V438" s="14"/>
      <c r="W438" s="14"/>
      <c r="X438" s="14"/>
      <c r="Y438" s="14"/>
      <c r="Z438" s="14"/>
      <c r="AA438" s="14"/>
      <c r="AB438" s="14"/>
      <c r="AC438" s="14"/>
      <c r="AD438" s="14"/>
      <c r="AE438" s="14"/>
      <c r="AT438" s="268" t="s">
        <v>264</v>
      </c>
      <c r="AU438" s="268" t="s">
        <v>85</v>
      </c>
      <c r="AV438" s="14" t="s">
        <v>85</v>
      </c>
      <c r="AW438" s="14" t="s">
        <v>32</v>
      </c>
      <c r="AX438" s="14" t="s">
        <v>76</v>
      </c>
      <c r="AY438" s="268" t="s">
        <v>253</v>
      </c>
    </row>
    <row r="439" s="13" customFormat="1">
      <c r="A439" s="13"/>
      <c r="B439" s="247"/>
      <c r="C439" s="248"/>
      <c r="D439" s="249" t="s">
        <v>264</v>
      </c>
      <c r="E439" s="250" t="s">
        <v>1</v>
      </c>
      <c r="F439" s="251" t="s">
        <v>2097</v>
      </c>
      <c r="G439" s="248"/>
      <c r="H439" s="250" t="s">
        <v>1</v>
      </c>
      <c r="I439" s="252"/>
      <c r="J439" s="248"/>
      <c r="K439" s="248"/>
      <c r="L439" s="253"/>
      <c r="M439" s="254"/>
      <c r="N439" s="255"/>
      <c r="O439" s="255"/>
      <c r="P439" s="255"/>
      <c r="Q439" s="255"/>
      <c r="R439" s="255"/>
      <c r="S439" s="255"/>
      <c r="T439" s="256"/>
      <c r="U439" s="13"/>
      <c r="V439" s="13"/>
      <c r="W439" s="13"/>
      <c r="X439" s="13"/>
      <c r="Y439" s="13"/>
      <c r="Z439" s="13"/>
      <c r="AA439" s="13"/>
      <c r="AB439" s="13"/>
      <c r="AC439" s="13"/>
      <c r="AD439" s="13"/>
      <c r="AE439" s="13"/>
      <c r="AT439" s="257" t="s">
        <v>264</v>
      </c>
      <c r="AU439" s="257" t="s">
        <v>85</v>
      </c>
      <c r="AV439" s="13" t="s">
        <v>83</v>
      </c>
      <c r="AW439" s="13" t="s">
        <v>32</v>
      </c>
      <c r="AX439" s="13" t="s">
        <v>76</v>
      </c>
      <c r="AY439" s="257" t="s">
        <v>253</v>
      </c>
    </row>
    <row r="440" s="14" customFormat="1">
      <c r="A440" s="14"/>
      <c r="B440" s="258"/>
      <c r="C440" s="259"/>
      <c r="D440" s="249" t="s">
        <v>264</v>
      </c>
      <c r="E440" s="260" t="s">
        <v>1</v>
      </c>
      <c r="F440" s="261" t="s">
        <v>2222</v>
      </c>
      <c r="G440" s="259"/>
      <c r="H440" s="262">
        <v>2.6429999999999998</v>
      </c>
      <c r="I440" s="263"/>
      <c r="J440" s="259"/>
      <c r="K440" s="259"/>
      <c r="L440" s="264"/>
      <c r="M440" s="265"/>
      <c r="N440" s="266"/>
      <c r="O440" s="266"/>
      <c r="P440" s="266"/>
      <c r="Q440" s="266"/>
      <c r="R440" s="266"/>
      <c r="S440" s="266"/>
      <c r="T440" s="267"/>
      <c r="U440" s="14"/>
      <c r="V440" s="14"/>
      <c r="W440" s="14"/>
      <c r="X440" s="14"/>
      <c r="Y440" s="14"/>
      <c r="Z440" s="14"/>
      <c r="AA440" s="14"/>
      <c r="AB440" s="14"/>
      <c r="AC440" s="14"/>
      <c r="AD440" s="14"/>
      <c r="AE440" s="14"/>
      <c r="AT440" s="268" t="s">
        <v>264</v>
      </c>
      <c r="AU440" s="268" t="s">
        <v>85</v>
      </c>
      <c r="AV440" s="14" t="s">
        <v>85</v>
      </c>
      <c r="AW440" s="14" t="s">
        <v>32</v>
      </c>
      <c r="AX440" s="14" t="s">
        <v>76</v>
      </c>
      <c r="AY440" s="268" t="s">
        <v>253</v>
      </c>
    </row>
    <row r="441" s="16" customFormat="1">
      <c r="A441" s="16"/>
      <c r="B441" s="280"/>
      <c r="C441" s="281"/>
      <c r="D441" s="249" t="s">
        <v>264</v>
      </c>
      <c r="E441" s="282" t="s">
        <v>1</v>
      </c>
      <c r="F441" s="283" t="s">
        <v>323</v>
      </c>
      <c r="G441" s="281"/>
      <c r="H441" s="284">
        <v>11.153000000000001</v>
      </c>
      <c r="I441" s="285"/>
      <c r="J441" s="281"/>
      <c r="K441" s="281"/>
      <c r="L441" s="286"/>
      <c r="M441" s="287"/>
      <c r="N441" s="288"/>
      <c r="O441" s="288"/>
      <c r="P441" s="288"/>
      <c r="Q441" s="288"/>
      <c r="R441" s="288"/>
      <c r="S441" s="288"/>
      <c r="T441" s="289"/>
      <c r="U441" s="16"/>
      <c r="V441" s="16"/>
      <c r="W441" s="16"/>
      <c r="X441" s="16"/>
      <c r="Y441" s="16"/>
      <c r="Z441" s="16"/>
      <c r="AA441" s="16"/>
      <c r="AB441" s="16"/>
      <c r="AC441" s="16"/>
      <c r="AD441" s="16"/>
      <c r="AE441" s="16"/>
      <c r="AT441" s="290" t="s">
        <v>264</v>
      </c>
      <c r="AU441" s="290" t="s">
        <v>85</v>
      </c>
      <c r="AV441" s="16" t="s">
        <v>102</v>
      </c>
      <c r="AW441" s="16" t="s">
        <v>32</v>
      </c>
      <c r="AX441" s="16" t="s">
        <v>76</v>
      </c>
      <c r="AY441" s="290" t="s">
        <v>253</v>
      </c>
    </row>
    <row r="442" s="13" customFormat="1">
      <c r="A442" s="13"/>
      <c r="B442" s="247"/>
      <c r="C442" s="248"/>
      <c r="D442" s="249" t="s">
        <v>264</v>
      </c>
      <c r="E442" s="250" t="s">
        <v>1</v>
      </c>
      <c r="F442" s="251" t="s">
        <v>324</v>
      </c>
      <c r="G442" s="248"/>
      <c r="H442" s="250" t="s">
        <v>1</v>
      </c>
      <c r="I442" s="252"/>
      <c r="J442" s="248"/>
      <c r="K442" s="248"/>
      <c r="L442" s="253"/>
      <c r="M442" s="254"/>
      <c r="N442" s="255"/>
      <c r="O442" s="255"/>
      <c r="P442" s="255"/>
      <c r="Q442" s="255"/>
      <c r="R442" s="255"/>
      <c r="S442" s="255"/>
      <c r="T442" s="256"/>
      <c r="U442" s="13"/>
      <c r="V442" s="13"/>
      <c r="W442" s="13"/>
      <c r="X442" s="13"/>
      <c r="Y442" s="13"/>
      <c r="Z442" s="13"/>
      <c r="AA442" s="13"/>
      <c r="AB442" s="13"/>
      <c r="AC442" s="13"/>
      <c r="AD442" s="13"/>
      <c r="AE442" s="13"/>
      <c r="AT442" s="257" t="s">
        <v>264</v>
      </c>
      <c r="AU442" s="257" t="s">
        <v>85</v>
      </c>
      <c r="AV442" s="13" t="s">
        <v>83</v>
      </c>
      <c r="AW442" s="13" t="s">
        <v>32</v>
      </c>
      <c r="AX442" s="13" t="s">
        <v>76</v>
      </c>
      <c r="AY442" s="257" t="s">
        <v>253</v>
      </c>
    </row>
    <row r="443" s="13" customFormat="1">
      <c r="A443" s="13"/>
      <c r="B443" s="247"/>
      <c r="C443" s="248"/>
      <c r="D443" s="249" t="s">
        <v>264</v>
      </c>
      <c r="E443" s="250" t="s">
        <v>1</v>
      </c>
      <c r="F443" s="251" t="s">
        <v>2119</v>
      </c>
      <c r="G443" s="248"/>
      <c r="H443" s="250" t="s">
        <v>1</v>
      </c>
      <c r="I443" s="252"/>
      <c r="J443" s="248"/>
      <c r="K443" s="248"/>
      <c r="L443" s="253"/>
      <c r="M443" s="254"/>
      <c r="N443" s="255"/>
      <c r="O443" s="255"/>
      <c r="P443" s="255"/>
      <c r="Q443" s="255"/>
      <c r="R443" s="255"/>
      <c r="S443" s="255"/>
      <c r="T443" s="256"/>
      <c r="U443" s="13"/>
      <c r="V443" s="13"/>
      <c r="W443" s="13"/>
      <c r="X443" s="13"/>
      <c r="Y443" s="13"/>
      <c r="Z443" s="13"/>
      <c r="AA443" s="13"/>
      <c r="AB443" s="13"/>
      <c r="AC443" s="13"/>
      <c r="AD443" s="13"/>
      <c r="AE443" s="13"/>
      <c r="AT443" s="257" t="s">
        <v>264</v>
      </c>
      <c r="AU443" s="257" t="s">
        <v>85</v>
      </c>
      <c r="AV443" s="13" t="s">
        <v>83</v>
      </c>
      <c r="AW443" s="13" t="s">
        <v>32</v>
      </c>
      <c r="AX443" s="13" t="s">
        <v>76</v>
      </c>
      <c r="AY443" s="257" t="s">
        <v>253</v>
      </c>
    </row>
    <row r="444" s="14" customFormat="1">
      <c r="A444" s="14"/>
      <c r="B444" s="258"/>
      <c r="C444" s="259"/>
      <c r="D444" s="249" t="s">
        <v>264</v>
      </c>
      <c r="E444" s="260" t="s">
        <v>1</v>
      </c>
      <c r="F444" s="261" t="s">
        <v>2228</v>
      </c>
      <c r="G444" s="259"/>
      <c r="H444" s="262">
        <v>2.024</v>
      </c>
      <c r="I444" s="263"/>
      <c r="J444" s="259"/>
      <c r="K444" s="259"/>
      <c r="L444" s="264"/>
      <c r="M444" s="265"/>
      <c r="N444" s="266"/>
      <c r="O444" s="266"/>
      <c r="P444" s="266"/>
      <c r="Q444" s="266"/>
      <c r="R444" s="266"/>
      <c r="S444" s="266"/>
      <c r="T444" s="267"/>
      <c r="U444" s="14"/>
      <c r="V444" s="14"/>
      <c r="W444" s="14"/>
      <c r="X444" s="14"/>
      <c r="Y444" s="14"/>
      <c r="Z444" s="14"/>
      <c r="AA444" s="14"/>
      <c r="AB444" s="14"/>
      <c r="AC444" s="14"/>
      <c r="AD444" s="14"/>
      <c r="AE444" s="14"/>
      <c r="AT444" s="268" t="s">
        <v>264</v>
      </c>
      <c r="AU444" s="268" t="s">
        <v>85</v>
      </c>
      <c r="AV444" s="14" t="s">
        <v>85</v>
      </c>
      <c r="AW444" s="14" t="s">
        <v>32</v>
      </c>
      <c r="AX444" s="14" t="s">
        <v>76</v>
      </c>
      <c r="AY444" s="268" t="s">
        <v>253</v>
      </c>
    </row>
    <row r="445" s="13" customFormat="1">
      <c r="A445" s="13"/>
      <c r="B445" s="247"/>
      <c r="C445" s="248"/>
      <c r="D445" s="249" t="s">
        <v>264</v>
      </c>
      <c r="E445" s="250" t="s">
        <v>1</v>
      </c>
      <c r="F445" s="251" t="s">
        <v>2151</v>
      </c>
      <c r="G445" s="248"/>
      <c r="H445" s="250" t="s">
        <v>1</v>
      </c>
      <c r="I445" s="252"/>
      <c r="J445" s="248"/>
      <c r="K445" s="248"/>
      <c r="L445" s="253"/>
      <c r="M445" s="254"/>
      <c r="N445" s="255"/>
      <c r="O445" s="255"/>
      <c r="P445" s="255"/>
      <c r="Q445" s="255"/>
      <c r="R445" s="255"/>
      <c r="S445" s="255"/>
      <c r="T445" s="256"/>
      <c r="U445" s="13"/>
      <c r="V445" s="13"/>
      <c r="W445" s="13"/>
      <c r="X445" s="13"/>
      <c r="Y445" s="13"/>
      <c r="Z445" s="13"/>
      <c r="AA445" s="13"/>
      <c r="AB445" s="13"/>
      <c r="AC445" s="13"/>
      <c r="AD445" s="13"/>
      <c r="AE445" s="13"/>
      <c r="AT445" s="257" t="s">
        <v>264</v>
      </c>
      <c r="AU445" s="257" t="s">
        <v>85</v>
      </c>
      <c r="AV445" s="13" t="s">
        <v>83</v>
      </c>
      <c r="AW445" s="13" t="s">
        <v>32</v>
      </c>
      <c r="AX445" s="13" t="s">
        <v>76</v>
      </c>
      <c r="AY445" s="257" t="s">
        <v>253</v>
      </c>
    </row>
    <row r="446" s="14" customFormat="1">
      <c r="A446" s="14"/>
      <c r="B446" s="258"/>
      <c r="C446" s="259"/>
      <c r="D446" s="249" t="s">
        <v>264</v>
      </c>
      <c r="E446" s="260" t="s">
        <v>1</v>
      </c>
      <c r="F446" s="261" t="s">
        <v>2235</v>
      </c>
      <c r="G446" s="259"/>
      <c r="H446" s="262">
        <v>3.3119999999999998</v>
      </c>
      <c r="I446" s="263"/>
      <c r="J446" s="259"/>
      <c r="K446" s="259"/>
      <c r="L446" s="264"/>
      <c r="M446" s="265"/>
      <c r="N446" s="266"/>
      <c r="O446" s="266"/>
      <c r="P446" s="266"/>
      <c r="Q446" s="266"/>
      <c r="R446" s="266"/>
      <c r="S446" s="266"/>
      <c r="T446" s="267"/>
      <c r="U446" s="14"/>
      <c r="V446" s="14"/>
      <c r="W446" s="14"/>
      <c r="X446" s="14"/>
      <c r="Y446" s="14"/>
      <c r="Z446" s="14"/>
      <c r="AA446" s="14"/>
      <c r="AB446" s="14"/>
      <c r="AC446" s="14"/>
      <c r="AD446" s="14"/>
      <c r="AE446" s="14"/>
      <c r="AT446" s="268" t="s">
        <v>264</v>
      </c>
      <c r="AU446" s="268" t="s">
        <v>85</v>
      </c>
      <c r="AV446" s="14" t="s">
        <v>85</v>
      </c>
      <c r="AW446" s="14" t="s">
        <v>32</v>
      </c>
      <c r="AX446" s="14" t="s">
        <v>76</v>
      </c>
      <c r="AY446" s="268" t="s">
        <v>253</v>
      </c>
    </row>
    <row r="447" s="16" customFormat="1">
      <c r="A447" s="16"/>
      <c r="B447" s="280"/>
      <c r="C447" s="281"/>
      <c r="D447" s="249" t="s">
        <v>264</v>
      </c>
      <c r="E447" s="282" t="s">
        <v>1</v>
      </c>
      <c r="F447" s="283" t="s">
        <v>323</v>
      </c>
      <c r="G447" s="281"/>
      <c r="H447" s="284">
        <v>5.3360000000000003</v>
      </c>
      <c r="I447" s="285"/>
      <c r="J447" s="281"/>
      <c r="K447" s="281"/>
      <c r="L447" s="286"/>
      <c r="M447" s="287"/>
      <c r="N447" s="288"/>
      <c r="O447" s="288"/>
      <c r="P447" s="288"/>
      <c r="Q447" s="288"/>
      <c r="R447" s="288"/>
      <c r="S447" s="288"/>
      <c r="T447" s="289"/>
      <c r="U447" s="16"/>
      <c r="V447" s="16"/>
      <c r="W447" s="16"/>
      <c r="X447" s="16"/>
      <c r="Y447" s="16"/>
      <c r="Z447" s="16"/>
      <c r="AA447" s="16"/>
      <c r="AB447" s="16"/>
      <c r="AC447" s="16"/>
      <c r="AD447" s="16"/>
      <c r="AE447" s="16"/>
      <c r="AT447" s="290" t="s">
        <v>264</v>
      </c>
      <c r="AU447" s="290" t="s">
        <v>85</v>
      </c>
      <c r="AV447" s="16" t="s">
        <v>102</v>
      </c>
      <c r="AW447" s="16" t="s">
        <v>32</v>
      </c>
      <c r="AX447" s="16" t="s">
        <v>76</v>
      </c>
      <c r="AY447" s="290" t="s">
        <v>253</v>
      </c>
    </row>
    <row r="448" s="15" customFormat="1">
      <c r="A448" s="15"/>
      <c r="B448" s="269"/>
      <c r="C448" s="270"/>
      <c r="D448" s="249" t="s">
        <v>264</v>
      </c>
      <c r="E448" s="271" t="s">
        <v>1</v>
      </c>
      <c r="F448" s="272" t="s">
        <v>283</v>
      </c>
      <c r="G448" s="270"/>
      <c r="H448" s="273">
        <v>16.489000000000001</v>
      </c>
      <c r="I448" s="274"/>
      <c r="J448" s="270"/>
      <c r="K448" s="270"/>
      <c r="L448" s="275"/>
      <c r="M448" s="276"/>
      <c r="N448" s="277"/>
      <c r="O448" s="277"/>
      <c r="P448" s="277"/>
      <c r="Q448" s="277"/>
      <c r="R448" s="277"/>
      <c r="S448" s="277"/>
      <c r="T448" s="278"/>
      <c r="U448" s="15"/>
      <c r="V448" s="15"/>
      <c r="W448" s="15"/>
      <c r="X448" s="15"/>
      <c r="Y448" s="15"/>
      <c r="Z448" s="15"/>
      <c r="AA448" s="15"/>
      <c r="AB448" s="15"/>
      <c r="AC448" s="15"/>
      <c r="AD448" s="15"/>
      <c r="AE448" s="15"/>
      <c r="AT448" s="279" t="s">
        <v>264</v>
      </c>
      <c r="AU448" s="279" t="s">
        <v>85</v>
      </c>
      <c r="AV448" s="15" t="s">
        <v>260</v>
      </c>
      <c r="AW448" s="15" t="s">
        <v>32</v>
      </c>
      <c r="AX448" s="15" t="s">
        <v>83</v>
      </c>
      <c r="AY448" s="279" t="s">
        <v>253</v>
      </c>
    </row>
    <row r="449" s="2" customFormat="1" ht="24.15" customHeight="1">
      <c r="A449" s="39"/>
      <c r="B449" s="40"/>
      <c r="C449" s="229" t="s">
        <v>475</v>
      </c>
      <c r="D449" s="229" t="s">
        <v>256</v>
      </c>
      <c r="E449" s="230" t="s">
        <v>540</v>
      </c>
      <c r="F449" s="231" t="s">
        <v>541</v>
      </c>
      <c r="G449" s="232" t="s">
        <v>179</v>
      </c>
      <c r="H449" s="233">
        <v>264.95400000000001</v>
      </c>
      <c r="I449" s="234"/>
      <c r="J449" s="235">
        <f>ROUND(I449*H449,2)</f>
        <v>0</v>
      </c>
      <c r="K449" s="231" t="s">
        <v>1</v>
      </c>
      <c r="L449" s="45"/>
      <c r="M449" s="236" t="s">
        <v>1</v>
      </c>
      <c r="N449" s="237" t="s">
        <v>41</v>
      </c>
      <c r="O449" s="92"/>
      <c r="P449" s="238">
        <f>O449*H449</f>
        <v>0</v>
      </c>
      <c r="Q449" s="238">
        <v>0.012200000000000001</v>
      </c>
      <c r="R449" s="238">
        <f>Q449*H449</f>
        <v>3.2324388000000002</v>
      </c>
      <c r="S449" s="238">
        <v>0</v>
      </c>
      <c r="T449" s="239">
        <f>S449*H449</f>
        <v>0</v>
      </c>
      <c r="U449" s="39"/>
      <c r="V449" s="39"/>
      <c r="W449" s="39"/>
      <c r="X449" s="39"/>
      <c r="Y449" s="39"/>
      <c r="Z449" s="39"/>
      <c r="AA449" s="39"/>
      <c r="AB449" s="39"/>
      <c r="AC449" s="39"/>
      <c r="AD449" s="39"/>
      <c r="AE449" s="39"/>
      <c r="AR449" s="240" t="s">
        <v>398</v>
      </c>
      <c r="AT449" s="240" t="s">
        <v>256</v>
      </c>
      <c r="AU449" s="240" t="s">
        <v>85</v>
      </c>
      <c r="AY449" s="18" t="s">
        <v>253</v>
      </c>
      <c r="BE449" s="241">
        <f>IF(N449="základní",J449,0)</f>
        <v>0</v>
      </c>
      <c r="BF449" s="241">
        <f>IF(N449="snížená",J449,0)</f>
        <v>0</v>
      </c>
      <c r="BG449" s="241">
        <f>IF(N449="zákl. přenesená",J449,0)</f>
        <v>0</v>
      </c>
      <c r="BH449" s="241">
        <f>IF(N449="sníž. přenesená",J449,0)</f>
        <v>0</v>
      </c>
      <c r="BI449" s="241">
        <f>IF(N449="nulová",J449,0)</f>
        <v>0</v>
      </c>
      <c r="BJ449" s="18" t="s">
        <v>83</v>
      </c>
      <c r="BK449" s="241">
        <f>ROUND(I449*H449,2)</f>
        <v>0</v>
      </c>
      <c r="BL449" s="18" t="s">
        <v>398</v>
      </c>
      <c r="BM449" s="240" t="s">
        <v>2272</v>
      </c>
    </row>
    <row r="450" s="14" customFormat="1">
      <c r="A450" s="14"/>
      <c r="B450" s="258"/>
      <c r="C450" s="259"/>
      <c r="D450" s="249" t="s">
        <v>264</v>
      </c>
      <c r="E450" s="260" t="s">
        <v>1</v>
      </c>
      <c r="F450" s="261" t="s">
        <v>199</v>
      </c>
      <c r="G450" s="259"/>
      <c r="H450" s="262">
        <v>58.341999999999999</v>
      </c>
      <c r="I450" s="263"/>
      <c r="J450" s="259"/>
      <c r="K450" s="259"/>
      <c r="L450" s="264"/>
      <c r="M450" s="265"/>
      <c r="N450" s="266"/>
      <c r="O450" s="266"/>
      <c r="P450" s="266"/>
      <c r="Q450" s="266"/>
      <c r="R450" s="266"/>
      <c r="S450" s="266"/>
      <c r="T450" s="267"/>
      <c r="U450" s="14"/>
      <c r="V450" s="14"/>
      <c r="W450" s="14"/>
      <c r="X450" s="14"/>
      <c r="Y450" s="14"/>
      <c r="Z450" s="14"/>
      <c r="AA450" s="14"/>
      <c r="AB450" s="14"/>
      <c r="AC450" s="14"/>
      <c r="AD450" s="14"/>
      <c r="AE450" s="14"/>
      <c r="AT450" s="268" t="s">
        <v>264</v>
      </c>
      <c r="AU450" s="268" t="s">
        <v>85</v>
      </c>
      <c r="AV450" s="14" t="s">
        <v>85</v>
      </c>
      <c r="AW450" s="14" t="s">
        <v>32</v>
      </c>
      <c r="AX450" s="14" t="s">
        <v>76</v>
      </c>
      <c r="AY450" s="268" t="s">
        <v>253</v>
      </c>
    </row>
    <row r="451" s="14" customFormat="1">
      <c r="A451" s="14"/>
      <c r="B451" s="258"/>
      <c r="C451" s="259"/>
      <c r="D451" s="249" t="s">
        <v>264</v>
      </c>
      <c r="E451" s="260" t="s">
        <v>1</v>
      </c>
      <c r="F451" s="261" t="s">
        <v>2084</v>
      </c>
      <c r="G451" s="259"/>
      <c r="H451" s="262">
        <v>206.612</v>
      </c>
      <c r="I451" s="263"/>
      <c r="J451" s="259"/>
      <c r="K451" s="259"/>
      <c r="L451" s="264"/>
      <c r="M451" s="265"/>
      <c r="N451" s="266"/>
      <c r="O451" s="266"/>
      <c r="P451" s="266"/>
      <c r="Q451" s="266"/>
      <c r="R451" s="266"/>
      <c r="S451" s="266"/>
      <c r="T451" s="267"/>
      <c r="U451" s="14"/>
      <c r="V451" s="14"/>
      <c r="W451" s="14"/>
      <c r="X451" s="14"/>
      <c r="Y451" s="14"/>
      <c r="Z451" s="14"/>
      <c r="AA451" s="14"/>
      <c r="AB451" s="14"/>
      <c r="AC451" s="14"/>
      <c r="AD451" s="14"/>
      <c r="AE451" s="14"/>
      <c r="AT451" s="268" t="s">
        <v>264</v>
      </c>
      <c r="AU451" s="268" t="s">
        <v>85</v>
      </c>
      <c r="AV451" s="14" t="s">
        <v>85</v>
      </c>
      <c r="AW451" s="14" t="s">
        <v>32</v>
      </c>
      <c r="AX451" s="14" t="s">
        <v>76</v>
      </c>
      <c r="AY451" s="268" t="s">
        <v>253</v>
      </c>
    </row>
    <row r="452" s="15" customFormat="1">
      <c r="A452" s="15"/>
      <c r="B452" s="269"/>
      <c r="C452" s="270"/>
      <c r="D452" s="249" t="s">
        <v>264</v>
      </c>
      <c r="E452" s="271" t="s">
        <v>1</v>
      </c>
      <c r="F452" s="272" t="s">
        <v>283</v>
      </c>
      <c r="G452" s="270"/>
      <c r="H452" s="273">
        <v>264.95400000000001</v>
      </c>
      <c r="I452" s="274"/>
      <c r="J452" s="270"/>
      <c r="K452" s="270"/>
      <c r="L452" s="275"/>
      <c r="M452" s="276"/>
      <c r="N452" s="277"/>
      <c r="O452" s="277"/>
      <c r="P452" s="277"/>
      <c r="Q452" s="277"/>
      <c r="R452" s="277"/>
      <c r="S452" s="277"/>
      <c r="T452" s="278"/>
      <c r="U452" s="15"/>
      <c r="V452" s="15"/>
      <c r="W452" s="15"/>
      <c r="X452" s="15"/>
      <c r="Y452" s="15"/>
      <c r="Z452" s="15"/>
      <c r="AA452" s="15"/>
      <c r="AB452" s="15"/>
      <c r="AC452" s="15"/>
      <c r="AD452" s="15"/>
      <c r="AE452" s="15"/>
      <c r="AT452" s="279" t="s">
        <v>264</v>
      </c>
      <c r="AU452" s="279" t="s">
        <v>85</v>
      </c>
      <c r="AV452" s="15" t="s">
        <v>260</v>
      </c>
      <c r="AW452" s="15" t="s">
        <v>32</v>
      </c>
      <c r="AX452" s="15" t="s">
        <v>83</v>
      </c>
      <c r="AY452" s="279" t="s">
        <v>253</v>
      </c>
    </row>
    <row r="453" s="2" customFormat="1" ht="24.15" customHeight="1">
      <c r="A453" s="39"/>
      <c r="B453" s="40"/>
      <c r="C453" s="229" t="s">
        <v>487</v>
      </c>
      <c r="D453" s="229" t="s">
        <v>256</v>
      </c>
      <c r="E453" s="230" t="s">
        <v>545</v>
      </c>
      <c r="F453" s="231" t="s">
        <v>546</v>
      </c>
      <c r="G453" s="232" t="s">
        <v>179</v>
      </c>
      <c r="H453" s="233">
        <v>41.020000000000003</v>
      </c>
      <c r="I453" s="234"/>
      <c r="J453" s="235">
        <f>ROUND(I453*H453,2)</f>
        <v>0</v>
      </c>
      <c r="K453" s="231" t="s">
        <v>1</v>
      </c>
      <c r="L453" s="45"/>
      <c r="M453" s="236" t="s">
        <v>1</v>
      </c>
      <c r="N453" s="237" t="s">
        <v>41</v>
      </c>
      <c r="O453" s="92"/>
      <c r="P453" s="238">
        <f>O453*H453</f>
        <v>0</v>
      </c>
      <c r="Q453" s="238">
        <v>0</v>
      </c>
      <c r="R453" s="238">
        <f>Q453*H453</f>
        <v>0</v>
      </c>
      <c r="S453" s="238">
        <v>0</v>
      </c>
      <c r="T453" s="239">
        <f>S453*H453</f>
        <v>0</v>
      </c>
      <c r="U453" s="39"/>
      <c r="V453" s="39"/>
      <c r="W453" s="39"/>
      <c r="X453" s="39"/>
      <c r="Y453" s="39"/>
      <c r="Z453" s="39"/>
      <c r="AA453" s="39"/>
      <c r="AB453" s="39"/>
      <c r="AC453" s="39"/>
      <c r="AD453" s="39"/>
      <c r="AE453" s="39"/>
      <c r="AR453" s="240" t="s">
        <v>398</v>
      </c>
      <c r="AT453" s="240" t="s">
        <v>256</v>
      </c>
      <c r="AU453" s="240" t="s">
        <v>85</v>
      </c>
      <c r="AY453" s="18" t="s">
        <v>253</v>
      </c>
      <c r="BE453" s="241">
        <f>IF(N453="základní",J453,0)</f>
        <v>0</v>
      </c>
      <c r="BF453" s="241">
        <f>IF(N453="snížená",J453,0)</f>
        <v>0</v>
      </c>
      <c r="BG453" s="241">
        <f>IF(N453="zákl. přenesená",J453,0)</f>
        <v>0</v>
      </c>
      <c r="BH453" s="241">
        <f>IF(N453="sníž. přenesená",J453,0)</f>
        <v>0</v>
      </c>
      <c r="BI453" s="241">
        <f>IF(N453="nulová",J453,0)</f>
        <v>0</v>
      </c>
      <c r="BJ453" s="18" t="s">
        <v>83</v>
      </c>
      <c r="BK453" s="241">
        <f>ROUND(I453*H453,2)</f>
        <v>0</v>
      </c>
      <c r="BL453" s="18" t="s">
        <v>398</v>
      </c>
      <c r="BM453" s="240" t="s">
        <v>2273</v>
      </c>
    </row>
    <row r="454" s="14" customFormat="1">
      <c r="A454" s="14"/>
      <c r="B454" s="258"/>
      <c r="C454" s="259"/>
      <c r="D454" s="249" t="s">
        <v>264</v>
      </c>
      <c r="E454" s="260" t="s">
        <v>1</v>
      </c>
      <c r="F454" s="261" t="s">
        <v>203</v>
      </c>
      <c r="G454" s="259"/>
      <c r="H454" s="262">
        <v>41.020000000000003</v>
      </c>
      <c r="I454" s="263"/>
      <c r="J454" s="259"/>
      <c r="K454" s="259"/>
      <c r="L454" s="264"/>
      <c r="M454" s="265"/>
      <c r="N454" s="266"/>
      <c r="O454" s="266"/>
      <c r="P454" s="266"/>
      <c r="Q454" s="266"/>
      <c r="R454" s="266"/>
      <c r="S454" s="266"/>
      <c r="T454" s="267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  <c r="AE454" s="14"/>
      <c r="AT454" s="268" t="s">
        <v>264</v>
      </c>
      <c r="AU454" s="268" t="s">
        <v>85</v>
      </c>
      <c r="AV454" s="14" t="s">
        <v>85</v>
      </c>
      <c r="AW454" s="14" t="s">
        <v>32</v>
      </c>
      <c r="AX454" s="14" t="s">
        <v>83</v>
      </c>
      <c r="AY454" s="268" t="s">
        <v>253</v>
      </c>
    </row>
    <row r="455" s="2" customFormat="1" ht="16.5" customHeight="1">
      <c r="A455" s="39"/>
      <c r="B455" s="40"/>
      <c r="C455" s="229" t="s">
        <v>497</v>
      </c>
      <c r="D455" s="229" t="s">
        <v>256</v>
      </c>
      <c r="E455" s="230" t="s">
        <v>549</v>
      </c>
      <c r="F455" s="231" t="s">
        <v>550</v>
      </c>
      <c r="G455" s="232" t="s">
        <v>179</v>
      </c>
      <c r="H455" s="233">
        <v>334.11399999999998</v>
      </c>
      <c r="I455" s="234"/>
      <c r="J455" s="235">
        <f>ROUND(I455*H455,2)</f>
        <v>0</v>
      </c>
      <c r="K455" s="231" t="s">
        <v>1</v>
      </c>
      <c r="L455" s="45"/>
      <c r="M455" s="236" t="s">
        <v>1</v>
      </c>
      <c r="N455" s="237" t="s">
        <v>41</v>
      </c>
      <c r="O455" s="92"/>
      <c r="P455" s="238">
        <f>O455*H455</f>
        <v>0</v>
      </c>
      <c r="Q455" s="238">
        <v>0.00010000000000000001</v>
      </c>
      <c r="R455" s="238">
        <f>Q455*H455</f>
        <v>0.033411400000000001</v>
      </c>
      <c r="S455" s="238">
        <v>0</v>
      </c>
      <c r="T455" s="239">
        <f>S455*H455</f>
        <v>0</v>
      </c>
      <c r="U455" s="39"/>
      <c r="V455" s="39"/>
      <c r="W455" s="39"/>
      <c r="X455" s="39"/>
      <c r="Y455" s="39"/>
      <c r="Z455" s="39"/>
      <c r="AA455" s="39"/>
      <c r="AB455" s="39"/>
      <c r="AC455" s="39"/>
      <c r="AD455" s="39"/>
      <c r="AE455" s="39"/>
      <c r="AR455" s="240" t="s">
        <v>398</v>
      </c>
      <c r="AT455" s="240" t="s">
        <v>256</v>
      </c>
      <c r="AU455" s="240" t="s">
        <v>85</v>
      </c>
      <c r="AY455" s="18" t="s">
        <v>253</v>
      </c>
      <c r="BE455" s="241">
        <f>IF(N455="základní",J455,0)</f>
        <v>0</v>
      </c>
      <c r="BF455" s="241">
        <f>IF(N455="snížená",J455,0)</f>
        <v>0</v>
      </c>
      <c r="BG455" s="241">
        <f>IF(N455="zákl. přenesená",J455,0)</f>
        <v>0</v>
      </c>
      <c r="BH455" s="241">
        <f>IF(N455="sníž. přenesená",J455,0)</f>
        <v>0</v>
      </c>
      <c r="BI455" s="241">
        <f>IF(N455="nulová",J455,0)</f>
        <v>0</v>
      </c>
      <c r="BJ455" s="18" t="s">
        <v>83</v>
      </c>
      <c r="BK455" s="241">
        <f>ROUND(I455*H455,2)</f>
        <v>0</v>
      </c>
      <c r="BL455" s="18" t="s">
        <v>398</v>
      </c>
      <c r="BM455" s="240" t="s">
        <v>2274</v>
      </c>
    </row>
    <row r="456" s="14" customFormat="1">
      <c r="A456" s="14"/>
      <c r="B456" s="258"/>
      <c r="C456" s="259"/>
      <c r="D456" s="249" t="s">
        <v>264</v>
      </c>
      <c r="E456" s="260" t="s">
        <v>1</v>
      </c>
      <c r="F456" s="261" t="s">
        <v>199</v>
      </c>
      <c r="G456" s="259"/>
      <c r="H456" s="262">
        <v>58.341999999999999</v>
      </c>
      <c r="I456" s="263"/>
      <c r="J456" s="259"/>
      <c r="K456" s="259"/>
      <c r="L456" s="264"/>
      <c r="M456" s="265"/>
      <c r="N456" s="266"/>
      <c r="O456" s="266"/>
      <c r="P456" s="266"/>
      <c r="Q456" s="266"/>
      <c r="R456" s="266"/>
      <c r="S456" s="266"/>
      <c r="T456" s="267"/>
      <c r="U456" s="14"/>
      <c r="V456" s="14"/>
      <c r="W456" s="14"/>
      <c r="X456" s="14"/>
      <c r="Y456" s="14"/>
      <c r="Z456" s="14"/>
      <c r="AA456" s="14"/>
      <c r="AB456" s="14"/>
      <c r="AC456" s="14"/>
      <c r="AD456" s="14"/>
      <c r="AE456" s="14"/>
      <c r="AT456" s="268" t="s">
        <v>264</v>
      </c>
      <c r="AU456" s="268" t="s">
        <v>85</v>
      </c>
      <c r="AV456" s="14" t="s">
        <v>85</v>
      </c>
      <c r="AW456" s="14" t="s">
        <v>32</v>
      </c>
      <c r="AX456" s="14" t="s">
        <v>76</v>
      </c>
      <c r="AY456" s="268" t="s">
        <v>253</v>
      </c>
    </row>
    <row r="457" s="14" customFormat="1">
      <c r="A457" s="14"/>
      <c r="B457" s="258"/>
      <c r="C457" s="259"/>
      <c r="D457" s="249" t="s">
        <v>264</v>
      </c>
      <c r="E457" s="260" t="s">
        <v>1</v>
      </c>
      <c r="F457" s="261" t="s">
        <v>203</v>
      </c>
      <c r="G457" s="259"/>
      <c r="H457" s="262">
        <v>41.020000000000003</v>
      </c>
      <c r="I457" s="263"/>
      <c r="J457" s="259"/>
      <c r="K457" s="259"/>
      <c r="L457" s="264"/>
      <c r="M457" s="265"/>
      <c r="N457" s="266"/>
      <c r="O457" s="266"/>
      <c r="P457" s="266"/>
      <c r="Q457" s="266"/>
      <c r="R457" s="266"/>
      <c r="S457" s="266"/>
      <c r="T457" s="267"/>
      <c r="U457" s="14"/>
      <c r="V457" s="14"/>
      <c r="W457" s="14"/>
      <c r="X457" s="14"/>
      <c r="Y457" s="14"/>
      <c r="Z457" s="14"/>
      <c r="AA457" s="14"/>
      <c r="AB457" s="14"/>
      <c r="AC457" s="14"/>
      <c r="AD457" s="14"/>
      <c r="AE457" s="14"/>
      <c r="AT457" s="268" t="s">
        <v>264</v>
      </c>
      <c r="AU457" s="268" t="s">
        <v>85</v>
      </c>
      <c r="AV457" s="14" t="s">
        <v>85</v>
      </c>
      <c r="AW457" s="14" t="s">
        <v>32</v>
      </c>
      <c r="AX457" s="14" t="s">
        <v>76</v>
      </c>
      <c r="AY457" s="268" t="s">
        <v>253</v>
      </c>
    </row>
    <row r="458" s="14" customFormat="1">
      <c r="A458" s="14"/>
      <c r="B458" s="258"/>
      <c r="C458" s="259"/>
      <c r="D458" s="249" t="s">
        <v>264</v>
      </c>
      <c r="E458" s="260" t="s">
        <v>1</v>
      </c>
      <c r="F458" s="261" t="s">
        <v>2080</v>
      </c>
      <c r="G458" s="259"/>
      <c r="H458" s="262">
        <v>21.390000000000001</v>
      </c>
      <c r="I458" s="263"/>
      <c r="J458" s="259"/>
      <c r="K458" s="259"/>
      <c r="L458" s="264"/>
      <c r="M458" s="265"/>
      <c r="N458" s="266"/>
      <c r="O458" s="266"/>
      <c r="P458" s="266"/>
      <c r="Q458" s="266"/>
      <c r="R458" s="266"/>
      <c r="S458" s="266"/>
      <c r="T458" s="267"/>
      <c r="U458" s="14"/>
      <c r="V458" s="14"/>
      <c r="W458" s="14"/>
      <c r="X458" s="14"/>
      <c r="Y458" s="14"/>
      <c r="Z458" s="14"/>
      <c r="AA458" s="14"/>
      <c r="AB458" s="14"/>
      <c r="AC458" s="14"/>
      <c r="AD458" s="14"/>
      <c r="AE458" s="14"/>
      <c r="AT458" s="268" t="s">
        <v>264</v>
      </c>
      <c r="AU458" s="268" t="s">
        <v>85</v>
      </c>
      <c r="AV458" s="14" t="s">
        <v>85</v>
      </c>
      <c r="AW458" s="14" t="s">
        <v>32</v>
      </c>
      <c r="AX458" s="14" t="s">
        <v>76</v>
      </c>
      <c r="AY458" s="268" t="s">
        <v>253</v>
      </c>
    </row>
    <row r="459" s="14" customFormat="1">
      <c r="A459" s="14"/>
      <c r="B459" s="258"/>
      <c r="C459" s="259"/>
      <c r="D459" s="249" t="s">
        <v>264</v>
      </c>
      <c r="E459" s="260" t="s">
        <v>1</v>
      </c>
      <c r="F459" s="261" t="s">
        <v>211</v>
      </c>
      <c r="G459" s="259"/>
      <c r="H459" s="262">
        <v>6.75</v>
      </c>
      <c r="I459" s="263"/>
      <c r="J459" s="259"/>
      <c r="K459" s="259"/>
      <c r="L459" s="264"/>
      <c r="M459" s="265"/>
      <c r="N459" s="266"/>
      <c r="O459" s="266"/>
      <c r="P459" s="266"/>
      <c r="Q459" s="266"/>
      <c r="R459" s="266"/>
      <c r="S459" s="266"/>
      <c r="T459" s="267"/>
      <c r="U459" s="14"/>
      <c r="V459" s="14"/>
      <c r="W459" s="14"/>
      <c r="X459" s="14"/>
      <c r="Y459" s="14"/>
      <c r="Z459" s="14"/>
      <c r="AA459" s="14"/>
      <c r="AB459" s="14"/>
      <c r="AC459" s="14"/>
      <c r="AD459" s="14"/>
      <c r="AE459" s="14"/>
      <c r="AT459" s="268" t="s">
        <v>264</v>
      </c>
      <c r="AU459" s="268" t="s">
        <v>85</v>
      </c>
      <c r="AV459" s="14" t="s">
        <v>85</v>
      </c>
      <c r="AW459" s="14" t="s">
        <v>32</v>
      </c>
      <c r="AX459" s="14" t="s">
        <v>76</v>
      </c>
      <c r="AY459" s="268" t="s">
        <v>253</v>
      </c>
    </row>
    <row r="460" s="14" customFormat="1">
      <c r="A460" s="14"/>
      <c r="B460" s="258"/>
      <c r="C460" s="259"/>
      <c r="D460" s="249" t="s">
        <v>264</v>
      </c>
      <c r="E460" s="260" t="s">
        <v>1</v>
      </c>
      <c r="F460" s="261" t="s">
        <v>2084</v>
      </c>
      <c r="G460" s="259"/>
      <c r="H460" s="262">
        <v>206.612</v>
      </c>
      <c r="I460" s="263"/>
      <c r="J460" s="259"/>
      <c r="K460" s="259"/>
      <c r="L460" s="264"/>
      <c r="M460" s="265"/>
      <c r="N460" s="266"/>
      <c r="O460" s="266"/>
      <c r="P460" s="266"/>
      <c r="Q460" s="266"/>
      <c r="R460" s="266"/>
      <c r="S460" s="266"/>
      <c r="T460" s="267"/>
      <c r="U460" s="14"/>
      <c r="V460" s="14"/>
      <c r="W460" s="14"/>
      <c r="X460" s="14"/>
      <c r="Y460" s="14"/>
      <c r="Z460" s="14"/>
      <c r="AA460" s="14"/>
      <c r="AB460" s="14"/>
      <c r="AC460" s="14"/>
      <c r="AD460" s="14"/>
      <c r="AE460" s="14"/>
      <c r="AT460" s="268" t="s">
        <v>264</v>
      </c>
      <c r="AU460" s="268" t="s">
        <v>85</v>
      </c>
      <c r="AV460" s="14" t="s">
        <v>85</v>
      </c>
      <c r="AW460" s="14" t="s">
        <v>32</v>
      </c>
      <c r="AX460" s="14" t="s">
        <v>76</v>
      </c>
      <c r="AY460" s="268" t="s">
        <v>253</v>
      </c>
    </row>
    <row r="461" s="15" customFormat="1">
      <c r="A461" s="15"/>
      <c r="B461" s="269"/>
      <c r="C461" s="270"/>
      <c r="D461" s="249" t="s">
        <v>264</v>
      </c>
      <c r="E461" s="271" t="s">
        <v>1</v>
      </c>
      <c r="F461" s="272" t="s">
        <v>283</v>
      </c>
      <c r="G461" s="270"/>
      <c r="H461" s="273">
        <v>334.11399999999998</v>
      </c>
      <c r="I461" s="274"/>
      <c r="J461" s="270"/>
      <c r="K461" s="270"/>
      <c r="L461" s="275"/>
      <c r="M461" s="276"/>
      <c r="N461" s="277"/>
      <c r="O461" s="277"/>
      <c r="P461" s="277"/>
      <c r="Q461" s="277"/>
      <c r="R461" s="277"/>
      <c r="S461" s="277"/>
      <c r="T461" s="278"/>
      <c r="U461" s="15"/>
      <c r="V461" s="15"/>
      <c r="W461" s="15"/>
      <c r="X461" s="15"/>
      <c r="Y461" s="15"/>
      <c r="Z461" s="15"/>
      <c r="AA461" s="15"/>
      <c r="AB461" s="15"/>
      <c r="AC461" s="15"/>
      <c r="AD461" s="15"/>
      <c r="AE461" s="15"/>
      <c r="AT461" s="279" t="s">
        <v>264</v>
      </c>
      <c r="AU461" s="279" t="s">
        <v>85</v>
      </c>
      <c r="AV461" s="15" t="s">
        <v>260</v>
      </c>
      <c r="AW461" s="15" t="s">
        <v>32</v>
      </c>
      <c r="AX461" s="15" t="s">
        <v>83</v>
      </c>
      <c r="AY461" s="279" t="s">
        <v>253</v>
      </c>
    </row>
    <row r="462" s="2" customFormat="1" ht="16.5" customHeight="1">
      <c r="A462" s="39"/>
      <c r="B462" s="40"/>
      <c r="C462" s="229" t="s">
        <v>366</v>
      </c>
      <c r="D462" s="229" t="s">
        <v>256</v>
      </c>
      <c r="E462" s="230" t="s">
        <v>553</v>
      </c>
      <c r="F462" s="231" t="s">
        <v>554</v>
      </c>
      <c r="G462" s="232" t="s">
        <v>187</v>
      </c>
      <c r="H462" s="233">
        <v>7.657</v>
      </c>
      <c r="I462" s="234"/>
      <c r="J462" s="235">
        <f>ROUND(I462*H462,2)</f>
        <v>0</v>
      </c>
      <c r="K462" s="231" t="s">
        <v>259</v>
      </c>
      <c r="L462" s="45"/>
      <c r="M462" s="236" t="s">
        <v>1</v>
      </c>
      <c r="N462" s="237" t="s">
        <v>41</v>
      </c>
      <c r="O462" s="92"/>
      <c r="P462" s="238">
        <f>O462*H462</f>
        <v>0</v>
      </c>
      <c r="Q462" s="238">
        <v>0.0043800000000000002</v>
      </c>
      <c r="R462" s="238">
        <f>Q462*H462</f>
        <v>0.033537660000000004</v>
      </c>
      <c r="S462" s="238">
        <v>0</v>
      </c>
      <c r="T462" s="239">
        <f>S462*H462</f>
        <v>0</v>
      </c>
      <c r="U462" s="39"/>
      <c r="V462" s="39"/>
      <c r="W462" s="39"/>
      <c r="X462" s="39"/>
      <c r="Y462" s="39"/>
      <c r="Z462" s="39"/>
      <c r="AA462" s="39"/>
      <c r="AB462" s="39"/>
      <c r="AC462" s="39"/>
      <c r="AD462" s="39"/>
      <c r="AE462" s="39"/>
      <c r="AR462" s="240" t="s">
        <v>398</v>
      </c>
      <c r="AT462" s="240" t="s">
        <v>256</v>
      </c>
      <c r="AU462" s="240" t="s">
        <v>85</v>
      </c>
      <c r="AY462" s="18" t="s">
        <v>253</v>
      </c>
      <c r="BE462" s="241">
        <f>IF(N462="základní",J462,0)</f>
        <v>0</v>
      </c>
      <c r="BF462" s="241">
        <f>IF(N462="snížená",J462,0)</f>
        <v>0</v>
      </c>
      <c r="BG462" s="241">
        <f>IF(N462="zákl. přenesená",J462,0)</f>
        <v>0</v>
      </c>
      <c r="BH462" s="241">
        <f>IF(N462="sníž. přenesená",J462,0)</f>
        <v>0</v>
      </c>
      <c r="BI462" s="241">
        <f>IF(N462="nulová",J462,0)</f>
        <v>0</v>
      </c>
      <c r="BJ462" s="18" t="s">
        <v>83</v>
      </c>
      <c r="BK462" s="241">
        <f>ROUND(I462*H462,2)</f>
        <v>0</v>
      </c>
      <c r="BL462" s="18" t="s">
        <v>398</v>
      </c>
      <c r="BM462" s="240" t="s">
        <v>2275</v>
      </c>
    </row>
    <row r="463" s="2" customFormat="1">
      <c r="A463" s="39"/>
      <c r="B463" s="40"/>
      <c r="C463" s="41"/>
      <c r="D463" s="242" t="s">
        <v>262</v>
      </c>
      <c r="E463" s="41"/>
      <c r="F463" s="243" t="s">
        <v>556</v>
      </c>
      <c r="G463" s="41"/>
      <c r="H463" s="41"/>
      <c r="I463" s="244"/>
      <c r="J463" s="41"/>
      <c r="K463" s="41"/>
      <c r="L463" s="45"/>
      <c r="M463" s="245"/>
      <c r="N463" s="246"/>
      <c r="O463" s="92"/>
      <c r="P463" s="92"/>
      <c r="Q463" s="92"/>
      <c r="R463" s="92"/>
      <c r="S463" s="92"/>
      <c r="T463" s="93"/>
      <c r="U463" s="39"/>
      <c r="V463" s="39"/>
      <c r="W463" s="39"/>
      <c r="X463" s="39"/>
      <c r="Y463" s="39"/>
      <c r="Z463" s="39"/>
      <c r="AA463" s="39"/>
      <c r="AB463" s="39"/>
      <c r="AC463" s="39"/>
      <c r="AD463" s="39"/>
      <c r="AE463" s="39"/>
      <c r="AT463" s="18" t="s">
        <v>262</v>
      </c>
      <c r="AU463" s="18" t="s">
        <v>85</v>
      </c>
    </row>
    <row r="464" s="13" customFormat="1">
      <c r="A464" s="13"/>
      <c r="B464" s="247"/>
      <c r="C464" s="248"/>
      <c r="D464" s="249" t="s">
        <v>264</v>
      </c>
      <c r="E464" s="250" t="s">
        <v>1</v>
      </c>
      <c r="F464" s="251" t="s">
        <v>357</v>
      </c>
      <c r="G464" s="248"/>
      <c r="H464" s="250" t="s">
        <v>1</v>
      </c>
      <c r="I464" s="252"/>
      <c r="J464" s="248"/>
      <c r="K464" s="248"/>
      <c r="L464" s="253"/>
      <c r="M464" s="254"/>
      <c r="N464" s="255"/>
      <c r="O464" s="255"/>
      <c r="P464" s="255"/>
      <c r="Q464" s="255"/>
      <c r="R464" s="255"/>
      <c r="S464" s="255"/>
      <c r="T464" s="256"/>
      <c r="U464" s="13"/>
      <c r="V464" s="13"/>
      <c r="W464" s="13"/>
      <c r="X464" s="13"/>
      <c r="Y464" s="13"/>
      <c r="Z464" s="13"/>
      <c r="AA464" s="13"/>
      <c r="AB464" s="13"/>
      <c r="AC464" s="13"/>
      <c r="AD464" s="13"/>
      <c r="AE464" s="13"/>
      <c r="AT464" s="257" t="s">
        <v>264</v>
      </c>
      <c r="AU464" s="257" t="s">
        <v>85</v>
      </c>
      <c r="AV464" s="13" t="s">
        <v>83</v>
      </c>
      <c r="AW464" s="13" t="s">
        <v>32</v>
      </c>
      <c r="AX464" s="13" t="s">
        <v>76</v>
      </c>
      <c r="AY464" s="257" t="s">
        <v>253</v>
      </c>
    </row>
    <row r="465" s="13" customFormat="1">
      <c r="A465" s="13"/>
      <c r="B465" s="247"/>
      <c r="C465" s="248"/>
      <c r="D465" s="249" t="s">
        <v>264</v>
      </c>
      <c r="E465" s="250" t="s">
        <v>1</v>
      </c>
      <c r="F465" s="251" t="s">
        <v>81</v>
      </c>
      <c r="G465" s="248"/>
      <c r="H465" s="250" t="s">
        <v>1</v>
      </c>
      <c r="I465" s="252"/>
      <c r="J465" s="248"/>
      <c r="K465" s="248"/>
      <c r="L465" s="253"/>
      <c r="M465" s="254"/>
      <c r="N465" s="255"/>
      <c r="O465" s="255"/>
      <c r="P465" s="255"/>
      <c r="Q465" s="255"/>
      <c r="R465" s="255"/>
      <c r="S465" s="255"/>
      <c r="T465" s="256"/>
      <c r="U465" s="13"/>
      <c r="V465" s="13"/>
      <c r="W465" s="13"/>
      <c r="X465" s="13"/>
      <c r="Y465" s="13"/>
      <c r="Z465" s="13"/>
      <c r="AA465" s="13"/>
      <c r="AB465" s="13"/>
      <c r="AC465" s="13"/>
      <c r="AD465" s="13"/>
      <c r="AE465" s="13"/>
      <c r="AT465" s="257" t="s">
        <v>264</v>
      </c>
      <c r="AU465" s="257" t="s">
        <v>85</v>
      </c>
      <c r="AV465" s="13" t="s">
        <v>83</v>
      </c>
      <c r="AW465" s="13" t="s">
        <v>32</v>
      </c>
      <c r="AX465" s="13" t="s">
        <v>76</v>
      </c>
      <c r="AY465" s="257" t="s">
        <v>253</v>
      </c>
    </row>
    <row r="466" s="13" customFormat="1">
      <c r="A466" s="13"/>
      <c r="B466" s="247"/>
      <c r="C466" s="248"/>
      <c r="D466" s="249" t="s">
        <v>264</v>
      </c>
      <c r="E466" s="250" t="s">
        <v>1</v>
      </c>
      <c r="F466" s="251" t="s">
        <v>2103</v>
      </c>
      <c r="G466" s="248"/>
      <c r="H466" s="250" t="s">
        <v>1</v>
      </c>
      <c r="I466" s="252"/>
      <c r="J466" s="248"/>
      <c r="K466" s="248"/>
      <c r="L466" s="253"/>
      <c r="M466" s="254"/>
      <c r="N466" s="255"/>
      <c r="O466" s="255"/>
      <c r="P466" s="255"/>
      <c r="Q466" s="255"/>
      <c r="R466" s="255"/>
      <c r="S466" s="255"/>
      <c r="T466" s="256"/>
      <c r="U466" s="13"/>
      <c r="V466" s="13"/>
      <c r="W466" s="13"/>
      <c r="X466" s="13"/>
      <c r="Y466" s="13"/>
      <c r="Z466" s="13"/>
      <c r="AA466" s="13"/>
      <c r="AB466" s="13"/>
      <c r="AC466" s="13"/>
      <c r="AD466" s="13"/>
      <c r="AE466" s="13"/>
      <c r="AT466" s="257" t="s">
        <v>264</v>
      </c>
      <c r="AU466" s="257" t="s">
        <v>85</v>
      </c>
      <c r="AV466" s="13" t="s">
        <v>83</v>
      </c>
      <c r="AW466" s="13" t="s">
        <v>32</v>
      </c>
      <c r="AX466" s="13" t="s">
        <v>76</v>
      </c>
      <c r="AY466" s="257" t="s">
        <v>253</v>
      </c>
    </row>
    <row r="467" s="14" customFormat="1">
      <c r="A467" s="14"/>
      <c r="B467" s="258"/>
      <c r="C467" s="259"/>
      <c r="D467" s="249" t="s">
        <v>264</v>
      </c>
      <c r="E467" s="260" t="s">
        <v>1</v>
      </c>
      <c r="F467" s="261" t="s">
        <v>2276</v>
      </c>
      <c r="G467" s="259"/>
      <c r="H467" s="262">
        <v>1.2</v>
      </c>
      <c r="I467" s="263"/>
      <c r="J467" s="259"/>
      <c r="K467" s="259"/>
      <c r="L467" s="264"/>
      <c r="M467" s="265"/>
      <c r="N467" s="266"/>
      <c r="O467" s="266"/>
      <c r="P467" s="266"/>
      <c r="Q467" s="266"/>
      <c r="R467" s="266"/>
      <c r="S467" s="266"/>
      <c r="T467" s="267"/>
      <c r="U467" s="14"/>
      <c r="V467" s="14"/>
      <c r="W467" s="14"/>
      <c r="X467" s="14"/>
      <c r="Y467" s="14"/>
      <c r="Z467" s="14"/>
      <c r="AA467" s="14"/>
      <c r="AB467" s="14"/>
      <c r="AC467" s="14"/>
      <c r="AD467" s="14"/>
      <c r="AE467" s="14"/>
      <c r="AT467" s="268" t="s">
        <v>264</v>
      </c>
      <c r="AU467" s="268" t="s">
        <v>85</v>
      </c>
      <c r="AV467" s="14" t="s">
        <v>85</v>
      </c>
      <c r="AW467" s="14" t="s">
        <v>32</v>
      </c>
      <c r="AX467" s="14" t="s">
        <v>76</v>
      </c>
      <c r="AY467" s="268" t="s">
        <v>253</v>
      </c>
    </row>
    <row r="468" s="13" customFormat="1">
      <c r="A468" s="13"/>
      <c r="B468" s="247"/>
      <c r="C468" s="248"/>
      <c r="D468" s="249" t="s">
        <v>264</v>
      </c>
      <c r="E468" s="250" t="s">
        <v>1</v>
      </c>
      <c r="F468" s="251" t="s">
        <v>2107</v>
      </c>
      <c r="G468" s="248"/>
      <c r="H468" s="250" t="s">
        <v>1</v>
      </c>
      <c r="I468" s="252"/>
      <c r="J468" s="248"/>
      <c r="K468" s="248"/>
      <c r="L468" s="253"/>
      <c r="M468" s="254"/>
      <c r="N468" s="255"/>
      <c r="O468" s="255"/>
      <c r="P468" s="255"/>
      <c r="Q468" s="255"/>
      <c r="R468" s="255"/>
      <c r="S468" s="255"/>
      <c r="T468" s="256"/>
      <c r="U468" s="13"/>
      <c r="V468" s="13"/>
      <c r="W468" s="13"/>
      <c r="X468" s="13"/>
      <c r="Y468" s="13"/>
      <c r="Z468" s="13"/>
      <c r="AA468" s="13"/>
      <c r="AB468" s="13"/>
      <c r="AC468" s="13"/>
      <c r="AD468" s="13"/>
      <c r="AE468" s="13"/>
      <c r="AT468" s="257" t="s">
        <v>264</v>
      </c>
      <c r="AU468" s="257" t="s">
        <v>85</v>
      </c>
      <c r="AV468" s="13" t="s">
        <v>83</v>
      </c>
      <c r="AW468" s="13" t="s">
        <v>32</v>
      </c>
      <c r="AX468" s="13" t="s">
        <v>76</v>
      </c>
      <c r="AY468" s="257" t="s">
        <v>253</v>
      </c>
    </row>
    <row r="469" s="14" customFormat="1">
      <c r="A469" s="14"/>
      <c r="B469" s="258"/>
      <c r="C469" s="259"/>
      <c r="D469" s="249" t="s">
        <v>264</v>
      </c>
      <c r="E469" s="260" t="s">
        <v>1</v>
      </c>
      <c r="F469" s="261" t="s">
        <v>2277</v>
      </c>
      <c r="G469" s="259"/>
      <c r="H469" s="262">
        <v>1.4390000000000001</v>
      </c>
      <c r="I469" s="263"/>
      <c r="J469" s="259"/>
      <c r="K469" s="259"/>
      <c r="L469" s="264"/>
      <c r="M469" s="265"/>
      <c r="N469" s="266"/>
      <c r="O469" s="266"/>
      <c r="P469" s="266"/>
      <c r="Q469" s="266"/>
      <c r="R469" s="266"/>
      <c r="S469" s="266"/>
      <c r="T469" s="267"/>
      <c r="U469" s="14"/>
      <c r="V469" s="14"/>
      <c r="W469" s="14"/>
      <c r="X469" s="14"/>
      <c r="Y469" s="14"/>
      <c r="Z469" s="14"/>
      <c r="AA469" s="14"/>
      <c r="AB469" s="14"/>
      <c r="AC469" s="14"/>
      <c r="AD469" s="14"/>
      <c r="AE469" s="14"/>
      <c r="AT469" s="268" t="s">
        <v>264</v>
      </c>
      <c r="AU469" s="268" t="s">
        <v>85</v>
      </c>
      <c r="AV469" s="14" t="s">
        <v>85</v>
      </c>
      <c r="AW469" s="14" t="s">
        <v>32</v>
      </c>
      <c r="AX469" s="14" t="s">
        <v>76</v>
      </c>
      <c r="AY469" s="268" t="s">
        <v>253</v>
      </c>
    </row>
    <row r="470" s="13" customFormat="1">
      <c r="A470" s="13"/>
      <c r="B470" s="247"/>
      <c r="C470" s="248"/>
      <c r="D470" s="249" t="s">
        <v>264</v>
      </c>
      <c r="E470" s="250" t="s">
        <v>1</v>
      </c>
      <c r="F470" s="251" t="s">
        <v>2111</v>
      </c>
      <c r="G470" s="248"/>
      <c r="H470" s="250" t="s">
        <v>1</v>
      </c>
      <c r="I470" s="252"/>
      <c r="J470" s="248"/>
      <c r="K470" s="248"/>
      <c r="L470" s="253"/>
      <c r="M470" s="254"/>
      <c r="N470" s="255"/>
      <c r="O470" s="255"/>
      <c r="P470" s="255"/>
      <c r="Q470" s="255"/>
      <c r="R470" s="255"/>
      <c r="S470" s="255"/>
      <c r="T470" s="256"/>
      <c r="U470" s="13"/>
      <c r="V470" s="13"/>
      <c r="W470" s="13"/>
      <c r="X470" s="13"/>
      <c r="Y470" s="13"/>
      <c r="Z470" s="13"/>
      <c r="AA470" s="13"/>
      <c r="AB470" s="13"/>
      <c r="AC470" s="13"/>
      <c r="AD470" s="13"/>
      <c r="AE470" s="13"/>
      <c r="AT470" s="257" t="s">
        <v>264</v>
      </c>
      <c r="AU470" s="257" t="s">
        <v>85</v>
      </c>
      <c r="AV470" s="13" t="s">
        <v>83</v>
      </c>
      <c r="AW470" s="13" t="s">
        <v>32</v>
      </c>
      <c r="AX470" s="13" t="s">
        <v>76</v>
      </c>
      <c r="AY470" s="257" t="s">
        <v>253</v>
      </c>
    </row>
    <row r="471" s="14" customFormat="1">
      <c r="A471" s="14"/>
      <c r="B471" s="258"/>
      <c r="C471" s="259"/>
      <c r="D471" s="249" t="s">
        <v>264</v>
      </c>
      <c r="E471" s="260" t="s">
        <v>1</v>
      </c>
      <c r="F471" s="261" t="s">
        <v>2278</v>
      </c>
      <c r="G471" s="259"/>
      <c r="H471" s="262">
        <v>1.3700000000000001</v>
      </c>
      <c r="I471" s="263"/>
      <c r="J471" s="259"/>
      <c r="K471" s="259"/>
      <c r="L471" s="264"/>
      <c r="M471" s="265"/>
      <c r="N471" s="266"/>
      <c r="O471" s="266"/>
      <c r="P471" s="266"/>
      <c r="Q471" s="266"/>
      <c r="R471" s="266"/>
      <c r="S471" s="266"/>
      <c r="T471" s="267"/>
      <c r="U471" s="14"/>
      <c r="V471" s="14"/>
      <c r="W471" s="14"/>
      <c r="X471" s="14"/>
      <c r="Y471" s="14"/>
      <c r="Z471" s="14"/>
      <c r="AA471" s="14"/>
      <c r="AB471" s="14"/>
      <c r="AC471" s="14"/>
      <c r="AD471" s="14"/>
      <c r="AE471" s="14"/>
      <c r="AT471" s="268" t="s">
        <v>264</v>
      </c>
      <c r="AU471" s="268" t="s">
        <v>85</v>
      </c>
      <c r="AV471" s="14" t="s">
        <v>85</v>
      </c>
      <c r="AW471" s="14" t="s">
        <v>32</v>
      </c>
      <c r="AX471" s="14" t="s">
        <v>76</v>
      </c>
      <c r="AY471" s="268" t="s">
        <v>253</v>
      </c>
    </row>
    <row r="472" s="13" customFormat="1">
      <c r="A472" s="13"/>
      <c r="B472" s="247"/>
      <c r="C472" s="248"/>
      <c r="D472" s="249" t="s">
        <v>264</v>
      </c>
      <c r="E472" s="250" t="s">
        <v>1</v>
      </c>
      <c r="F472" s="251" t="s">
        <v>2115</v>
      </c>
      <c r="G472" s="248"/>
      <c r="H472" s="250" t="s">
        <v>1</v>
      </c>
      <c r="I472" s="252"/>
      <c r="J472" s="248"/>
      <c r="K472" s="248"/>
      <c r="L472" s="253"/>
      <c r="M472" s="254"/>
      <c r="N472" s="255"/>
      <c r="O472" s="255"/>
      <c r="P472" s="255"/>
      <c r="Q472" s="255"/>
      <c r="R472" s="255"/>
      <c r="S472" s="255"/>
      <c r="T472" s="256"/>
      <c r="U472" s="13"/>
      <c r="V472" s="13"/>
      <c r="W472" s="13"/>
      <c r="X472" s="13"/>
      <c r="Y472" s="13"/>
      <c r="Z472" s="13"/>
      <c r="AA472" s="13"/>
      <c r="AB472" s="13"/>
      <c r="AC472" s="13"/>
      <c r="AD472" s="13"/>
      <c r="AE472" s="13"/>
      <c r="AT472" s="257" t="s">
        <v>264</v>
      </c>
      <c r="AU472" s="257" t="s">
        <v>85</v>
      </c>
      <c r="AV472" s="13" t="s">
        <v>83</v>
      </c>
      <c r="AW472" s="13" t="s">
        <v>32</v>
      </c>
      <c r="AX472" s="13" t="s">
        <v>76</v>
      </c>
      <c r="AY472" s="257" t="s">
        <v>253</v>
      </c>
    </row>
    <row r="473" s="14" customFormat="1">
      <c r="A473" s="14"/>
      <c r="B473" s="258"/>
      <c r="C473" s="259"/>
      <c r="D473" s="249" t="s">
        <v>264</v>
      </c>
      <c r="E473" s="260" t="s">
        <v>1</v>
      </c>
      <c r="F473" s="261" t="s">
        <v>2279</v>
      </c>
      <c r="G473" s="259"/>
      <c r="H473" s="262">
        <v>1.3460000000000001</v>
      </c>
      <c r="I473" s="263"/>
      <c r="J473" s="259"/>
      <c r="K473" s="259"/>
      <c r="L473" s="264"/>
      <c r="M473" s="265"/>
      <c r="N473" s="266"/>
      <c r="O473" s="266"/>
      <c r="P473" s="266"/>
      <c r="Q473" s="266"/>
      <c r="R473" s="266"/>
      <c r="S473" s="266"/>
      <c r="T473" s="267"/>
      <c r="U473" s="14"/>
      <c r="V473" s="14"/>
      <c r="W473" s="14"/>
      <c r="X473" s="14"/>
      <c r="Y473" s="14"/>
      <c r="Z473" s="14"/>
      <c r="AA473" s="14"/>
      <c r="AB473" s="14"/>
      <c r="AC473" s="14"/>
      <c r="AD473" s="14"/>
      <c r="AE473" s="14"/>
      <c r="AT473" s="268" t="s">
        <v>264</v>
      </c>
      <c r="AU473" s="268" t="s">
        <v>85</v>
      </c>
      <c r="AV473" s="14" t="s">
        <v>85</v>
      </c>
      <c r="AW473" s="14" t="s">
        <v>32</v>
      </c>
      <c r="AX473" s="14" t="s">
        <v>76</v>
      </c>
      <c r="AY473" s="268" t="s">
        <v>253</v>
      </c>
    </row>
    <row r="474" s="13" customFormat="1">
      <c r="A474" s="13"/>
      <c r="B474" s="247"/>
      <c r="C474" s="248"/>
      <c r="D474" s="249" t="s">
        <v>264</v>
      </c>
      <c r="E474" s="250" t="s">
        <v>1</v>
      </c>
      <c r="F474" s="251" t="s">
        <v>2129</v>
      </c>
      <c r="G474" s="248"/>
      <c r="H474" s="250" t="s">
        <v>1</v>
      </c>
      <c r="I474" s="252"/>
      <c r="J474" s="248"/>
      <c r="K474" s="248"/>
      <c r="L474" s="253"/>
      <c r="M474" s="254"/>
      <c r="N474" s="255"/>
      <c r="O474" s="255"/>
      <c r="P474" s="255"/>
      <c r="Q474" s="255"/>
      <c r="R474" s="255"/>
      <c r="S474" s="255"/>
      <c r="T474" s="256"/>
      <c r="U474" s="13"/>
      <c r="V474" s="13"/>
      <c r="W474" s="13"/>
      <c r="X474" s="13"/>
      <c r="Y474" s="13"/>
      <c r="Z474" s="13"/>
      <c r="AA474" s="13"/>
      <c r="AB474" s="13"/>
      <c r="AC474" s="13"/>
      <c r="AD474" s="13"/>
      <c r="AE474" s="13"/>
      <c r="AT474" s="257" t="s">
        <v>264</v>
      </c>
      <c r="AU474" s="257" t="s">
        <v>85</v>
      </c>
      <c r="AV474" s="13" t="s">
        <v>83</v>
      </c>
      <c r="AW474" s="13" t="s">
        <v>32</v>
      </c>
      <c r="AX474" s="13" t="s">
        <v>76</v>
      </c>
      <c r="AY474" s="257" t="s">
        <v>253</v>
      </c>
    </row>
    <row r="475" s="14" customFormat="1">
      <c r="A475" s="14"/>
      <c r="B475" s="258"/>
      <c r="C475" s="259"/>
      <c r="D475" s="249" t="s">
        <v>264</v>
      </c>
      <c r="E475" s="260" t="s">
        <v>1</v>
      </c>
      <c r="F475" s="261" t="s">
        <v>2280</v>
      </c>
      <c r="G475" s="259"/>
      <c r="H475" s="262">
        <v>1.1020000000000001</v>
      </c>
      <c r="I475" s="263"/>
      <c r="J475" s="259"/>
      <c r="K475" s="259"/>
      <c r="L475" s="264"/>
      <c r="M475" s="265"/>
      <c r="N475" s="266"/>
      <c r="O475" s="266"/>
      <c r="P475" s="266"/>
      <c r="Q475" s="266"/>
      <c r="R475" s="266"/>
      <c r="S475" s="266"/>
      <c r="T475" s="267"/>
      <c r="U475" s="14"/>
      <c r="V475" s="14"/>
      <c r="W475" s="14"/>
      <c r="X475" s="14"/>
      <c r="Y475" s="14"/>
      <c r="Z475" s="14"/>
      <c r="AA475" s="14"/>
      <c r="AB475" s="14"/>
      <c r="AC475" s="14"/>
      <c r="AD475" s="14"/>
      <c r="AE475" s="14"/>
      <c r="AT475" s="268" t="s">
        <v>264</v>
      </c>
      <c r="AU475" s="268" t="s">
        <v>85</v>
      </c>
      <c r="AV475" s="14" t="s">
        <v>85</v>
      </c>
      <c r="AW475" s="14" t="s">
        <v>32</v>
      </c>
      <c r="AX475" s="14" t="s">
        <v>76</v>
      </c>
      <c r="AY475" s="268" t="s">
        <v>253</v>
      </c>
    </row>
    <row r="476" s="13" customFormat="1">
      <c r="A476" s="13"/>
      <c r="B476" s="247"/>
      <c r="C476" s="248"/>
      <c r="D476" s="249" t="s">
        <v>264</v>
      </c>
      <c r="E476" s="250" t="s">
        <v>1</v>
      </c>
      <c r="F476" s="251" t="s">
        <v>2138</v>
      </c>
      <c r="G476" s="248"/>
      <c r="H476" s="250" t="s">
        <v>1</v>
      </c>
      <c r="I476" s="252"/>
      <c r="J476" s="248"/>
      <c r="K476" s="248"/>
      <c r="L476" s="253"/>
      <c r="M476" s="254"/>
      <c r="N476" s="255"/>
      <c r="O476" s="255"/>
      <c r="P476" s="255"/>
      <c r="Q476" s="255"/>
      <c r="R476" s="255"/>
      <c r="S476" s="255"/>
      <c r="T476" s="256"/>
      <c r="U476" s="13"/>
      <c r="V476" s="13"/>
      <c r="W476" s="13"/>
      <c r="X476" s="13"/>
      <c r="Y476" s="13"/>
      <c r="Z476" s="13"/>
      <c r="AA476" s="13"/>
      <c r="AB476" s="13"/>
      <c r="AC476" s="13"/>
      <c r="AD476" s="13"/>
      <c r="AE476" s="13"/>
      <c r="AT476" s="257" t="s">
        <v>264</v>
      </c>
      <c r="AU476" s="257" t="s">
        <v>85</v>
      </c>
      <c r="AV476" s="13" t="s">
        <v>83</v>
      </c>
      <c r="AW476" s="13" t="s">
        <v>32</v>
      </c>
      <c r="AX476" s="13" t="s">
        <v>76</v>
      </c>
      <c r="AY476" s="257" t="s">
        <v>253</v>
      </c>
    </row>
    <row r="477" s="14" customFormat="1">
      <c r="A477" s="14"/>
      <c r="B477" s="258"/>
      <c r="C477" s="259"/>
      <c r="D477" s="249" t="s">
        <v>264</v>
      </c>
      <c r="E477" s="260" t="s">
        <v>1</v>
      </c>
      <c r="F477" s="261" t="s">
        <v>2276</v>
      </c>
      <c r="G477" s="259"/>
      <c r="H477" s="262">
        <v>1.2</v>
      </c>
      <c r="I477" s="263"/>
      <c r="J477" s="259"/>
      <c r="K477" s="259"/>
      <c r="L477" s="264"/>
      <c r="M477" s="265"/>
      <c r="N477" s="266"/>
      <c r="O477" s="266"/>
      <c r="P477" s="266"/>
      <c r="Q477" s="266"/>
      <c r="R477" s="266"/>
      <c r="S477" s="266"/>
      <c r="T477" s="267"/>
      <c r="U477" s="14"/>
      <c r="V477" s="14"/>
      <c r="W477" s="14"/>
      <c r="X477" s="14"/>
      <c r="Y477" s="14"/>
      <c r="Z477" s="14"/>
      <c r="AA477" s="14"/>
      <c r="AB477" s="14"/>
      <c r="AC477" s="14"/>
      <c r="AD477" s="14"/>
      <c r="AE477" s="14"/>
      <c r="AT477" s="268" t="s">
        <v>264</v>
      </c>
      <c r="AU477" s="268" t="s">
        <v>85</v>
      </c>
      <c r="AV477" s="14" t="s">
        <v>85</v>
      </c>
      <c r="AW477" s="14" t="s">
        <v>32</v>
      </c>
      <c r="AX477" s="14" t="s">
        <v>76</v>
      </c>
      <c r="AY477" s="268" t="s">
        <v>253</v>
      </c>
    </row>
    <row r="478" s="15" customFormat="1">
      <c r="A478" s="15"/>
      <c r="B478" s="269"/>
      <c r="C478" s="270"/>
      <c r="D478" s="249" t="s">
        <v>264</v>
      </c>
      <c r="E478" s="271" t="s">
        <v>1</v>
      </c>
      <c r="F478" s="272" t="s">
        <v>283</v>
      </c>
      <c r="G478" s="270"/>
      <c r="H478" s="273">
        <v>7.657</v>
      </c>
      <c r="I478" s="274"/>
      <c r="J478" s="270"/>
      <c r="K478" s="270"/>
      <c r="L478" s="275"/>
      <c r="M478" s="276"/>
      <c r="N478" s="277"/>
      <c r="O478" s="277"/>
      <c r="P478" s="277"/>
      <c r="Q478" s="277"/>
      <c r="R478" s="277"/>
      <c r="S478" s="277"/>
      <c r="T478" s="278"/>
      <c r="U478" s="15"/>
      <c r="V478" s="15"/>
      <c r="W478" s="15"/>
      <c r="X478" s="15"/>
      <c r="Y478" s="15"/>
      <c r="Z478" s="15"/>
      <c r="AA478" s="15"/>
      <c r="AB478" s="15"/>
      <c r="AC478" s="15"/>
      <c r="AD478" s="15"/>
      <c r="AE478" s="15"/>
      <c r="AT478" s="279" t="s">
        <v>264</v>
      </c>
      <c r="AU478" s="279" t="s">
        <v>85</v>
      </c>
      <c r="AV478" s="15" t="s">
        <v>260</v>
      </c>
      <c r="AW478" s="15" t="s">
        <v>32</v>
      </c>
      <c r="AX478" s="15" t="s">
        <v>83</v>
      </c>
      <c r="AY478" s="279" t="s">
        <v>253</v>
      </c>
    </row>
    <row r="479" s="2" customFormat="1" ht="16.5" customHeight="1">
      <c r="A479" s="39"/>
      <c r="B479" s="40"/>
      <c r="C479" s="229" t="s">
        <v>506</v>
      </c>
      <c r="D479" s="229" t="s">
        <v>256</v>
      </c>
      <c r="E479" s="230" t="s">
        <v>2281</v>
      </c>
      <c r="F479" s="231" t="s">
        <v>2282</v>
      </c>
      <c r="G479" s="232" t="s">
        <v>179</v>
      </c>
      <c r="H479" s="233">
        <v>334.11399999999998</v>
      </c>
      <c r="I479" s="234"/>
      <c r="J479" s="235">
        <f>ROUND(I479*H479,2)</f>
        <v>0</v>
      </c>
      <c r="K479" s="231" t="s">
        <v>259</v>
      </c>
      <c r="L479" s="45"/>
      <c r="M479" s="236" t="s">
        <v>1</v>
      </c>
      <c r="N479" s="237" t="s">
        <v>41</v>
      </c>
      <c r="O479" s="92"/>
      <c r="P479" s="238">
        <f>O479*H479</f>
        <v>0</v>
      </c>
      <c r="Q479" s="238">
        <v>0</v>
      </c>
      <c r="R479" s="238">
        <f>Q479*H479</f>
        <v>0</v>
      </c>
      <c r="S479" s="238">
        <v>0</v>
      </c>
      <c r="T479" s="239">
        <f>S479*H479</f>
        <v>0</v>
      </c>
      <c r="U479" s="39"/>
      <c r="V479" s="39"/>
      <c r="W479" s="39"/>
      <c r="X479" s="39"/>
      <c r="Y479" s="39"/>
      <c r="Z479" s="39"/>
      <c r="AA479" s="39"/>
      <c r="AB479" s="39"/>
      <c r="AC479" s="39"/>
      <c r="AD479" s="39"/>
      <c r="AE479" s="39"/>
      <c r="AR479" s="240" t="s">
        <v>398</v>
      </c>
      <c r="AT479" s="240" t="s">
        <v>256</v>
      </c>
      <c r="AU479" s="240" t="s">
        <v>85</v>
      </c>
      <c r="AY479" s="18" t="s">
        <v>253</v>
      </c>
      <c r="BE479" s="241">
        <f>IF(N479="základní",J479,0)</f>
        <v>0</v>
      </c>
      <c r="BF479" s="241">
        <f>IF(N479="snížená",J479,0)</f>
        <v>0</v>
      </c>
      <c r="BG479" s="241">
        <f>IF(N479="zákl. přenesená",J479,0)</f>
        <v>0</v>
      </c>
      <c r="BH479" s="241">
        <f>IF(N479="sníž. přenesená",J479,0)</f>
        <v>0</v>
      </c>
      <c r="BI479" s="241">
        <f>IF(N479="nulová",J479,0)</f>
        <v>0</v>
      </c>
      <c r="BJ479" s="18" t="s">
        <v>83</v>
      </c>
      <c r="BK479" s="241">
        <f>ROUND(I479*H479,2)</f>
        <v>0</v>
      </c>
      <c r="BL479" s="18" t="s">
        <v>398</v>
      </c>
      <c r="BM479" s="240" t="s">
        <v>2283</v>
      </c>
    </row>
    <row r="480" s="2" customFormat="1">
      <c r="A480" s="39"/>
      <c r="B480" s="40"/>
      <c r="C480" s="41"/>
      <c r="D480" s="242" t="s">
        <v>262</v>
      </c>
      <c r="E480" s="41"/>
      <c r="F480" s="243" t="s">
        <v>2284</v>
      </c>
      <c r="G480" s="41"/>
      <c r="H480" s="41"/>
      <c r="I480" s="244"/>
      <c r="J480" s="41"/>
      <c r="K480" s="41"/>
      <c r="L480" s="45"/>
      <c r="M480" s="245"/>
      <c r="N480" s="246"/>
      <c r="O480" s="92"/>
      <c r="P480" s="92"/>
      <c r="Q480" s="92"/>
      <c r="R480" s="92"/>
      <c r="S480" s="92"/>
      <c r="T480" s="93"/>
      <c r="U480" s="39"/>
      <c r="V480" s="39"/>
      <c r="W480" s="39"/>
      <c r="X480" s="39"/>
      <c r="Y480" s="39"/>
      <c r="Z480" s="39"/>
      <c r="AA480" s="39"/>
      <c r="AB480" s="39"/>
      <c r="AC480" s="39"/>
      <c r="AD480" s="39"/>
      <c r="AE480" s="39"/>
      <c r="AT480" s="18" t="s">
        <v>262</v>
      </c>
      <c r="AU480" s="18" t="s">
        <v>85</v>
      </c>
    </row>
    <row r="481" s="14" customFormat="1">
      <c r="A481" s="14"/>
      <c r="B481" s="258"/>
      <c r="C481" s="259"/>
      <c r="D481" s="249" t="s">
        <v>264</v>
      </c>
      <c r="E481" s="260" t="s">
        <v>1</v>
      </c>
      <c r="F481" s="261" t="s">
        <v>199</v>
      </c>
      <c r="G481" s="259"/>
      <c r="H481" s="262">
        <v>58.341999999999999</v>
      </c>
      <c r="I481" s="263"/>
      <c r="J481" s="259"/>
      <c r="K481" s="259"/>
      <c r="L481" s="264"/>
      <c r="M481" s="265"/>
      <c r="N481" s="266"/>
      <c r="O481" s="266"/>
      <c r="P481" s="266"/>
      <c r="Q481" s="266"/>
      <c r="R481" s="266"/>
      <c r="S481" s="266"/>
      <c r="T481" s="267"/>
      <c r="U481" s="14"/>
      <c r="V481" s="14"/>
      <c r="W481" s="14"/>
      <c r="X481" s="14"/>
      <c r="Y481" s="14"/>
      <c r="Z481" s="14"/>
      <c r="AA481" s="14"/>
      <c r="AB481" s="14"/>
      <c r="AC481" s="14"/>
      <c r="AD481" s="14"/>
      <c r="AE481" s="14"/>
      <c r="AT481" s="268" t="s">
        <v>264</v>
      </c>
      <c r="AU481" s="268" t="s">
        <v>85</v>
      </c>
      <c r="AV481" s="14" t="s">
        <v>85</v>
      </c>
      <c r="AW481" s="14" t="s">
        <v>32</v>
      </c>
      <c r="AX481" s="14" t="s">
        <v>76</v>
      </c>
      <c r="AY481" s="268" t="s">
        <v>253</v>
      </c>
    </row>
    <row r="482" s="14" customFormat="1">
      <c r="A482" s="14"/>
      <c r="B482" s="258"/>
      <c r="C482" s="259"/>
      <c r="D482" s="249" t="s">
        <v>264</v>
      </c>
      <c r="E482" s="260" t="s">
        <v>1</v>
      </c>
      <c r="F482" s="261" t="s">
        <v>203</v>
      </c>
      <c r="G482" s="259"/>
      <c r="H482" s="262">
        <v>41.020000000000003</v>
      </c>
      <c r="I482" s="263"/>
      <c r="J482" s="259"/>
      <c r="K482" s="259"/>
      <c r="L482" s="264"/>
      <c r="M482" s="265"/>
      <c r="N482" s="266"/>
      <c r="O482" s="266"/>
      <c r="P482" s="266"/>
      <c r="Q482" s="266"/>
      <c r="R482" s="266"/>
      <c r="S482" s="266"/>
      <c r="T482" s="267"/>
      <c r="U482" s="14"/>
      <c r="V482" s="14"/>
      <c r="W482" s="14"/>
      <c r="X482" s="14"/>
      <c r="Y482" s="14"/>
      <c r="Z482" s="14"/>
      <c r="AA482" s="14"/>
      <c r="AB482" s="14"/>
      <c r="AC482" s="14"/>
      <c r="AD482" s="14"/>
      <c r="AE482" s="14"/>
      <c r="AT482" s="268" t="s">
        <v>264</v>
      </c>
      <c r="AU482" s="268" t="s">
        <v>85</v>
      </c>
      <c r="AV482" s="14" t="s">
        <v>85</v>
      </c>
      <c r="AW482" s="14" t="s">
        <v>32</v>
      </c>
      <c r="AX482" s="14" t="s">
        <v>76</v>
      </c>
      <c r="AY482" s="268" t="s">
        <v>253</v>
      </c>
    </row>
    <row r="483" s="14" customFormat="1">
      <c r="A483" s="14"/>
      <c r="B483" s="258"/>
      <c r="C483" s="259"/>
      <c r="D483" s="249" t="s">
        <v>264</v>
      </c>
      <c r="E483" s="260" t="s">
        <v>1</v>
      </c>
      <c r="F483" s="261" t="s">
        <v>2080</v>
      </c>
      <c r="G483" s="259"/>
      <c r="H483" s="262">
        <v>21.390000000000001</v>
      </c>
      <c r="I483" s="263"/>
      <c r="J483" s="259"/>
      <c r="K483" s="259"/>
      <c r="L483" s="264"/>
      <c r="M483" s="265"/>
      <c r="N483" s="266"/>
      <c r="O483" s="266"/>
      <c r="P483" s="266"/>
      <c r="Q483" s="266"/>
      <c r="R483" s="266"/>
      <c r="S483" s="266"/>
      <c r="T483" s="267"/>
      <c r="U483" s="14"/>
      <c r="V483" s="14"/>
      <c r="W483" s="14"/>
      <c r="X483" s="14"/>
      <c r="Y483" s="14"/>
      <c r="Z483" s="14"/>
      <c r="AA483" s="14"/>
      <c r="AB483" s="14"/>
      <c r="AC483" s="14"/>
      <c r="AD483" s="14"/>
      <c r="AE483" s="14"/>
      <c r="AT483" s="268" t="s">
        <v>264</v>
      </c>
      <c r="AU483" s="268" t="s">
        <v>85</v>
      </c>
      <c r="AV483" s="14" t="s">
        <v>85</v>
      </c>
      <c r="AW483" s="14" t="s">
        <v>32</v>
      </c>
      <c r="AX483" s="14" t="s">
        <v>76</v>
      </c>
      <c r="AY483" s="268" t="s">
        <v>253</v>
      </c>
    </row>
    <row r="484" s="14" customFormat="1">
      <c r="A484" s="14"/>
      <c r="B484" s="258"/>
      <c r="C484" s="259"/>
      <c r="D484" s="249" t="s">
        <v>264</v>
      </c>
      <c r="E484" s="260" t="s">
        <v>1</v>
      </c>
      <c r="F484" s="261" t="s">
        <v>211</v>
      </c>
      <c r="G484" s="259"/>
      <c r="H484" s="262">
        <v>6.75</v>
      </c>
      <c r="I484" s="263"/>
      <c r="J484" s="259"/>
      <c r="K484" s="259"/>
      <c r="L484" s="264"/>
      <c r="M484" s="265"/>
      <c r="N484" s="266"/>
      <c r="O484" s="266"/>
      <c r="P484" s="266"/>
      <c r="Q484" s="266"/>
      <c r="R484" s="266"/>
      <c r="S484" s="266"/>
      <c r="T484" s="267"/>
      <c r="U484" s="14"/>
      <c r="V484" s="14"/>
      <c r="W484" s="14"/>
      <c r="X484" s="14"/>
      <c r="Y484" s="14"/>
      <c r="Z484" s="14"/>
      <c r="AA484" s="14"/>
      <c r="AB484" s="14"/>
      <c r="AC484" s="14"/>
      <c r="AD484" s="14"/>
      <c r="AE484" s="14"/>
      <c r="AT484" s="268" t="s">
        <v>264</v>
      </c>
      <c r="AU484" s="268" t="s">
        <v>85</v>
      </c>
      <c r="AV484" s="14" t="s">
        <v>85</v>
      </c>
      <c r="AW484" s="14" t="s">
        <v>32</v>
      </c>
      <c r="AX484" s="14" t="s">
        <v>76</v>
      </c>
      <c r="AY484" s="268" t="s">
        <v>253</v>
      </c>
    </row>
    <row r="485" s="14" customFormat="1">
      <c r="A485" s="14"/>
      <c r="B485" s="258"/>
      <c r="C485" s="259"/>
      <c r="D485" s="249" t="s">
        <v>264</v>
      </c>
      <c r="E485" s="260" t="s">
        <v>1</v>
      </c>
      <c r="F485" s="261" t="s">
        <v>2084</v>
      </c>
      <c r="G485" s="259"/>
      <c r="H485" s="262">
        <v>206.612</v>
      </c>
      <c r="I485" s="263"/>
      <c r="J485" s="259"/>
      <c r="K485" s="259"/>
      <c r="L485" s="264"/>
      <c r="M485" s="265"/>
      <c r="N485" s="266"/>
      <c r="O485" s="266"/>
      <c r="P485" s="266"/>
      <c r="Q485" s="266"/>
      <c r="R485" s="266"/>
      <c r="S485" s="266"/>
      <c r="T485" s="267"/>
      <c r="U485" s="14"/>
      <c r="V485" s="14"/>
      <c r="W485" s="14"/>
      <c r="X485" s="14"/>
      <c r="Y485" s="14"/>
      <c r="Z485" s="14"/>
      <c r="AA485" s="14"/>
      <c r="AB485" s="14"/>
      <c r="AC485" s="14"/>
      <c r="AD485" s="14"/>
      <c r="AE485" s="14"/>
      <c r="AT485" s="268" t="s">
        <v>264</v>
      </c>
      <c r="AU485" s="268" t="s">
        <v>85</v>
      </c>
      <c r="AV485" s="14" t="s">
        <v>85</v>
      </c>
      <c r="AW485" s="14" t="s">
        <v>32</v>
      </c>
      <c r="AX485" s="14" t="s">
        <v>76</v>
      </c>
      <c r="AY485" s="268" t="s">
        <v>253</v>
      </c>
    </row>
    <row r="486" s="15" customFormat="1">
      <c r="A486" s="15"/>
      <c r="B486" s="269"/>
      <c r="C486" s="270"/>
      <c r="D486" s="249" t="s">
        <v>264</v>
      </c>
      <c r="E486" s="271" t="s">
        <v>1</v>
      </c>
      <c r="F486" s="272" t="s">
        <v>283</v>
      </c>
      <c r="G486" s="270"/>
      <c r="H486" s="273">
        <v>334.11399999999998</v>
      </c>
      <c r="I486" s="274"/>
      <c r="J486" s="270"/>
      <c r="K486" s="270"/>
      <c r="L486" s="275"/>
      <c r="M486" s="276"/>
      <c r="N486" s="277"/>
      <c r="O486" s="277"/>
      <c r="P486" s="277"/>
      <c r="Q486" s="277"/>
      <c r="R486" s="277"/>
      <c r="S486" s="277"/>
      <c r="T486" s="278"/>
      <c r="U486" s="15"/>
      <c r="V486" s="15"/>
      <c r="W486" s="15"/>
      <c r="X486" s="15"/>
      <c r="Y486" s="15"/>
      <c r="Z486" s="15"/>
      <c r="AA486" s="15"/>
      <c r="AB486" s="15"/>
      <c r="AC486" s="15"/>
      <c r="AD486" s="15"/>
      <c r="AE486" s="15"/>
      <c r="AT486" s="279" t="s">
        <v>264</v>
      </c>
      <c r="AU486" s="279" t="s">
        <v>85</v>
      </c>
      <c r="AV486" s="15" t="s">
        <v>260</v>
      </c>
      <c r="AW486" s="15" t="s">
        <v>32</v>
      </c>
      <c r="AX486" s="15" t="s">
        <v>83</v>
      </c>
      <c r="AY486" s="279" t="s">
        <v>253</v>
      </c>
    </row>
    <row r="487" s="2" customFormat="1" ht="24.15" customHeight="1">
      <c r="A487" s="39"/>
      <c r="B487" s="40"/>
      <c r="C487" s="291" t="s">
        <v>512</v>
      </c>
      <c r="D487" s="291" t="s">
        <v>371</v>
      </c>
      <c r="E487" s="292" t="s">
        <v>2285</v>
      </c>
      <c r="F487" s="293" t="s">
        <v>2286</v>
      </c>
      <c r="G487" s="294" t="s">
        <v>179</v>
      </c>
      <c r="H487" s="295">
        <v>375.30399999999997</v>
      </c>
      <c r="I487" s="296"/>
      <c r="J487" s="297">
        <f>ROUND(I487*H487,2)</f>
        <v>0</v>
      </c>
      <c r="K487" s="293" t="s">
        <v>259</v>
      </c>
      <c r="L487" s="298"/>
      <c r="M487" s="299" t="s">
        <v>1</v>
      </c>
      <c r="N487" s="300" t="s">
        <v>41</v>
      </c>
      <c r="O487" s="92"/>
      <c r="P487" s="238">
        <f>O487*H487</f>
        <v>0</v>
      </c>
      <c r="Q487" s="238">
        <v>0.00017000000000000001</v>
      </c>
      <c r="R487" s="238">
        <f>Q487*H487</f>
        <v>0.06380168</v>
      </c>
      <c r="S487" s="238">
        <v>0</v>
      </c>
      <c r="T487" s="239">
        <f>S487*H487</f>
        <v>0</v>
      </c>
      <c r="U487" s="39"/>
      <c r="V487" s="39"/>
      <c r="W487" s="39"/>
      <c r="X487" s="39"/>
      <c r="Y487" s="39"/>
      <c r="Z487" s="39"/>
      <c r="AA487" s="39"/>
      <c r="AB487" s="39"/>
      <c r="AC487" s="39"/>
      <c r="AD487" s="39"/>
      <c r="AE487" s="39"/>
      <c r="AR487" s="240" t="s">
        <v>366</v>
      </c>
      <c r="AT487" s="240" t="s">
        <v>371</v>
      </c>
      <c r="AU487" s="240" t="s">
        <v>85</v>
      </c>
      <c r="AY487" s="18" t="s">
        <v>253</v>
      </c>
      <c r="BE487" s="241">
        <f>IF(N487="základní",J487,0)</f>
        <v>0</v>
      </c>
      <c r="BF487" s="241">
        <f>IF(N487="snížená",J487,0)</f>
        <v>0</v>
      </c>
      <c r="BG487" s="241">
        <f>IF(N487="zákl. přenesená",J487,0)</f>
        <v>0</v>
      </c>
      <c r="BH487" s="241">
        <f>IF(N487="sníž. přenesená",J487,0)</f>
        <v>0</v>
      </c>
      <c r="BI487" s="241">
        <f>IF(N487="nulová",J487,0)</f>
        <v>0</v>
      </c>
      <c r="BJ487" s="18" t="s">
        <v>83</v>
      </c>
      <c r="BK487" s="241">
        <f>ROUND(I487*H487,2)</f>
        <v>0</v>
      </c>
      <c r="BL487" s="18" t="s">
        <v>398</v>
      </c>
      <c r="BM487" s="240" t="s">
        <v>2287</v>
      </c>
    </row>
    <row r="488" s="14" customFormat="1">
      <c r="A488" s="14"/>
      <c r="B488" s="258"/>
      <c r="C488" s="259"/>
      <c r="D488" s="249" t="s">
        <v>264</v>
      </c>
      <c r="E488" s="259"/>
      <c r="F488" s="261" t="s">
        <v>2288</v>
      </c>
      <c r="G488" s="259"/>
      <c r="H488" s="262">
        <v>375.30399999999997</v>
      </c>
      <c r="I488" s="263"/>
      <c r="J488" s="259"/>
      <c r="K488" s="259"/>
      <c r="L488" s="264"/>
      <c r="M488" s="265"/>
      <c r="N488" s="266"/>
      <c r="O488" s="266"/>
      <c r="P488" s="266"/>
      <c r="Q488" s="266"/>
      <c r="R488" s="266"/>
      <c r="S488" s="266"/>
      <c r="T488" s="267"/>
      <c r="U488" s="14"/>
      <c r="V488" s="14"/>
      <c r="W488" s="14"/>
      <c r="X488" s="14"/>
      <c r="Y488" s="14"/>
      <c r="Z488" s="14"/>
      <c r="AA488" s="14"/>
      <c r="AB488" s="14"/>
      <c r="AC488" s="14"/>
      <c r="AD488" s="14"/>
      <c r="AE488" s="14"/>
      <c r="AT488" s="268" t="s">
        <v>264</v>
      </c>
      <c r="AU488" s="268" t="s">
        <v>85</v>
      </c>
      <c r="AV488" s="14" t="s">
        <v>85</v>
      </c>
      <c r="AW488" s="14" t="s">
        <v>4</v>
      </c>
      <c r="AX488" s="14" t="s">
        <v>83</v>
      </c>
      <c r="AY488" s="268" t="s">
        <v>253</v>
      </c>
    </row>
    <row r="489" s="2" customFormat="1" ht="24.15" customHeight="1">
      <c r="A489" s="39"/>
      <c r="B489" s="40"/>
      <c r="C489" s="291" t="s">
        <v>535</v>
      </c>
      <c r="D489" s="291" t="s">
        <v>371</v>
      </c>
      <c r="E489" s="292" t="s">
        <v>2289</v>
      </c>
      <c r="F489" s="293" t="s">
        <v>2290</v>
      </c>
      <c r="G489" s="294" t="s">
        <v>187</v>
      </c>
      <c r="H489" s="295">
        <v>300</v>
      </c>
      <c r="I489" s="296"/>
      <c r="J489" s="297">
        <f>ROUND(I489*H489,2)</f>
        <v>0</v>
      </c>
      <c r="K489" s="293" t="s">
        <v>259</v>
      </c>
      <c r="L489" s="298"/>
      <c r="M489" s="299" t="s">
        <v>1</v>
      </c>
      <c r="N489" s="300" t="s">
        <v>41</v>
      </c>
      <c r="O489" s="92"/>
      <c r="P489" s="238">
        <f>O489*H489</f>
        <v>0</v>
      </c>
      <c r="Q489" s="238">
        <v>1.0000000000000001E-05</v>
      </c>
      <c r="R489" s="238">
        <f>Q489*H489</f>
        <v>0.0030000000000000001</v>
      </c>
      <c r="S489" s="238">
        <v>0</v>
      </c>
      <c r="T489" s="239">
        <f>S489*H489</f>
        <v>0</v>
      </c>
      <c r="U489" s="39"/>
      <c r="V489" s="39"/>
      <c r="W489" s="39"/>
      <c r="X489" s="39"/>
      <c r="Y489" s="39"/>
      <c r="Z489" s="39"/>
      <c r="AA489" s="39"/>
      <c r="AB489" s="39"/>
      <c r="AC489" s="39"/>
      <c r="AD489" s="39"/>
      <c r="AE489" s="39"/>
      <c r="AR489" s="240" t="s">
        <v>366</v>
      </c>
      <c r="AT489" s="240" t="s">
        <v>371</v>
      </c>
      <c r="AU489" s="240" t="s">
        <v>85</v>
      </c>
      <c r="AY489" s="18" t="s">
        <v>253</v>
      </c>
      <c r="BE489" s="241">
        <f>IF(N489="základní",J489,0)</f>
        <v>0</v>
      </c>
      <c r="BF489" s="241">
        <f>IF(N489="snížená",J489,0)</f>
        <v>0</v>
      </c>
      <c r="BG489" s="241">
        <f>IF(N489="zákl. přenesená",J489,0)</f>
        <v>0</v>
      </c>
      <c r="BH489" s="241">
        <f>IF(N489="sníž. přenesená",J489,0)</f>
        <v>0</v>
      </c>
      <c r="BI489" s="241">
        <f>IF(N489="nulová",J489,0)</f>
        <v>0</v>
      </c>
      <c r="BJ489" s="18" t="s">
        <v>83</v>
      </c>
      <c r="BK489" s="241">
        <f>ROUND(I489*H489,2)</f>
        <v>0</v>
      </c>
      <c r="BL489" s="18" t="s">
        <v>398</v>
      </c>
      <c r="BM489" s="240" t="s">
        <v>2291</v>
      </c>
    </row>
    <row r="490" s="2" customFormat="1" ht="21.75" customHeight="1">
      <c r="A490" s="39"/>
      <c r="B490" s="40"/>
      <c r="C490" s="229" t="s">
        <v>539</v>
      </c>
      <c r="D490" s="229" t="s">
        <v>256</v>
      </c>
      <c r="E490" s="230" t="s">
        <v>2292</v>
      </c>
      <c r="F490" s="231" t="s">
        <v>2293</v>
      </c>
      <c r="G490" s="232" t="s">
        <v>179</v>
      </c>
      <c r="H490" s="233">
        <v>206.612</v>
      </c>
      <c r="I490" s="234"/>
      <c r="J490" s="235">
        <f>ROUND(I490*H490,2)</f>
        <v>0</v>
      </c>
      <c r="K490" s="231" t="s">
        <v>259</v>
      </c>
      <c r="L490" s="45"/>
      <c r="M490" s="236" t="s">
        <v>1</v>
      </c>
      <c r="N490" s="237" t="s">
        <v>41</v>
      </c>
      <c r="O490" s="92"/>
      <c r="P490" s="238">
        <f>O490*H490</f>
        <v>0</v>
      </c>
      <c r="Q490" s="238">
        <v>0</v>
      </c>
      <c r="R490" s="238">
        <f>Q490*H490</f>
        <v>0</v>
      </c>
      <c r="S490" s="238">
        <v>0</v>
      </c>
      <c r="T490" s="239">
        <f>S490*H490</f>
        <v>0</v>
      </c>
      <c r="U490" s="39"/>
      <c r="V490" s="39"/>
      <c r="W490" s="39"/>
      <c r="X490" s="39"/>
      <c r="Y490" s="39"/>
      <c r="Z490" s="39"/>
      <c r="AA490" s="39"/>
      <c r="AB490" s="39"/>
      <c r="AC490" s="39"/>
      <c r="AD490" s="39"/>
      <c r="AE490" s="39"/>
      <c r="AR490" s="240" t="s">
        <v>398</v>
      </c>
      <c r="AT490" s="240" t="s">
        <v>256</v>
      </c>
      <c r="AU490" s="240" t="s">
        <v>85</v>
      </c>
      <c r="AY490" s="18" t="s">
        <v>253</v>
      </c>
      <c r="BE490" s="241">
        <f>IF(N490="základní",J490,0)</f>
        <v>0</v>
      </c>
      <c r="BF490" s="241">
        <f>IF(N490="snížená",J490,0)</f>
        <v>0</v>
      </c>
      <c r="BG490" s="241">
        <f>IF(N490="zákl. přenesená",J490,0)</f>
        <v>0</v>
      </c>
      <c r="BH490" s="241">
        <f>IF(N490="sníž. přenesená",J490,0)</f>
        <v>0</v>
      </c>
      <c r="BI490" s="241">
        <f>IF(N490="nulová",J490,0)</f>
        <v>0</v>
      </c>
      <c r="BJ490" s="18" t="s">
        <v>83</v>
      </c>
      <c r="BK490" s="241">
        <f>ROUND(I490*H490,2)</f>
        <v>0</v>
      </c>
      <c r="BL490" s="18" t="s">
        <v>398</v>
      </c>
      <c r="BM490" s="240" t="s">
        <v>2294</v>
      </c>
    </row>
    <row r="491" s="2" customFormat="1">
      <c r="A491" s="39"/>
      <c r="B491" s="40"/>
      <c r="C491" s="41"/>
      <c r="D491" s="242" t="s">
        <v>262</v>
      </c>
      <c r="E491" s="41"/>
      <c r="F491" s="243" t="s">
        <v>2295</v>
      </c>
      <c r="G491" s="41"/>
      <c r="H491" s="41"/>
      <c r="I491" s="244"/>
      <c r="J491" s="41"/>
      <c r="K491" s="41"/>
      <c r="L491" s="45"/>
      <c r="M491" s="245"/>
      <c r="N491" s="246"/>
      <c r="O491" s="92"/>
      <c r="P491" s="92"/>
      <c r="Q491" s="92"/>
      <c r="R491" s="92"/>
      <c r="S491" s="92"/>
      <c r="T491" s="93"/>
      <c r="U491" s="39"/>
      <c r="V491" s="39"/>
      <c r="W491" s="39"/>
      <c r="X491" s="39"/>
      <c r="Y491" s="39"/>
      <c r="Z491" s="39"/>
      <c r="AA491" s="39"/>
      <c r="AB491" s="39"/>
      <c r="AC491" s="39"/>
      <c r="AD491" s="39"/>
      <c r="AE491" s="39"/>
      <c r="AT491" s="18" t="s">
        <v>262</v>
      </c>
      <c r="AU491" s="18" t="s">
        <v>85</v>
      </c>
    </row>
    <row r="492" s="14" customFormat="1">
      <c r="A492" s="14"/>
      <c r="B492" s="258"/>
      <c r="C492" s="259"/>
      <c r="D492" s="249" t="s">
        <v>264</v>
      </c>
      <c r="E492" s="260" t="s">
        <v>1</v>
      </c>
      <c r="F492" s="261" t="s">
        <v>2084</v>
      </c>
      <c r="G492" s="259"/>
      <c r="H492" s="262">
        <v>206.612</v>
      </c>
      <c r="I492" s="263"/>
      <c r="J492" s="259"/>
      <c r="K492" s="259"/>
      <c r="L492" s="264"/>
      <c r="M492" s="265"/>
      <c r="N492" s="266"/>
      <c r="O492" s="266"/>
      <c r="P492" s="266"/>
      <c r="Q492" s="266"/>
      <c r="R492" s="266"/>
      <c r="S492" s="266"/>
      <c r="T492" s="267"/>
      <c r="U492" s="14"/>
      <c r="V492" s="14"/>
      <c r="W492" s="14"/>
      <c r="X492" s="14"/>
      <c r="Y492" s="14"/>
      <c r="Z492" s="14"/>
      <c r="AA492" s="14"/>
      <c r="AB492" s="14"/>
      <c r="AC492" s="14"/>
      <c r="AD492" s="14"/>
      <c r="AE492" s="14"/>
      <c r="AT492" s="268" t="s">
        <v>264</v>
      </c>
      <c r="AU492" s="268" t="s">
        <v>85</v>
      </c>
      <c r="AV492" s="14" t="s">
        <v>85</v>
      </c>
      <c r="AW492" s="14" t="s">
        <v>32</v>
      </c>
      <c r="AX492" s="14" t="s">
        <v>83</v>
      </c>
      <c r="AY492" s="268" t="s">
        <v>253</v>
      </c>
    </row>
    <row r="493" s="2" customFormat="1" ht="24.15" customHeight="1">
      <c r="A493" s="39"/>
      <c r="B493" s="40"/>
      <c r="C493" s="291" t="s">
        <v>544</v>
      </c>
      <c r="D493" s="291" t="s">
        <v>371</v>
      </c>
      <c r="E493" s="292" t="s">
        <v>2296</v>
      </c>
      <c r="F493" s="293" t="s">
        <v>2297</v>
      </c>
      <c r="G493" s="294" t="s">
        <v>179</v>
      </c>
      <c r="H493" s="295">
        <v>216.94300000000001</v>
      </c>
      <c r="I493" s="296"/>
      <c r="J493" s="297">
        <f>ROUND(I493*H493,2)</f>
        <v>0</v>
      </c>
      <c r="K493" s="293" t="s">
        <v>1</v>
      </c>
      <c r="L493" s="298"/>
      <c r="M493" s="299" t="s">
        <v>1</v>
      </c>
      <c r="N493" s="300" t="s">
        <v>41</v>
      </c>
      <c r="O493" s="92"/>
      <c r="P493" s="238">
        <f>O493*H493</f>
        <v>0</v>
      </c>
      <c r="Q493" s="238">
        <v>0.0016800000000000001</v>
      </c>
      <c r="R493" s="238">
        <f>Q493*H493</f>
        <v>0.36446424000000005</v>
      </c>
      <c r="S493" s="238">
        <v>0</v>
      </c>
      <c r="T493" s="239">
        <f>S493*H493</f>
        <v>0</v>
      </c>
      <c r="U493" s="39"/>
      <c r="V493" s="39"/>
      <c r="W493" s="39"/>
      <c r="X493" s="39"/>
      <c r="Y493" s="39"/>
      <c r="Z493" s="39"/>
      <c r="AA493" s="39"/>
      <c r="AB493" s="39"/>
      <c r="AC493" s="39"/>
      <c r="AD493" s="39"/>
      <c r="AE493" s="39"/>
      <c r="AR493" s="240" t="s">
        <v>366</v>
      </c>
      <c r="AT493" s="240" t="s">
        <v>371</v>
      </c>
      <c r="AU493" s="240" t="s">
        <v>85</v>
      </c>
      <c r="AY493" s="18" t="s">
        <v>253</v>
      </c>
      <c r="BE493" s="241">
        <f>IF(N493="základní",J493,0)</f>
        <v>0</v>
      </c>
      <c r="BF493" s="241">
        <f>IF(N493="snížená",J493,0)</f>
        <v>0</v>
      </c>
      <c r="BG493" s="241">
        <f>IF(N493="zákl. přenesená",J493,0)</f>
        <v>0</v>
      </c>
      <c r="BH493" s="241">
        <f>IF(N493="sníž. přenesená",J493,0)</f>
        <v>0</v>
      </c>
      <c r="BI493" s="241">
        <f>IF(N493="nulová",J493,0)</f>
        <v>0</v>
      </c>
      <c r="BJ493" s="18" t="s">
        <v>83</v>
      </c>
      <c r="BK493" s="241">
        <f>ROUND(I493*H493,2)</f>
        <v>0</v>
      </c>
      <c r="BL493" s="18" t="s">
        <v>398</v>
      </c>
      <c r="BM493" s="240" t="s">
        <v>2298</v>
      </c>
    </row>
    <row r="494" s="14" customFormat="1">
      <c r="A494" s="14"/>
      <c r="B494" s="258"/>
      <c r="C494" s="259"/>
      <c r="D494" s="249" t="s">
        <v>264</v>
      </c>
      <c r="E494" s="259"/>
      <c r="F494" s="261" t="s">
        <v>2299</v>
      </c>
      <c r="G494" s="259"/>
      <c r="H494" s="262">
        <v>216.94300000000001</v>
      </c>
      <c r="I494" s="263"/>
      <c r="J494" s="259"/>
      <c r="K494" s="259"/>
      <c r="L494" s="264"/>
      <c r="M494" s="265"/>
      <c r="N494" s="266"/>
      <c r="O494" s="266"/>
      <c r="P494" s="266"/>
      <c r="Q494" s="266"/>
      <c r="R494" s="266"/>
      <c r="S494" s="266"/>
      <c r="T494" s="267"/>
      <c r="U494" s="14"/>
      <c r="V494" s="14"/>
      <c r="W494" s="14"/>
      <c r="X494" s="14"/>
      <c r="Y494" s="14"/>
      <c r="Z494" s="14"/>
      <c r="AA494" s="14"/>
      <c r="AB494" s="14"/>
      <c r="AC494" s="14"/>
      <c r="AD494" s="14"/>
      <c r="AE494" s="14"/>
      <c r="AT494" s="268" t="s">
        <v>264</v>
      </c>
      <c r="AU494" s="268" t="s">
        <v>85</v>
      </c>
      <c r="AV494" s="14" t="s">
        <v>85</v>
      </c>
      <c r="AW494" s="14" t="s">
        <v>4</v>
      </c>
      <c r="AX494" s="14" t="s">
        <v>83</v>
      </c>
      <c r="AY494" s="268" t="s">
        <v>253</v>
      </c>
    </row>
    <row r="495" s="2" customFormat="1" ht="21.75" customHeight="1">
      <c r="A495" s="39"/>
      <c r="B495" s="40"/>
      <c r="C495" s="229" t="s">
        <v>548</v>
      </c>
      <c r="D495" s="229" t="s">
        <v>256</v>
      </c>
      <c r="E495" s="230" t="s">
        <v>560</v>
      </c>
      <c r="F495" s="231" t="s">
        <v>561</v>
      </c>
      <c r="G495" s="232" t="s">
        <v>179</v>
      </c>
      <c r="H495" s="233">
        <v>14.52</v>
      </c>
      <c r="I495" s="234"/>
      <c r="J495" s="235">
        <f>ROUND(I495*H495,2)</f>
        <v>0</v>
      </c>
      <c r="K495" s="231" t="s">
        <v>1</v>
      </c>
      <c r="L495" s="45"/>
      <c r="M495" s="236" t="s">
        <v>1</v>
      </c>
      <c r="N495" s="237" t="s">
        <v>41</v>
      </c>
      <c r="O495" s="92"/>
      <c r="P495" s="238">
        <f>O495*H495</f>
        <v>0</v>
      </c>
      <c r="Q495" s="238">
        <v>0</v>
      </c>
      <c r="R495" s="238">
        <f>Q495*H495</f>
        <v>0</v>
      </c>
      <c r="S495" s="238">
        <v>0</v>
      </c>
      <c r="T495" s="239">
        <f>S495*H495</f>
        <v>0</v>
      </c>
      <c r="U495" s="39"/>
      <c r="V495" s="39"/>
      <c r="W495" s="39"/>
      <c r="X495" s="39"/>
      <c r="Y495" s="39"/>
      <c r="Z495" s="39"/>
      <c r="AA495" s="39"/>
      <c r="AB495" s="39"/>
      <c r="AC495" s="39"/>
      <c r="AD495" s="39"/>
      <c r="AE495" s="39"/>
      <c r="AR495" s="240" t="s">
        <v>398</v>
      </c>
      <c r="AT495" s="240" t="s">
        <v>256</v>
      </c>
      <c r="AU495" s="240" t="s">
        <v>85</v>
      </c>
      <c r="AY495" s="18" t="s">
        <v>253</v>
      </c>
      <c r="BE495" s="241">
        <f>IF(N495="základní",J495,0)</f>
        <v>0</v>
      </c>
      <c r="BF495" s="241">
        <f>IF(N495="snížená",J495,0)</f>
        <v>0</v>
      </c>
      <c r="BG495" s="241">
        <f>IF(N495="zákl. přenesená",J495,0)</f>
        <v>0</v>
      </c>
      <c r="BH495" s="241">
        <f>IF(N495="sníž. přenesená",J495,0)</f>
        <v>0</v>
      </c>
      <c r="BI495" s="241">
        <f>IF(N495="nulová",J495,0)</f>
        <v>0</v>
      </c>
      <c r="BJ495" s="18" t="s">
        <v>83</v>
      </c>
      <c r="BK495" s="241">
        <f>ROUND(I495*H495,2)</f>
        <v>0</v>
      </c>
      <c r="BL495" s="18" t="s">
        <v>398</v>
      </c>
      <c r="BM495" s="240" t="s">
        <v>2300</v>
      </c>
    </row>
    <row r="496" s="13" customFormat="1">
      <c r="A496" s="13"/>
      <c r="B496" s="247"/>
      <c r="C496" s="248"/>
      <c r="D496" s="249" t="s">
        <v>264</v>
      </c>
      <c r="E496" s="250" t="s">
        <v>1</v>
      </c>
      <c r="F496" s="251" t="s">
        <v>357</v>
      </c>
      <c r="G496" s="248"/>
      <c r="H496" s="250" t="s">
        <v>1</v>
      </c>
      <c r="I496" s="252"/>
      <c r="J496" s="248"/>
      <c r="K496" s="248"/>
      <c r="L496" s="253"/>
      <c r="M496" s="254"/>
      <c r="N496" s="255"/>
      <c r="O496" s="255"/>
      <c r="P496" s="255"/>
      <c r="Q496" s="255"/>
      <c r="R496" s="255"/>
      <c r="S496" s="255"/>
      <c r="T496" s="256"/>
      <c r="U496" s="13"/>
      <c r="V496" s="13"/>
      <c r="W496" s="13"/>
      <c r="X496" s="13"/>
      <c r="Y496" s="13"/>
      <c r="Z496" s="13"/>
      <c r="AA496" s="13"/>
      <c r="AB496" s="13"/>
      <c r="AC496" s="13"/>
      <c r="AD496" s="13"/>
      <c r="AE496" s="13"/>
      <c r="AT496" s="257" t="s">
        <v>264</v>
      </c>
      <c r="AU496" s="257" t="s">
        <v>85</v>
      </c>
      <c r="AV496" s="13" t="s">
        <v>83</v>
      </c>
      <c r="AW496" s="13" t="s">
        <v>32</v>
      </c>
      <c r="AX496" s="13" t="s">
        <v>76</v>
      </c>
      <c r="AY496" s="257" t="s">
        <v>253</v>
      </c>
    </row>
    <row r="497" s="13" customFormat="1">
      <c r="A497" s="13"/>
      <c r="B497" s="247"/>
      <c r="C497" s="248"/>
      <c r="D497" s="249" t="s">
        <v>264</v>
      </c>
      <c r="E497" s="250" t="s">
        <v>1</v>
      </c>
      <c r="F497" s="251" t="s">
        <v>81</v>
      </c>
      <c r="G497" s="248"/>
      <c r="H497" s="250" t="s">
        <v>1</v>
      </c>
      <c r="I497" s="252"/>
      <c r="J497" s="248"/>
      <c r="K497" s="248"/>
      <c r="L497" s="253"/>
      <c r="M497" s="254"/>
      <c r="N497" s="255"/>
      <c r="O497" s="255"/>
      <c r="P497" s="255"/>
      <c r="Q497" s="255"/>
      <c r="R497" s="255"/>
      <c r="S497" s="255"/>
      <c r="T497" s="256"/>
      <c r="U497" s="13"/>
      <c r="V497" s="13"/>
      <c r="W497" s="13"/>
      <c r="X497" s="13"/>
      <c r="Y497" s="13"/>
      <c r="Z497" s="13"/>
      <c r="AA497" s="13"/>
      <c r="AB497" s="13"/>
      <c r="AC497" s="13"/>
      <c r="AD497" s="13"/>
      <c r="AE497" s="13"/>
      <c r="AT497" s="257" t="s">
        <v>264</v>
      </c>
      <c r="AU497" s="257" t="s">
        <v>85</v>
      </c>
      <c r="AV497" s="13" t="s">
        <v>83</v>
      </c>
      <c r="AW497" s="13" t="s">
        <v>32</v>
      </c>
      <c r="AX497" s="13" t="s">
        <v>76</v>
      </c>
      <c r="AY497" s="257" t="s">
        <v>253</v>
      </c>
    </row>
    <row r="498" s="13" customFormat="1">
      <c r="A498" s="13"/>
      <c r="B498" s="247"/>
      <c r="C498" s="248"/>
      <c r="D498" s="249" t="s">
        <v>264</v>
      </c>
      <c r="E498" s="250" t="s">
        <v>1</v>
      </c>
      <c r="F498" s="251" t="s">
        <v>2096</v>
      </c>
      <c r="G498" s="248"/>
      <c r="H498" s="250" t="s">
        <v>1</v>
      </c>
      <c r="I498" s="252"/>
      <c r="J498" s="248"/>
      <c r="K498" s="248"/>
      <c r="L498" s="253"/>
      <c r="M498" s="254"/>
      <c r="N498" s="255"/>
      <c r="O498" s="255"/>
      <c r="P498" s="255"/>
      <c r="Q498" s="255"/>
      <c r="R498" s="255"/>
      <c r="S498" s="255"/>
      <c r="T498" s="256"/>
      <c r="U498" s="13"/>
      <c r="V498" s="13"/>
      <c r="W498" s="13"/>
      <c r="X498" s="13"/>
      <c r="Y498" s="13"/>
      <c r="Z498" s="13"/>
      <c r="AA498" s="13"/>
      <c r="AB498" s="13"/>
      <c r="AC498" s="13"/>
      <c r="AD498" s="13"/>
      <c r="AE498" s="13"/>
      <c r="AT498" s="257" t="s">
        <v>264</v>
      </c>
      <c r="AU498" s="257" t="s">
        <v>85</v>
      </c>
      <c r="AV498" s="13" t="s">
        <v>83</v>
      </c>
      <c r="AW498" s="13" t="s">
        <v>32</v>
      </c>
      <c r="AX498" s="13" t="s">
        <v>76</v>
      </c>
      <c r="AY498" s="257" t="s">
        <v>253</v>
      </c>
    </row>
    <row r="499" s="14" customFormat="1">
      <c r="A499" s="14"/>
      <c r="B499" s="258"/>
      <c r="C499" s="259"/>
      <c r="D499" s="249" t="s">
        <v>264</v>
      </c>
      <c r="E499" s="260" t="s">
        <v>1</v>
      </c>
      <c r="F499" s="261" t="s">
        <v>2054</v>
      </c>
      <c r="G499" s="259"/>
      <c r="H499" s="262">
        <v>1.73</v>
      </c>
      <c r="I499" s="263"/>
      <c r="J499" s="259"/>
      <c r="K499" s="259"/>
      <c r="L499" s="264"/>
      <c r="M499" s="265"/>
      <c r="N499" s="266"/>
      <c r="O499" s="266"/>
      <c r="P499" s="266"/>
      <c r="Q499" s="266"/>
      <c r="R499" s="266"/>
      <c r="S499" s="266"/>
      <c r="T499" s="267"/>
      <c r="U499" s="14"/>
      <c r="V499" s="14"/>
      <c r="W499" s="14"/>
      <c r="X499" s="14"/>
      <c r="Y499" s="14"/>
      <c r="Z499" s="14"/>
      <c r="AA499" s="14"/>
      <c r="AB499" s="14"/>
      <c r="AC499" s="14"/>
      <c r="AD499" s="14"/>
      <c r="AE499" s="14"/>
      <c r="AT499" s="268" t="s">
        <v>264</v>
      </c>
      <c r="AU499" s="268" t="s">
        <v>85</v>
      </c>
      <c r="AV499" s="14" t="s">
        <v>85</v>
      </c>
      <c r="AW499" s="14" t="s">
        <v>32</v>
      </c>
      <c r="AX499" s="14" t="s">
        <v>76</v>
      </c>
      <c r="AY499" s="268" t="s">
        <v>253</v>
      </c>
    </row>
    <row r="500" s="16" customFormat="1">
      <c r="A500" s="16"/>
      <c r="B500" s="280"/>
      <c r="C500" s="281"/>
      <c r="D500" s="249" t="s">
        <v>264</v>
      </c>
      <c r="E500" s="282" t="s">
        <v>1</v>
      </c>
      <c r="F500" s="283" t="s">
        <v>323</v>
      </c>
      <c r="G500" s="281"/>
      <c r="H500" s="284">
        <v>1.73</v>
      </c>
      <c r="I500" s="285"/>
      <c r="J500" s="281"/>
      <c r="K500" s="281"/>
      <c r="L500" s="286"/>
      <c r="M500" s="287"/>
      <c r="N500" s="288"/>
      <c r="O500" s="288"/>
      <c r="P500" s="288"/>
      <c r="Q500" s="288"/>
      <c r="R500" s="288"/>
      <c r="S500" s="288"/>
      <c r="T500" s="289"/>
      <c r="U500" s="16"/>
      <c r="V500" s="16"/>
      <c r="W500" s="16"/>
      <c r="X500" s="16"/>
      <c r="Y500" s="16"/>
      <c r="Z500" s="16"/>
      <c r="AA500" s="16"/>
      <c r="AB500" s="16"/>
      <c r="AC500" s="16"/>
      <c r="AD500" s="16"/>
      <c r="AE500" s="16"/>
      <c r="AT500" s="290" t="s">
        <v>264</v>
      </c>
      <c r="AU500" s="290" t="s">
        <v>85</v>
      </c>
      <c r="AV500" s="16" t="s">
        <v>102</v>
      </c>
      <c r="AW500" s="16" t="s">
        <v>32</v>
      </c>
      <c r="AX500" s="16" t="s">
        <v>76</v>
      </c>
      <c r="AY500" s="290" t="s">
        <v>253</v>
      </c>
    </row>
    <row r="501" s="13" customFormat="1">
      <c r="A501" s="13"/>
      <c r="B501" s="247"/>
      <c r="C501" s="248"/>
      <c r="D501" s="249" t="s">
        <v>264</v>
      </c>
      <c r="E501" s="250" t="s">
        <v>1</v>
      </c>
      <c r="F501" s="251" t="s">
        <v>324</v>
      </c>
      <c r="G501" s="248"/>
      <c r="H501" s="250" t="s">
        <v>1</v>
      </c>
      <c r="I501" s="252"/>
      <c r="J501" s="248"/>
      <c r="K501" s="248"/>
      <c r="L501" s="253"/>
      <c r="M501" s="254"/>
      <c r="N501" s="255"/>
      <c r="O501" s="255"/>
      <c r="P501" s="255"/>
      <c r="Q501" s="255"/>
      <c r="R501" s="255"/>
      <c r="S501" s="255"/>
      <c r="T501" s="256"/>
      <c r="U501" s="13"/>
      <c r="V501" s="13"/>
      <c r="W501" s="13"/>
      <c r="X501" s="13"/>
      <c r="Y501" s="13"/>
      <c r="Z501" s="13"/>
      <c r="AA501" s="13"/>
      <c r="AB501" s="13"/>
      <c r="AC501" s="13"/>
      <c r="AD501" s="13"/>
      <c r="AE501" s="13"/>
      <c r="AT501" s="257" t="s">
        <v>264</v>
      </c>
      <c r="AU501" s="257" t="s">
        <v>85</v>
      </c>
      <c r="AV501" s="13" t="s">
        <v>83</v>
      </c>
      <c r="AW501" s="13" t="s">
        <v>32</v>
      </c>
      <c r="AX501" s="13" t="s">
        <v>76</v>
      </c>
      <c r="AY501" s="257" t="s">
        <v>253</v>
      </c>
    </row>
    <row r="502" s="13" customFormat="1">
      <c r="A502" s="13"/>
      <c r="B502" s="247"/>
      <c r="C502" s="248"/>
      <c r="D502" s="249" t="s">
        <v>264</v>
      </c>
      <c r="E502" s="250" t="s">
        <v>1</v>
      </c>
      <c r="F502" s="251" t="s">
        <v>2101</v>
      </c>
      <c r="G502" s="248"/>
      <c r="H502" s="250" t="s">
        <v>1</v>
      </c>
      <c r="I502" s="252"/>
      <c r="J502" s="248"/>
      <c r="K502" s="248"/>
      <c r="L502" s="253"/>
      <c r="M502" s="254"/>
      <c r="N502" s="255"/>
      <c r="O502" s="255"/>
      <c r="P502" s="255"/>
      <c r="Q502" s="255"/>
      <c r="R502" s="255"/>
      <c r="S502" s="255"/>
      <c r="T502" s="256"/>
      <c r="U502" s="13"/>
      <c r="V502" s="13"/>
      <c r="W502" s="13"/>
      <c r="X502" s="13"/>
      <c r="Y502" s="13"/>
      <c r="Z502" s="13"/>
      <c r="AA502" s="13"/>
      <c r="AB502" s="13"/>
      <c r="AC502" s="13"/>
      <c r="AD502" s="13"/>
      <c r="AE502" s="13"/>
      <c r="AT502" s="257" t="s">
        <v>264</v>
      </c>
      <c r="AU502" s="257" t="s">
        <v>85</v>
      </c>
      <c r="AV502" s="13" t="s">
        <v>83</v>
      </c>
      <c r="AW502" s="13" t="s">
        <v>32</v>
      </c>
      <c r="AX502" s="13" t="s">
        <v>76</v>
      </c>
      <c r="AY502" s="257" t="s">
        <v>253</v>
      </c>
    </row>
    <row r="503" s="14" customFormat="1">
      <c r="A503" s="14"/>
      <c r="B503" s="258"/>
      <c r="C503" s="259"/>
      <c r="D503" s="249" t="s">
        <v>264</v>
      </c>
      <c r="E503" s="260" t="s">
        <v>1</v>
      </c>
      <c r="F503" s="261" t="s">
        <v>2102</v>
      </c>
      <c r="G503" s="259"/>
      <c r="H503" s="262">
        <v>2.8999999999999999</v>
      </c>
      <c r="I503" s="263"/>
      <c r="J503" s="259"/>
      <c r="K503" s="259"/>
      <c r="L503" s="264"/>
      <c r="M503" s="265"/>
      <c r="N503" s="266"/>
      <c r="O503" s="266"/>
      <c r="P503" s="266"/>
      <c r="Q503" s="266"/>
      <c r="R503" s="266"/>
      <c r="S503" s="266"/>
      <c r="T503" s="267"/>
      <c r="U503" s="14"/>
      <c r="V503" s="14"/>
      <c r="W503" s="14"/>
      <c r="X503" s="14"/>
      <c r="Y503" s="14"/>
      <c r="Z503" s="14"/>
      <c r="AA503" s="14"/>
      <c r="AB503" s="14"/>
      <c r="AC503" s="14"/>
      <c r="AD503" s="14"/>
      <c r="AE503" s="14"/>
      <c r="AT503" s="268" t="s">
        <v>264</v>
      </c>
      <c r="AU503" s="268" t="s">
        <v>85</v>
      </c>
      <c r="AV503" s="14" t="s">
        <v>85</v>
      </c>
      <c r="AW503" s="14" t="s">
        <v>32</v>
      </c>
      <c r="AX503" s="14" t="s">
        <v>76</v>
      </c>
      <c r="AY503" s="268" t="s">
        <v>253</v>
      </c>
    </row>
    <row r="504" s="13" customFormat="1">
      <c r="A504" s="13"/>
      <c r="B504" s="247"/>
      <c r="C504" s="248"/>
      <c r="D504" s="249" t="s">
        <v>264</v>
      </c>
      <c r="E504" s="250" t="s">
        <v>1</v>
      </c>
      <c r="F504" s="251" t="s">
        <v>2123</v>
      </c>
      <c r="G504" s="248"/>
      <c r="H504" s="250" t="s">
        <v>1</v>
      </c>
      <c r="I504" s="252"/>
      <c r="J504" s="248"/>
      <c r="K504" s="248"/>
      <c r="L504" s="253"/>
      <c r="M504" s="254"/>
      <c r="N504" s="255"/>
      <c r="O504" s="255"/>
      <c r="P504" s="255"/>
      <c r="Q504" s="255"/>
      <c r="R504" s="255"/>
      <c r="S504" s="255"/>
      <c r="T504" s="256"/>
      <c r="U504" s="13"/>
      <c r="V504" s="13"/>
      <c r="W504" s="13"/>
      <c r="X504" s="13"/>
      <c r="Y504" s="13"/>
      <c r="Z504" s="13"/>
      <c r="AA504" s="13"/>
      <c r="AB504" s="13"/>
      <c r="AC504" s="13"/>
      <c r="AD504" s="13"/>
      <c r="AE504" s="13"/>
      <c r="AT504" s="257" t="s">
        <v>264</v>
      </c>
      <c r="AU504" s="257" t="s">
        <v>85</v>
      </c>
      <c r="AV504" s="13" t="s">
        <v>83</v>
      </c>
      <c r="AW504" s="13" t="s">
        <v>32</v>
      </c>
      <c r="AX504" s="13" t="s">
        <v>76</v>
      </c>
      <c r="AY504" s="257" t="s">
        <v>253</v>
      </c>
    </row>
    <row r="505" s="14" customFormat="1">
      <c r="A505" s="14"/>
      <c r="B505" s="258"/>
      <c r="C505" s="259"/>
      <c r="D505" s="249" t="s">
        <v>264</v>
      </c>
      <c r="E505" s="260" t="s">
        <v>1</v>
      </c>
      <c r="F505" s="261" t="s">
        <v>2124</v>
      </c>
      <c r="G505" s="259"/>
      <c r="H505" s="262">
        <v>2.9500000000000002</v>
      </c>
      <c r="I505" s="263"/>
      <c r="J505" s="259"/>
      <c r="K505" s="259"/>
      <c r="L505" s="264"/>
      <c r="M505" s="265"/>
      <c r="N505" s="266"/>
      <c r="O505" s="266"/>
      <c r="P505" s="266"/>
      <c r="Q505" s="266"/>
      <c r="R505" s="266"/>
      <c r="S505" s="266"/>
      <c r="T505" s="267"/>
      <c r="U505" s="14"/>
      <c r="V505" s="14"/>
      <c r="W505" s="14"/>
      <c r="X505" s="14"/>
      <c r="Y505" s="14"/>
      <c r="Z505" s="14"/>
      <c r="AA505" s="14"/>
      <c r="AB505" s="14"/>
      <c r="AC505" s="14"/>
      <c r="AD505" s="14"/>
      <c r="AE505" s="14"/>
      <c r="AT505" s="268" t="s">
        <v>264</v>
      </c>
      <c r="AU505" s="268" t="s">
        <v>85</v>
      </c>
      <c r="AV505" s="14" t="s">
        <v>85</v>
      </c>
      <c r="AW505" s="14" t="s">
        <v>32</v>
      </c>
      <c r="AX505" s="14" t="s">
        <v>76</v>
      </c>
      <c r="AY505" s="268" t="s">
        <v>253</v>
      </c>
    </row>
    <row r="506" s="13" customFormat="1">
      <c r="A506" s="13"/>
      <c r="B506" s="247"/>
      <c r="C506" s="248"/>
      <c r="D506" s="249" t="s">
        <v>264</v>
      </c>
      <c r="E506" s="250" t="s">
        <v>1</v>
      </c>
      <c r="F506" s="251" t="s">
        <v>2142</v>
      </c>
      <c r="G506" s="248"/>
      <c r="H506" s="250" t="s">
        <v>1</v>
      </c>
      <c r="I506" s="252"/>
      <c r="J506" s="248"/>
      <c r="K506" s="248"/>
      <c r="L506" s="253"/>
      <c r="M506" s="254"/>
      <c r="N506" s="255"/>
      <c r="O506" s="255"/>
      <c r="P506" s="255"/>
      <c r="Q506" s="255"/>
      <c r="R506" s="255"/>
      <c r="S506" s="255"/>
      <c r="T506" s="256"/>
      <c r="U506" s="13"/>
      <c r="V506" s="13"/>
      <c r="W506" s="13"/>
      <c r="X506" s="13"/>
      <c r="Y506" s="13"/>
      <c r="Z506" s="13"/>
      <c r="AA506" s="13"/>
      <c r="AB506" s="13"/>
      <c r="AC506" s="13"/>
      <c r="AD506" s="13"/>
      <c r="AE506" s="13"/>
      <c r="AT506" s="257" t="s">
        <v>264</v>
      </c>
      <c r="AU506" s="257" t="s">
        <v>85</v>
      </c>
      <c r="AV506" s="13" t="s">
        <v>83</v>
      </c>
      <c r="AW506" s="13" t="s">
        <v>32</v>
      </c>
      <c r="AX506" s="13" t="s">
        <v>76</v>
      </c>
      <c r="AY506" s="257" t="s">
        <v>253</v>
      </c>
    </row>
    <row r="507" s="14" customFormat="1">
      <c r="A507" s="14"/>
      <c r="B507" s="258"/>
      <c r="C507" s="259"/>
      <c r="D507" s="249" t="s">
        <v>264</v>
      </c>
      <c r="E507" s="260" t="s">
        <v>1</v>
      </c>
      <c r="F507" s="261" t="s">
        <v>2143</v>
      </c>
      <c r="G507" s="259"/>
      <c r="H507" s="262">
        <v>2.71</v>
      </c>
      <c r="I507" s="263"/>
      <c r="J507" s="259"/>
      <c r="K507" s="259"/>
      <c r="L507" s="264"/>
      <c r="M507" s="265"/>
      <c r="N507" s="266"/>
      <c r="O507" s="266"/>
      <c r="P507" s="266"/>
      <c r="Q507" s="266"/>
      <c r="R507" s="266"/>
      <c r="S507" s="266"/>
      <c r="T507" s="267"/>
      <c r="U507" s="14"/>
      <c r="V507" s="14"/>
      <c r="W507" s="14"/>
      <c r="X507" s="14"/>
      <c r="Y507" s="14"/>
      <c r="Z507" s="14"/>
      <c r="AA507" s="14"/>
      <c r="AB507" s="14"/>
      <c r="AC507" s="14"/>
      <c r="AD507" s="14"/>
      <c r="AE507" s="14"/>
      <c r="AT507" s="268" t="s">
        <v>264</v>
      </c>
      <c r="AU507" s="268" t="s">
        <v>85</v>
      </c>
      <c r="AV507" s="14" t="s">
        <v>85</v>
      </c>
      <c r="AW507" s="14" t="s">
        <v>32</v>
      </c>
      <c r="AX507" s="14" t="s">
        <v>76</v>
      </c>
      <c r="AY507" s="268" t="s">
        <v>253</v>
      </c>
    </row>
    <row r="508" s="13" customFormat="1">
      <c r="A508" s="13"/>
      <c r="B508" s="247"/>
      <c r="C508" s="248"/>
      <c r="D508" s="249" t="s">
        <v>264</v>
      </c>
      <c r="E508" s="250" t="s">
        <v>1</v>
      </c>
      <c r="F508" s="251" t="s">
        <v>2148</v>
      </c>
      <c r="G508" s="248"/>
      <c r="H508" s="250" t="s">
        <v>1</v>
      </c>
      <c r="I508" s="252"/>
      <c r="J508" s="248"/>
      <c r="K508" s="248"/>
      <c r="L508" s="253"/>
      <c r="M508" s="254"/>
      <c r="N508" s="255"/>
      <c r="O508" s="255"/>
      <c r="P508" s="255"/>
      <c r="Q508" s="255"/>
      <c r="R508" s="255"/>
      <c r="S508" s="255"/>
      <c r="T508" s="256"/>
      <c r="U508" s="13"/>
      <c r="V508" s="13"/>
      <c r="W508" s="13"/>
      <c r="X508" s="13"/>
      <c r="Y508" s="13"/>
      <c r="Z508" s="13"/>
      <c r="AA508" s="13"/>
      <c r="AB508" s="13"/>
      <c r="AC508" s="13"/>
      <c r="AD508" s="13"/>
      <c r="AE508" s="13"/>
      <c r="AT508" s="257" t="s">
        <v>264</v>
      </c>
      <c r="AU508" s="257" t="s">
        <v>85</v>
      </c>
      <c r="AV508" s="13" t="s">
        <v>83</v>
      </c>
      <c r="AW508" s="13" t="s">
        <v>32</v>
      </c>
      <c r="AX508" s="13" t="s">
        <v>76</v>
      </c>
      <c r="AY508" s="257" t="s">
        <v>253</v>
      </c>
    </row>
    <row r="509" s="14" customFormat="1">
      <c r="A509" s="14"/>
      <c r="B509" s="258"/>
      <c r="C509" s="259"/>
      <c r="D509" s="249" t="s">
        <v>264</v>
      </c>
      <c r="E509" s="260" t="s">
        <v>1</v>
      </c>
      <c r="F509" s="261" t="s">
        <v>2149</v>
      </c>
      <c r="G509" s="259"/>
      <c r="H509" s="262">
        <v>1.72</v>
      </c>
      <c r="I509" s="263"/>
      <c r="J509" s="259"/>
      <c r="K509" s="259"/>
      <c r="L509" s="264"/>
      <c r="M509" s="265"/>
      <c r="N509" s="266"/>
      <c r="O509" s="266"/>
      <c r="P509" s="266"/>
      <c r="Q509" s="266"/>
      <c r="R509" s="266"/>
      <c r="S509" s="266"/>
      <c r="T509" s="267"/>
      <c r="U509" s="14"/>
      <c r="V509" s="14"/>
      <c r="W509" s="14"/>
      <c r="X509" s="14"/>
      <c r="Y509" s="14"/>
      <c r="Z509" s="14"/>
      <c r="AA509" s="14"/>
      <c r="AB509" s="14"/>
      <c r="AC509" s="14"/>
      <c r="AD509" s="14"/>
      <c r="AE509" s="14"/>
      <c r="AT509" s="268" t="s">
        <v>264</v>
      </c>
      <c r="AU509" s="268" t="s">
        <v>85</v>
      </c>
      <c r="AV509" s="14" t="s">
        <v>85</v>
      </c>
      <c r="AW509" s="14" t="s">
        <v>32</v>
      </c>
      <c r="AX509" s="14" t="s">
        <v>76</v>
      </c>
      <c r="AY509" s="268" t="s">
        <v>253</v>
      </c>
    </row>
    <row r="510" s="13" customFormat="1">
      <c r="A510" s="13"/>
      <c r="B510" s="247"/>
      <c r="C510" s="248"/>
      <c r="D510" s="249" t="s">
        <v>264</v>
      </c>
      <c r="E510" s="250" t="s">
        <v>1</v>
      </c>
      <c r="F510" s="251" t="s">
        <v>2150</v>
      </c>
      <c r="G510" s="248"/>
      <c r="H510" s="250" t="s">
        <v>1</v>
      </c>
      <c r="I510" s="252"/>
      <c r="J510" s="248"/>
      <c r="K510" s="248"/>
      <c r="L510" s="253"/>
      <c r="M510" s="254"/>
      <c r="N510" s="255"/>
      <c r="O510" s="255"/>
      <c r="P510" s="255"/>
      <c r="Q510" s="255"/>
      <c r="R510" s="255"/>
      <c r="S510" s="255"/>
      <c r="T510" s="256"/>
      <c r="U510" s="13"/>
      <c r="V510" s="13"/>
      <c r="W510" s="13"/>
      <c r="X510" s="13"/>
      <c r="Y510" s="13"/>
      <c r="Z510" s="13"/>
      <c r="AA510" s="13"/>
      <c r="AB510" s="13"/>
      <c r="AC510" s="13"/>
      <c r="AD510" s="13"/>
      <c r="AE510" s="13"/>
      <c r="AT510" s="257" t="s">
        <v>264</v>
      </c>
      <c r="AU510" s="257" t="s">
        <v>85</v>
      </c>
      <c r="AV510" s="13" t="s">
        <v>83</v>
      </c>
      <c r="AW510" s="13" t="s">
        <v>32</v>
      </c>
      <c r="AX510" s="13" t="s">
        <v>76</v>
      </c>
      <c r="AY510" s="257" t="s">
        <v>253</v>
      </c>
    </row>
    <row r="511" s="14" customFormat="1">
      <c r="A511" s="14"/>
      <c r="B511" s="258"/>
      <c r="C511" s="259"/>
      <c r="D511" s="249" t="s">
        <v>264</v>
      </c>
      <c r="E511" s="260" t="s">
        <v>1</v>
      </c>
      <c r="F511" s="261" t="s">
        <v>83</v>
      </c>
      <c r="G511" s="259"/>
      <c r="H511" s="262">
        <v>1</v>
      </c>
      <c r="I511" s="263"/>
      <c r="J511" s="259"/>
      <c r="K511" s="259"/>
      <c r="L511" s="264"/>
      <c r="M511" s="265"/>
      <c r="N511" s="266"/>
      <c r="O511" s="266"/>
      <c r="P511" s="266"/>
      <c r="Q511" s="266"/>
      <c r="R511" s="266"/>
      <c r="S511" s="266"/>
      <c r="T511" s="267"/>
      <c r="U511" s="14"/>
      <c r="V511" s="14"/>
      <c r="W511" s="14"/>
      <c r="X511" s="14"/>
      <c r="Y511" s="14"/>
      <c r="Z511" s="14"/>
      <c r="AA511" s="14"/>
      <c r="AB511" s="14"/>
      <c r="AC511" s="14"/>
      <c r="AD511" s="14"/>
      <c r="AE511" s="14"/>
      <c r="AT511" s="268" t="s">
        <v>264</v>
      </c>
      <c r="AU511" s="268" t="s">
        <v>85</v>
      </c>
      <c r="AV511" s="14" t="s">
        <v>85</v>
      </c>
      <c r="AW511" s="14" t="s">
        <v>32</v>
      </c>
      <c r="AX511" s="14" t="s">
        <v>76</v>
      </c>
      <c r="AY511" s="268" t="s">
        <v>253</v>
      </c>
    </row>
    <row r="512" s="13" customFormat="1">
      <c r="A512" s="13"/>
      <c r="B512" s="247"/>
      <c r="C512" s="248"/>
      <c r="D512" s="249" t="s">
        <v>264</v>
      </c>
      <c r="E512" s="250" t="s">
        <v>1</v>
      </c>
      <c r="F512" s="251" t="s">
        <v>2151</v>
      </c>
      <c r="G512" s="248"/>
      <c r="H512" s="250" t="s">
        <v>1</v>
      </c>
      <c r="I512" s="252"/>
      <c r="J512" s="248"/>
      <c r="K512" s="248"/>
      <c r="L512" s="253"/>
      <c r="M512" s="254"/>
      <c r="N512" s="255"/>
      <c r="O512" s="255"/>
      <c r="P512" s="255"/>
      <c r="Q512" s="255"/>
      <c r="R512" s="255"/>
      <c r="S512" s="255"/>
      <c r="T512" s="256"/>
      <c r="U512" s="13"/>
      <c r="V512" s="13"/>
      <c r="W512" s="13"/>
      <c r="X512" s="13"/>
      <c r="Y512" s="13"/>
      <c r="Z512" s="13"/>
      <c r="AA512" s="13"/>
      <c r="AB512" s="13"/>
      <c r="AC512" s="13"/>
      <c r="AD512" s="13"/>
      <c r="AE512" s="13"/>
      <c r="AT512" s="257" t="s">
        <v>264</v>
      </c>
      <c r="AU512" s="257" t="s">
        <v>85</v>
      </c>
      <c r="AV512" s="13" t="s">
        <v>83</v>
      </c>
      <c r="AW512" s="13" t="s">
        <v>32</v>
      </c>
      <c r="AX512" s="13" t="s">
        <v>76</v>
      </c>
      <c r="AY512" s="257" t="s">
        <v>253</v>
      </c>
    </row>
    <row r="513" s="14" customFormat="1">
      <c r="A513" s="14"/>
      <c r="B513" s="258"/>
      <c r="C513" s="259"/>
      <c r="D513" s="249" t="s">
        <v>264</v>
      </c>
      <c r="E513" s="260" t="s">
        <v>1</v>
      </c>
      <c r="F513" s="261" t="s">
        <v>2152</v>
      </c>
      <c r="G513" s="259"/>
      <c r="H513" s="262">
        <v>1.51</v>
      </c>
      <c r="I513" s="263"/>
      <c r="J513" s="259"/>
      <c r="K513" s="259"/>
      <c r="L513" s="264"/>
      <c r="M513" s="265"/>
      <c r="N513" s="266"/>
      <c r="O513" s="266"/>
      <c r="P513" s="266"/>
      <c r="Q513" s="266"/>
      <c r="R513" s="266"/>
      <c r="S513" s="266"/>
      <c r="T513" s="267"/>
      <c r="U513" s="14"/>
      <c r="V513" s="14"/>
      <c r="W513" s="14"/>
      <c r="X513" s="14"/>
      <c r="Y513" s="14"/>
      <c r="Z513" s="14"/>
      <c r="AA513" s="14"/>
      <c r="AB513" s="14"/>
      <c r="AC513" s="14"/>
      <c r="AD513" s="14"/>
      <c r="AE513" s="14"/>
      <c r="AT513" s="268" t="s">
        <v>264</v>
      </c>
      <c r="AU513" s="268" t="s">
        <v>85</v>
      </c>
      <c r="AV513" s="14" t="s">
        <v>85</v>
      </c>
      <c r="AW513" s="14" t="s">
        <v>32</v>
      </c>
      <c r="AX513" s="14" t="s">
        <v>76</v>
      </c>
      <c r="AY513" s="268" t="s">
        <v>253</v>
      </c>
    </row>
    <row r="514" s="16" customFormat="1">
      <c r="A514" s="16"/>
      <c r="B514" s="280"/>
      <c r="C514" s="281"/>
      <c r="D514" s="249" t="s">
        <v>264</v>
      </c>
      <c r="E514" s="282" t="s">
        <v>1</v>
      </c>
      <c r="F514" s="283" t="s">
        <v>323</v>
      </c>
      <c r="G514" s="281"/>
      <c r="H514" s="284">
        <v>12.789999999999999</v>
      </c>
      <c r="I514" s="285"/>
      <c r="J514" s="281"/>
      <c r="K514" s="281"/>
      <c r="L514" s="286"/>
      <c r="M514" s="287"/>
      <c r="N514" s="288"/>
      <c r="O514" s="288"/>
      <c r="P514" s="288"/>
      <c r="Q514" s="288"/>
      <c r="R514" s="288"/>
      <c r="S514" s="288"/>
      <c r="T514" s="289"/>
      <c r="U514" s="16"/>
      <c r="V514" s="16"/>
      <c r="W514" s="16"/>
      <c r="X514" s="16"/>
      <c r="Y514" s="16"/>
      <c r="Z514" s="16"/>
      <c r="AA514" s="16"/>
      <c r="AB514" s="16"/>
      <c r="AC514" s="16"/>
      <c r="AD514" s="16"/>
      <c r="AE514" s="16"/>
      <c r="AT514" s="290" t="s">
        <v>264</v>
      </c>
      <c r="AU514" s="290" t="s">
        <v>85</v>
      </c>
      <c r="AV514" s="16" t="s">
        <v>102</v>
      </c>
      <c r="AW514" s="16" t="s">
        <v>32</v>
      </c>
      <c r="AX514" s="16" t="s">
        <v>76</v>
      </c>
      <c r="AY514" s="290" t="s">
        <v>253</v>
      </c>
    </row>
    <row r="515" s="15" customFormat="1">
      <c r="A515" s="15"/>
      <c r="B515" s="269"/>
      <c r="C515" s="270"/>
      <c r="D515" s="249" t="s">
        <v>264</v>
      </c>
      <c r="E515" s="271" t="s">
        <v>1</v>
      </c>
      <c r="F515" s="272" t="s">
        <v>283</v>
      </c>
      <c r="G515" s="270"/>
      <c r="H515" s="273">
        <v>14.52</v>
      </c>
      <c r="I515" s="274"/>
      <c r="J515" s="270"/>
      <c r="K515" s="270"/>
      <c r="L515" s="275"/>
      <c r="M515" s="276"/>
      <c r="N515" s="277"/>
      <c r="O515" s="277"/>
      <c r="P515" s="277"/>
      <c r="Q515" s="277"/>
      <c r="R515" s="277"/>
      <c r="S515" s="277"/>
      <c r="T515" s="278"/>
      <c r="U515" s="15"/>
      <c r="V515" s="15"/>
      <c r="W515" s="15"/>
      <c r="X515" s="15"/>
      <c r="Y515" s="15"/>
      <c r="Z515" s="15"/>
      <c r="AA515" s="15"/>
      <c r="AB515" s="15"/>
      <c r="AC515" s="15"/>
      <c r="AD515" s="15"/>
      <c r="AE515" s="15"/>
      <c r="AT515" s="279" t="s">
        <v>264</v>
      </c>
      <c r="AU515" s="279" t="s">
        <v>85</v>
      </c>
      <c r="AV515" s="15" t="s">
        <v>260</v>
      </c>
      <c r="AW515" s="15" t="s">
        <v>32</v>
      </c>
      <c r="AX515" s="15" t="s">
        <v>83</v>
      </c>
      <c r="AY515" s="279" t="s">
        <v>253</v>
      </c>
    </row>
    <row r="516" s="2" customFormat="1" ht="44.25" customHeight="1">
      <c r="A516" s="39"/>
      <c r="B516" s="40"/>
      <c r="C516" s="229" t="s">
        <v>552</v>
      </c>
      <c r="D516" s="229" t="s">
        <v>256</v>
      </c>
      <c r="E516" s="230" t="s">
        <v>568</v>
      </c>
      <c r="F516" s="231" t="s">
        <v>569</v>
      </c>
      <c r="G516" s="232" t="s">
        <v>179</v>
      </c>
      <c r="H516" s="233">
        <v>28.140000000000001</v>
      </c>
      <c r="I516" s="234"/>
      <c r="J516" s="235">
        <f>ROUND(I516*H516,2)</f>
        <v>0</v>
      </c>
      <c r="K516" s="231" t="s">
        <v>259</v>
      </c>
      <c r="L516" s="45"/>
      <c r="M516" s="236" t="s">
        <v>1</v>
      </c>
      <c r="N516" s="237" t="s">
        <v>41</v>
      </c>
      <c r="O516" s="92"/>
      <c r="P516" s="238">
        <f>O516*H516</f>
        <v>0</v>
      </c>
      <c r="Q516" s="238">
        <v>0.020449999999999999</v>
      </c>
      <c r="R516" s="238">
        <f>Q516*H516</f>
        <v>0.57546299999999995</v>
      </c>
      <c r="S516" s="238">
        <v>0</v>
      </c>
      <c r="T516" s="239">
        <f>S516*H516</f>
        <v>0</v>
      </c>
      <c r="U516" s="39"/>
      <c r="V516" s="39"/>
      <c r="W516" s="39"/>
      <c r="X516" s="39"/>
      <c r="Y516" s="39"/>
      <c r="Z516" s="39"/>
      <c r="AA516" s="39"/>
      <c r="AB516" s="39"/>
      <c r="AC516" s="39"/>
      <c r="AD516" s="39"/>
      <c r="AE516" s="39"/>
      <c r="AR516" s="240" t="s">
        <v>398</v>
      </c>
      <c r="AT516" s="240" t="s">
        <v>256</v>
      </c>
      <c r="AU516" s="240" t="s">
        <v>85</v>
      </c>
      <c r="AY516" s="18" t="s">
        <v>253</v>
      </c>
      <c r="BE516" s="241">
        <f>IF(N516="základní",J516,0)</f>
        <v>0</v>
      </c>
      <c r="BF516" s="241">
        <f>IF(N516="snížená",J516,0)</f>
        <v>0</v>
      </c>
      <c r="BG516" s="241">
        <f>IF(N516="zákl. přenesená",J516,0)</f>
        <v>0</v>
      </c>
      <c r="BH516" s="241">
        <f>IF(N516="sníž. přenesená",J516,0)</f>
        <v>0</v>
      </c>
      <c r="BI516" s="241">
        <f>IF(N516="nulová",J516,0)</f>
        <v>0</v>
      </c>
      <c r="BJ516" s="18" t="s">
        <v>83</v>
      </c>
      <c r="BK516" s="241">
        <f>ROUND(I516*H516,2)</f>
        <v>0</v>
      </c>
      <c r="BL516" s="18" t="s">
        <v>398</v>
      </c>
      <c r="BM516" s="240" t="s">
        <v>2301</v>
      </c>
    </row>
    <row r="517" s="2" customFormat="1">
      <c r="A517" s="39"/>
      <c r="B517" s="40"/>
      <c r="C517" s="41"/>
      <c r="D517" s="242" t="s">
        <v>262</v>
      </c>
      <c r="E517" s="41"/>
      <c r="F517" s="243" t="s">
        <v>571</v>
      </c>
      <c r="G517" s="41"/>
      <c r="H517" s="41"/>
      <c r="I517" s="244"/>
      <c r="J517" s="41"/>
      <c r="K517" s="41"/>
      <c r="L517" s="45"/>
      <c r="M517" s="245"/>
      <c r="N517" s="246"/>
      <c r="O517" s="92"/>
      <c r="P517" s="92"/>
      <c r="Q517" s="92"/>
      <c r="R517" s="92"/>
      <c r="S517" s="92"/>
      <c r="T517" s="93"/>
      <c r="U517" s="39"/>
      <c r="V517" s="39"/>
      <c r="W517" s="39"/>
      <c r="X517" s="39"/>
      <c r="Y517" s="39"/>
      <c r="Z517" s="39"/>
      <c r="AA517" s="39"/>
      <c r="AB517" s="39"/>
      <c r="AC517" s="39"/>
      <c r="AD517" s="39"/>
      <c r="AE517" s="39"/>
      <c r="AT517" s="18" t="s">
        <v>262</v>
      </c>
      <c r="AU517" s="18" t="s">
        <v>85</v>
      </c>
    </row>
    <row r="518" s="14" customFormat="1">
      <c r="A518" s="14"/>
      <c r="B518" s="258"/>
      <c r="C518" s="259"/>
      <c r="D518" s="249" t="s">
        <v>264</v>
      </c>
      <c r="E518" s="260" t="s">
        <v>1</v>
      </c>
      <c r="F518" s="261" t="s">
        <v>2080</v>
      </c>
      <c r="G518" s="259"/>
      <c r="H518" s="262">
        <v>21.390000000000001</v>
      </c>
      <c r="I518" s="263"/>
      <c r="J518" s="259"/>
      <c r="K518" s="259"/>
      <c r="L518" s="264"/>
      <c r="M518" s="265"/>
      <c r="N518" s="266"/>
      <c r="O518" s="266"/>
      <c r="P518" s="266"/>
      <c r="Q518" s="266"/>
      <c r="R518" s="266"/>
      <c r="S518" s="266"/>
      <c r="T518" s="267"/>
      <c r="U518" s="14"/>
      <c r="V518" s="14"/>
      <c r="W518" s="14"/>
      <c r="X518" s="14"/>
      <c r="Y518" s="14"/>
      <c r="Z518" s="14"/>
      <c r="AA518" s="14"/>
      <c r="AB518" s="14"/>
      <c r="AC518" s="14"/>
      <c r="AD518" s="14"/>
      <c r="AE518" s="14"/>
      <c r="AT518" s="268" t="s">
        <v>264</v>
      </c>
      <c r="AU518" s="268" t="s">
        <v>85</v>
      </c>
      <c r="AV518" s="14" t="s">
        <v>85</v>
      </c>
      <c r="AW518" s="14" t="s">
        <v>32</v>
      </c>
      <c r="AX518" s="14" t="s">
        <v>76</v>
      </c>
      <c r="AY518" s="268" t="s">
        <v>253</v>
      </c>
    </row>
    <row r="519" s="14" customFormat="1">
      <c r="A519" s="14"/>
      <c r="B519" s="258"/>
      <c r="C519" s="259"/>
      <c r="D519" s="249" t="s">
        <v>264</v>
      </c>
      <c r="E519" s="260" t="s">
        <v>1</v>
      </c>
      <c r="F519" s="261" t="s">
        <v>211</v>
      </c>
      <c r="G519" s="259"/>
      <c r="H519" s="262">
        <v>6.75</v>
      </c>
      <c r="I519" s="263"/>
      <c r="J519" s="259"/>
      <c r="K519" s="259"/>
      <c r="L519" s="264"/>
      <c r="M519" s="265"/>
      <c r="N519" s="266"/>
      <c r="O519" s="266"/>
      <c r="P519" s="266"/>
      <c r="Q519" s="266"/>
      <c r="R519" s="266"/>
      <c r="S519" s="266"/>
      <c r="T519" s="267"/>
      <c r="U519" s="14"/>
      <c r="V519" s="14"/>
      <c r="W519" s="14"/>
      <c r="X519" s="14"/>
      <c r="Y519" s="14"/>
      <c r="Z519" s="14"/>
      <c r="AA519" s="14"/>
      <c r="AB519" s="14"/>
      <c r="AC519" s="14"/>
      <c r="AD519" s="14"/>
      <c r="AE519" s="14"/>
      <c r="AT519" s="268" t="s">
        <v>264</v>
      </c>
      <c r="AU519" s="268" t="s">
        <v>85</v>
      </c>
      <c r="AV519" s="14" t="s">
        <v>85</v>
      </c>
      <c r="AW519" s="14" t="s">
        <v>32</v>
      </c>
      <c r="AX519" s="14" t="s">
        <v>76</v>
      </c>
      <c r="AY519" s="268" t="s">
        <v>253</v>
      </c>
    </row>
    <row r="520" s="15" customFormat="1">
      <c r="A520" s="15"/>
      <c r="B520" s="269"/>
      <c r="C520" s="270"/>
      <c r="D520" s="249" t="s">
        <v>264</v>
      </c>
      <c r="E520" s="271" t="s">
        <v>1</v>
      </c>
      <c r="F520" s="272" t="s">
        <v>283</v>
      </c>
      <c r="G520" s="270"/>
      <c r="H520" s="273">
        <v>28.140000000000001</v>
      </c>
      <c r="I520" s="274"/>
      <c r="J520" s="270"/>
      <c r="K520" s="270"/>
      <c r="L520" s="275"/>
      <c r="M520" s="276"/>
      <c r="N520" s="277"/>
      <c r="O520" s="277"/>
      <c r="P520" s="277"/>
      <c r="Q520" s="277"/>
      <c r="R520" s="277"/>
      <c r="S520" s="277"/>
      <c r="T520" s="278"/>
      <c r="U520" s="15"/>
      <c r="V520" s="15"/>
      <c r="W520" s="15"/>
      <c r="X520" s="15"/>
      <c r="Y520" s="15"/>
      <c r="Z520" s="15"/>
      <c r="AA520" s="15"/>
      <c r="AB520" s="15"/>
      <c r="AC520" s="15"/>
      <c r="AD520" s="15"/>
      <c r="AE520" s="15"/>
      <c r="AT520" s="279" t="s">
        <v>264</v>
      </c>
      <c r="AU520" s="279" t="s">
        <v>85</v>
      </c>
      <c r="AV520" s="15" t="s">
        <v>260</v>
      </c>
      <c r="AW520" s="15" t="s">
        <v>32</v>
      </c>
      <c r="AX520" s="15" t="s">
        <v>83</v>
      </c>
      <c r="AY520" s="279" t="s">
        <v>253</v>
      </c>
    </row>
    <row r="521" s="2" customFormat="1" ht="16.5" customHeight="1">
      <c r="A521" s="39"/>
      <c r="B521" s="40"/>
      <c r="C521" s="229" t="s">
        <v>559</v>
      </c>
      <c r="D521" s="229" t="s">
        <v>256</v>
      </c>
      <c r="E521" s="230" t="s">
        <v>590</v>
      </c>
      <c r="F521" s="231" t="s">
        <v>591</v>
      </c>
      <c r="G521" s="232" t="s">
        <v>179</v>
      </c>
      <c r="H521" s="233">
        <v>280.05000000000001</v>
      </c>
      <c r="I521" s="234"/>
      <c r="J521" s="235">
        <f>ROUND(I521*H521,2)</f>
        <v>0</v>
      </c>
      <c r="K521" s="231" t="s">
        <v>259</v>
      </c>
      <c r="L521" s="45"/>
      <c r="M521" s="236" t="s">
        <v>1</v>
      </c>
      <c r="N521" s="237" t="s">
        <v>41</v>
      </c>
      <c r="O521" s="92"/>
      <c r="P521" s="238">
        <f>O521*H521</f>
        <v>0</v>
      </c>
      <c r="Q521" s="238">
        <v>0.0050000000000000001</v>
      </c>
      <c r="R521" s="238">
        <f>Q521*H521</f>
        <v>1.40025</v>
      </c>
      <c r="S521" s="238">
        <v>0</v>
      </c>
      <c r="T521" s="239">
        <f>S521*H521</f>
        <v>0</v>
      </c>
      <c r="U521" s="39"/>
      <c r="V521" s="39"/>
      <c r="W521" s="39"/>
      <c r="X521" s="39"/>
      <c r="Y521" s="39"/>
      <c r="Z521" s="39"/>
      <c r="AA521" s="39"/>
      <c r="AB521" s="39"/>
      <c r="AC521" s="39"/>
      <c r="AD521" s="39"/>
      <c r="AE521" s="39"/>
      <c r="AR521" s="240" t="s">
        <v>398</v>
      </c>
      <c r="AT521" s="240" t="s">
        <v>256</v>
      </c>
      <c r="AU521" s="240" t="s">
        <v>85</v>
      </c>
      <c r="AY521" s="18" t="s">
        <v>253</v>
      </c>
      <c r="BE521" s="241">
        <f>IF(N521="základní",J521,0)</f>
        <v>0</v>
      </c>
      <c r="BF521" s="241">
        <f>IF(N521="snížená",J521,0)</f>
        <v>0</v>
      </c>
      <c r="BG521" s="241">
        <f>IF(N521="zákl. přenesená",J521,0)</f>
        <v>0</v>
      </c>
      <c r="BH521" s="241">
        <f>IF(N521="sníž. přenesená",J521,0)</f>
        <v>0</v>
      </c>
      <c r="BI521" s="241">
        <f>IF(N521="nulová",J521,0)</f>
        <v>0</v>
      </c>
      <c r="BJ521" s="18" t="s">
        <v>83</v>
      </c>
      <c r="BK521" s="241">
        <f>ROUND(I521*H521,2)</f>
        <v>0</v>
      </c>
      <c r="BL521" s="18" t="s">
        <v>398</v>
      </c>
      <c r="BM521" s="240" t="s">
        <v>2302</v>
      </c>
    </row>
    <row r="522" s="2" customFormat="1">
      <c r="A522" s="39"/>
      <c r="B522" s="40"/>
      <c r="C522" s="41"/>
      <c r="D522" s="242" t="s">
        <v>262</v>
      </c>
      <c r="E522" s="41"/>
      <c r="F522" s="243" t="s">
        <v>593</v>
      </c>
      <c r="G522" s="41"/>
      <c r="H522" s="41"/>
      <c r="I522" s="244"/>
      <c r="J522" s="41"/>
      <c r="K522" s="41"/>
      <c r="L522" s="45"/>
      <c r="M522" s="245"/>
      <c r="N522" s="246"/>
      <c r="O522" s="92"/>
      <c r="P522" s="92"/>
      <c r="Q522" s="92"/>
      <c r="R522" s="92"/>
      <c r="S522" s="92"/>
      <c r="T522" s="93"/>
      <c r="U522" s="39"/>
      <c r="V522" s="39"/>
      <c r="W522" s="39"/>
      <c r="X522" s="39"/>
      <c r="Y522" s="39"/>
      <c r="Z522" s="39"/>
      <c r="AA522" s="39"/>
      <c r="AB522" s="39"/>
      <c r="AC522" s="39"/>
      <c r="AD522" s="39"/>
      <c r="AE522" s="39"/>
      <c r="AT522" s="18" t="s">
        <v>262</v>
      </c>
      <c r="AU522" s="18" t="s">
        <v>85</v>
      </c>
    </row>
    <row r="523" s="14" customFormat="1">
      <c r="A523" s="14"/>
      <c r="B523" s="258"/>
      <c r="C523" s="259"/>
      <c r="D523" s="249" t="s">
        <v>264</v>
      </c>
      <c r="E523" s="260" t="s">
        <v>1</v>
      </c>
      <c r="F523" s="261" t="s">
        <v>2052</v>
      </c>
      <c r="G523" s="259"/>
      <c r="H523" s="262">
        <v>1.73</v>
      </c>
      <c r="I523" s="263"/>
      <c r="J523" s="259"/>
      <c r="K523" s="259"/>
      <c r="L523" s="264"/>
      <c r="M523" s="265"/>
      <c r="N523" s="266"/>
      <c r="O523" s="266"/>
      <c r="P523" s="266"/>
      <c r="Q523" s="266"/>
      <c r="R523" s="266"/>
      <c r="S523" s="266"/>
      <c r="T523" s="267"/>
      <c r="U523" s="14"/>
      <c r="V523" s="14"/>
      <c r="W523" s="14"/>
      <c r="X523" s="14"/>
      <c r="Y523" s="14"/>
      <c r="Z523" s="14"/>
      <c r="AA523" s="14"/>
      <c r="AB523" s="14"/>
      <c r="AC523" s="14"/>
      <c r="AD523" s="14"/>
      <c r="AE523" s="14"/>
      <c r="AT523" s="268" t="s">
        <v>264</v>
      </c>
      <c r="AU523" s="268" t="s">
        <v>85</v>
      </c>
      <c r="AV523" s="14" t="s">
        <v>85</v>
      </c>
      <c r="AW523" s="14" t="s">
        <v>32</v>
      </c>
      <c r="AX523" s="14" t="s">
        <v>76</v>
      </c>
      <c r="AY523" s="268" t="s">
        <v>253</v>
      </c>
    </row>
    <row r="524" s="14" customFormat="1">
      <c r="A524" s="14"/>
      <c r="B524" s="258"/>
      <c r="C524" s="259"/>
      <c r="D524" s="249" t="s">
        <v>264</v>
      </c>
      <c r="E524" s="260" t="s">
        <v>1</v>
      </c>
      <c r="F524" s="261" t="s">
        <v>2055</v>
      </c>
      <c r="G524" s="259"/>
      <c r="H524" s="262">
        <v>24.98</v>
      </c>
      <c r="I524" s="263"/>
      <c r="J524" s="259"/>
      <c r="K524" s="259"/>
      <c r="L524" s="264"/>
      <c r="M524" s="265"/>
      <c r="N524" s="266"/>
      <c r="O524" s="266"/>
      <c r="P524" s="266"/>
      <c r="Q524" s="266"/>
      <c r="R524" s="266"/>
      <c r="S524" s="266"/>
      <c r="T524" s="267"/>
      <c r="U524" s="14"/>
      <c r="V524" s="14"/>
      <c r="W524" s="14"/>
      <c r="X524" s="14"/>
      <c r="Y524" s="14"/>
      <c r="Z524" s="14"/>
      <c r="AA524" s="14"/>
      <c r="AB524" s="14"/>
      <c r="AC524" s="14"/>
      <c r="AD524" s="14"/>
      <c r="AE524" s="14"/>
      <c r="AT524" s="268" t="s">
        <v>264</v>
      </c>
      <c r="AU524" s="268" t="s">
        <v>85</v>
      </c>
      <c r="AV524" s="14" t="s">
        <v>85</v>
      </c>
      <c r="AW524" s="14" t="s">
        <v>32</v>
      </c>
      <c r="AX524" s="14" t="s">
        <v>76</v>
      </c>
      <c r="AY524" s="268" t="s">
        <v>253</v>
      </c>
    </row>
    <row r="525" s="14" customFormat="1">
      <c r="A525" s="14"/>
      <c r="B525" s="258"/>
      <c r="C525" s="259"/>
      <c r="D525" s="249" t="s">
        <v>264</v>
      </c>
      <c r="E525" s="260" t="s">
        <v>1</v>
      </c>
      <c r="F525" s="261" t="s">
        <v>2058</v>
      </c>
      <c r="G525" s="259"/>
      <c r="H525" s="262">
        <v>117.5</v>
      </c>
      <c r="I525" s="263"/>
      <c r="J525" s="259"/>
      <c r="K525" s="259"/>
      <c r="L525" s="264"/>
      <c r="M525" s="265"/>
      <c r="N525" s="266"/>
      <c r="O525" s="266"/>
      <c r="P525" s="266"/>
      <c r="Q525" s="266"/>
      <c r="R525" s="266"/>
      <c r="S525" s="266"/>
      <c r="T525" s="267"/>
      <c r="U525" s="14"/>
      <c r="V525" s="14"/>
      <c r="W525" s="14"/>
      <c r="X525" s="14"/>
      <c r="Y525" s="14"/>
      <c r="Z525" s="14"/>
      <c r="AA525" s="14"/>
      <c r="AB525" s="14"/>
      <c r="AC525" s="14"/>
      <c r="AD525" s="14"/>
      <c r="AE525" s="14"/>
      <c r="AT525" s="268" t="s">
        <v>264</v>
      </c>
      <c r="AU525" s="268" t="s">
        <v>85</v>
      </c>
      <c r="AV525" s="14" t="s">
        <v>85</v>
      </c>
      <c r="AW525" s="14" t="s">
        <v>32</v>
      </c>
      <c r="AX525" s="14" t="s">
        <v>76</v>
      </c>
      <c r="AY525" s="268" t="s">
        <v>253</v>
      </c>
    </row>
    <row r="526" s="14" customFormat="1">
      <c r="A526" s="14"/>
      <c r="B526" s="258"/>
      <c r="C526" s="259"/>
      <c r="D526" s="249" t="s">
        <v>264</v>
      </c>
      <c r="E526" s="260" t="s">
        <v>1</v>
      </c>
      <c r="F526" s="261" t="s">
        <v>2061</v>
      </c>
      <c r="G526" s="259"/>
      <c r="H526" s="262">
        <v>16.77</v>
      </c>
      <c r="I526" s="263"/>
      <c r="J526" s="259"/>
      <c r="K526" s="259"/>
      <c r="L526" s="264"/>
      <c r="M526" s="265"/>
      <c r="N526" s="266"/>
      <c r="O526" s="266"/>
      <c r="P526" s="266"/>
      <c r="Q526" s="266"/>
      <c r="R526" s="266"/>
      <c r="S526" s="266"/>
      <c r="T526" s="267"/>
      <c r="U526" s="14"/>
      <c r="V526" s="14"/>
      <c r="W526" s="14"/>
      <c r="X526" s="14"/>
      <c r="Y526" s="14"/>
      <c r="Z526" s="14"/>
      <c r="AA526" s="14"/>
      <c r="AB526" s="14"/>
      <c r="AC526" s="14"/>
      <c r="AD526" s="14"/>
      <c r="AE526" s="14"/>
      <c r="AT526" s="268" t="s">
        <v>264</v>
      </c>
      <c r="AU526" s="268" t="s">
        <v>85</v>
      </c>
      <c r="AV526" s="14" t="s">
        <v>85</v>
      </c>
      <c r="AW526" s="14" t="s">
        <v>32</v>
      </c>
      <c r="AX526" s="14" t="s">
        <v>76</v>
      </c>
      <c r="AY526" s="268" t="s">
        <v>253</v>
      </c>
    </row>
    <row r="527" s="14" customFormat="1">
      <c r="A527" s="14"/>
      <c r="B527" s="258"/>
      <c r="C527" s="259"/>
      <c r="D527" s="249" t="s">
        <v>264</v>
      </c>
      <c r="E527" s="260" t="s">
        <v>1</v>
      </c>
      <c r="F527" s="261" t="s">
        <v>2064</v>
      </c>
      <c r="G527" s="259"/>
      <c r="H527" s="262">
        <v>89.120000000000005</v>
      </c>
      <c r="I527" s="263"/>
      <c r="J527" s="259"/>
      <c r="K527" s="259"/>
      <c r="L527" s="264"/>
      <c r="M527" s="265"/>
      <c r="N527" s="266"/>
      <c r="O527" s="266"/>
      <c r="P527" s="266"/>
      <c r="Q527" s="266"/>
      <c r="R527" s="266"/>
      <c r="S527" s="266"/>
      <c r="T527" s="267"/>
      <c r="U527" s="14"/>
      <c r="V527" s="14"/>
      <c r="W527" s="14"/>
      <c r="X527" s="14"/>
      <c r="Y527" s="14"/>
      <c r="Z527" s="14"/>
      <c r="AA527" s="14"/>
      <c r="AB527" s="14"/>
      <c r="AC527" s="14"/>
      <c r="AD527" s="14"/>
      <c r="AE527" s="14"/>
      <c r="AT527" s="268" t="s">
        <v>264</v>
      </c>
      <c r="AU527" s="268" t="s">
        <v>85</v>
      </c>
      <c r="AV527" s="14" t="s">
        <v>85</v>
      </c>
      <c r="AW527" s="14" t="s">
        <v>32</v>
      </c>
      <c r="AX527" s="14" t="s">
        <v>76</v>
      </c>
      <c r="AY527" s="268" t="s">
        <v>253</v>
      </c>
    </row>
    <row r="528" s="14" customFormat="1">
      <c r="A528" s="14"/>
      <c r="B528" s="258"/>
      <c r="C528" s="259"/>
      <c r="D528" s="249" t="s">
        <v>264</v>
      </c>
      <c r="E528" s="260" t="s">
        <v>1</v>
      </c>
      <c r="F528" s="261" t="s">
        <v>2067</v>
      </c>
      <c r="G528" s="259"/>
      <c r="H528" s="262">
        <v>19.109999999999999</v>
      </c>
      <c r="I528" s="263"/>
      <c r="J528" s="259"/>
      <c r="K528" s="259"/>
      <c r="L528" s="264"/>
      <c r="M528" s="265"/>
      <c r="N528" s="266"/>
      <c r="O528" s="266"/>
      <c r="P528" s="266"/>
      <c r="Q528" s="266"/>
      <c r="R528" s="266"/>
      <c r="S528" s="266"/>
      <c r="T528" s="267"/>
      <c r="U528" s="14"/>
      <c r="V528" s="14"/>
      <c r="W528" s="14"/>
      <c r="X528" s="14"/>
      <c r="Y528" s="14"/>
      <c r="Z528" s="14"/>
      <c r="AA528" s="14"/>
      <c r="AB528" s="14"/>
      <c r="AC528" s="14"/>
      <c r="AD528" s="14"/>
      <c r="AE528" s="14"/>
      <c r="AT528" s="268" t="s">
        <v>264</v>
      </c>
      <c r="AU528" s="268" t="s">
        <v>85</v>
      </c>
      <c r="AV528" s="14" t="s">
        <v>85</v>
      </c>
      <c r="AW528" s="14" t="s">
        <v>32</v>
      </c>
      <c r="AX528" s="14" t="s">
        <v>76</v>
      </c>
      <c r="AY528" s="268" t="s">
        <v>253</v>
      </c>
    </row>
    <row r="529" s="14" customFormat="1">
      <c r="A529" s="14"/>
      <c r="B529" s="258"/>
      <c r="C529" s="259"/>
      <c r="D529" s="249" t="s">
        <v>264</v>
      </c>
      <c r="E529" s="260" t="s">
        <v>1</v>
      </c>
      <c r="F529" s="261" t="s">
        <v>2070</v>
      </c>
      <c r="G529" s="259"/>
      <c r="H529" s="262">
        <v>6.1299999999999999</v>
      </c>
      <c r="I529" s="263"/>
      <c r="J529" s="259"/>
      <c r="K529" s="259"/>
      <c r="L529" s="264"/>
      <c r="M529" s="265"/>
      <c r="N529" s="266"/>
      <c r="O529" s="266"/>
      <c r="P529" s="266"/>
      <c r="Q529" s="266"/>
      <c r="R529" s="266"/>
      <c r="S529" s="266"/>
      <c r="T529" s="267"/>
      <c r="U529" s="14"/>
      <c r="V529" s="14"/>
      <c r="W529" s="14"/>
      <c r="X529" s="14"/>
      <c r="Y529" s="14"/>
      <c r="Z529" s="14"/>
      <c r="AA529" s="14"/>
      <c r="AB529" s="14"/>
      <c r="AC529" s="14"/>
      <c r="AD529" s="14"/>
      <c r="AE529" s="14"/>
      <c r="AT529" s="268" t="s">
        <v>264</v>
      </c>
      <c r="AU529" s="268" t="s">
        <v>85</v>
      </c>
      <c r="AV529" s="14" t="s">
        <v>85</v>
      </c>
      <c r="AW529" s="14" t="s">
        <v>32</v>
      </c>
      <c r="AX529" s="14" t="s">
        <v>76</v>
      </c>
      <c r="AY529" s="268" t="s">
        <v>253</v>
      </c>
    </row>
    <row r="530" s="14" customFormat="1">
      <c r="A530" s="14"/>
      <c r="B530" s="258"/>
      <c r="C530" s="259"/>
      <c r="D530" s="249" t="s">
        <v>264</v>
      </c>
      <c r="E530" s="260" t="s">
        <v>1</v>
      </c>
      <c r="F530" s="261" t="s">
        <v>2074</v>
      </c>
      <c r="G530" s="259"/>
      <c r="H530" s="262">
        <v>4.71</v>
      </c>
      <c r="I530" s="263"/>
      <c r="J530" s="259"/>
      <c r="K530" s="259"/>
      <c r="L530" s="264"/>
      <c r="M530" s="265"/>
      <c r="N530" s="266"/>
      <c r="O530" s="266"/>
      <c r="P530" s="266"/>
      <c r="Q530" s="266"/>
      <c r="R530" s="266"/>
      <c r="S530" s="266"/>
      <c r="T530" s="267"/>
      <c r="U530" s="14"/>
      <c r="V530" s="14"/>
      <c r="W530" s="14"/>
      <c r="X530" s="14"/>
      <c r="Y530" s="14"/>
      <c r="Z530" s="14"/>
      <c r="AA530" s="14"/>
      <c r="AB530" s="14"/>
      <c r="AC530" s="14"/>
      <c r="AD530" s="14"/>
      <c r="AE530" s="14"/>
      <c r="AT530" s="268" t="s">
        <v>264</v>
      </c>
      <c r="AU530" s="268" t="s">
        <v>85</v>
      </c>
      <c r="AV530" s="14" t="s">
        <v>85</v>
      </c>
      <c r="AW530" s="14" t="s">
        <v>32</v>
      </c>
      <c r="AX530" s="14" t="s">
        <v>76</v>
      </c>
      <c r="AY530" s="268" t="s">
        <v>253</v>
      </c>
    </row>
    <row r="531" s="15" customFormat="1">
      <c r="A531" s="15"/>
      <c r="B531" s="269"/>
      <c r="C531" s="270"/>
      <c r="D531" s="249" t="s">
        <v>264</v>
      </c>
      <c r="E531" s="271" t="s">
        <v>1</v>
      </c>
      <c r="F531" s="272" t="s">
        <v>283</v>
      </c>
      <c r="G531" s="270"/>
      <c r="H531" s="273">
        <v>280.05000000000001</v>
      </c>
      <c r="I531" s="274"/>
      <c r="J531" s="270"/>
      <c r="K531" s="270"/>
      <c r="L531" s="275"/>
      <c r="M531" s="276"/>
      <c r="N531" s="277"/>
      <c r="O531" s="277"/>
      <c r="P531" s="277"/>
      <c r="Q531" s="277"/>
      <c r="R531" s="277"/>
      <c r="S531" s="277"/>
      <c r="T531" s="278"/>
      <c r="U531" s="15"/>
      <c r="V531" s="15"/>
      <c r="W531" s="15"/>
      <c r="X531" s="15"/>
      <c r="Y531" s="15"/>
      <c r="Z531" s="15"/>
      <c r="AA531" s="15"/>
      <c r="AB531" s="15"/>
      <c r="AC531" s="15"/>
      <c r="AD531" s="15"/>
      <c r="AE531" s="15"/>
      <c r="AT531" s="279" t="s">
        <v>264</v>
      </c>
      <c r="AU531" s="279" t="s">
        <v>85</v>
      </c>
      <c r="AV531" s="15" t="s">
        <v>260</v>
      </c>
      <c r="AW531" s="15" t="s">
        <v>32</v>
      </c>
      <c r="AX531" s="15" t="s">
        <v>83</v>
      </c>
      <c r="AY531" s="279" t="s">
        <v>253</v>
      </c>
    </row>
    <row r="532" s="2" customFormat="1" ht="37.8" customHeight="1">
      <c r="A532" s="39"/>
      <c r="B532" s="40"/>
      <c r="C532" s="229" t="s">
        <v>563</v>
      </c>
      <c r="D532" s="229" t="s">
        <v>256</v>
      </c>
      <c r="E532" s="230" t="s">
        <v>595</v>
      </c>
      <c r="F532" s="231" t="s">
        <v>596</v>
      </c>
      <c r="G532" s="232" t="s">
        <v>179</v>
      </c>
      <c r="H532" s="233">
        <v>280.05000000000001</v>
      </c>
      <c r="I532" s="234"/>
      <c r="J532" s="235">
        <f>ROUND(I532*H532,2)</f>
        <v>0</v>
      </c>
      <c r="K532" s="231" t="s">
        <v>1</v>
      </c>
      <c r="L532" s="45"/>
      <c r="M532" s="236" t="s">
        <v>1</v>
      </c>
      <c r="N532" s="237" t="s">
        <v>41</v>
      </c>
      <c r="O532" s="92"/>
      <c r="P532" s="238">
        <f>O532*H532</f>
        <v>0</v>
      </c>
      <c r="Q532" s="238">
        <v>0.03882</v>
      </c>
      <c r="R532" s="238">
        <f>Q532*H532</f>
        <v>10.871541000000001</v>
      </c>
      <c r="S532" s="238">
        <v>0</v>
      </c>
      <c r="T532" s="239">
        <f>S532*H532</f>
        <v>0</v>
      </c>
      <c r="U532" s="39"/>
      <c r="V532" s="39"/>
      <c r="W532" s="39"/>
      <c r="X532" s="39"/>
      <c r="Y532" s="39"/>
      <c r="Z532" s="39"/>
      <c r="AA532" s="39"/>
      <c r="AB532" s="39"/>
      <c r="AC532" s="39"/>
      <c r="AD532" s="39"/>
      <c r="AE532" s="39"/>
      <c r="AR532" s="240" t="s">
        <v>398</v>
      </c>
      <c r="AT532" s="240" t="s">
        <v>256</v>
      </c>
      <c r="AU532" s="240" t="s">
        <v>85</v>
      </c>
      <c r="AY532" s="18" t="s">
        <v>253</v>
      </c>
      <c r="BE532" s="241">
        <f>IF(N532="základní",J532,0)</f>
        <v>0</v>
      </c>
      <c r="BF532" s="241">
        <f>IF(N532="snížená",J532,0)</f>
        <v>0</v>
      </c>
      <c r="BG532" s="241">
        <f>IF(N532="zákl. přenesená",J532,0)</f>
        <v>0</v>
      </c>
      <c r="BH532" s="241">
        <f>IF(N532="sníž. přenesená",J532,0)</f>
        <v>0</v>
      </c>
      <c r="BI532" s="241">
        <f>IF(N532="nulová",J532,0)</f>
        <v>0</v>
      </c>
      <c r="BJ532" s="18" t="s">
        <v>83</v>
      </c>
      <c r="BK532" s="241">
        <f>ROUND(I532*H532,2)</f>
        <v>0</v>
      </c>
      <c r="BL532" s="18" t="s">
        <v>398</v>
      </c>
      <c r="BM532" s="240" t="s">
        <v>2303</v>
      </c>
    </row>
    <row r="533" s="14" customFormat="1">
      <c r="A533" s="14"/>
      <c r="B533" s="258"/>
      <c r="C533" s="259"/>
      <c r="D533" s="249" t="s">
        <v>264</v>
      </c>
      <c r="E533" s="260" t="s">
        <v>1</v>
      </c>
      <c r="F533" s="261" t="s">
        <v>2052</v>
      </c>
      <c r="G533" s="259"/>
      <c r="H533" s="262">
        <v>1.73</v>
      </c>
      <c r="I533" s="263"/>
      <c r="J533" s="259"/>
      <c r="K533" s="259"/>
      <c r="L533" s="264"/>
      <c r="M533" s="265"/>
      <c r="N533" s="266"/>
      <c r="O533" s="266"/>
      <c r="P533" s="266"/>
      <c r="Q533" s="266"/>
      <c r="R533" s="266"/>
      <c r="S533" s="266"/>
      <c r="T533" s="267"/>
      <c r="U533" s="14"/>
      <c r="V533" s="14"/>
      <c r="W533" s="14"/>
      <c r="X533" s="14"/>
      <c r="Y533" s="14"/>
      <c r="Z533" s="14"/>
      <c r="AA533" s="14"/>
      <c r="AB533" s="14"/>
      <c r="AC533" s="14"/>
      <c r="AD533" s="14"/>
      <c r="AE533" s="14"/>
      <c r="AT533" s="268" t="s">
        <v>264</v>
      </c>
      <c r="AU533" s="268" t="s">
        <v>85</v>
      </c>
      <c r="AV533" s="14" t="s">
        <v>85</v>
      </c>
      <c r="AW533" s="14" t="s">
        <v>32</v>
      </c>
      <c r="AX533" s="14" t="s">
        <v>76</v>
      </c>
      <c r="AY533" s="268" t="s">
        <v>253</v>
      </c>
    </row>
    <row r="534" s="14" customFormat="1">
      <c r="A534" s="14"/>
      <c r="B534" s="258"/>
      <c r="C534" s="259"/>
      <c r="D534" s="249" t="s">
        <v>264</v>
      </c>
      <c r="E534" s="260" t="s">
        <v>1</v>
      </c>
      <c r="F534" s="261" t="s">
        <v>2055</v>
      </c>
      <c r="G534" s="259"/>
      <c r="H534" s="262">
        <v>24.98</v>
      </c>
      <c r="I534" s="263"/>
      <c r="J534" s="259"/>
      <c r="K534" s="259"/>
      <c r="L534" s="264"/>
      <c r="M534" s="265"/>
      <c r="N534" s="266"/>
      <c r="O534" s="266"/>
      <c r="P534" s="266"/>
      <c r="Q534" s="266"/>
      <c r="R534" s="266"/>
      <c r="S534" s="266"/>
      <c r="T534" s="267"/>
      <c r="U534" s="14"/>
      <c r="V534" s="14"/>
      <c r="W534" s="14"/>
      <c r="X534" s="14"/>
      <c r="Y534" s="14"/>
      <c r="Z534" s="14"/>
      <c r="AA534" s="14"/>
      <c r="AB534" s="14"/>
      <c r="AC534" s="14"/>
      <c r="AD534" s="14"/>
      <c r="AE534" s="14"/>
      <c r="AT534" s="268" t="s">
        <v>264</v>
      </c>
      <c r="AU534" s="268" t="s">
        <v>85</v>
      </c>
      <c r="AV534" s="14" t="s">
        <v>85</v>
      </c>
      <c r="AW534" s="14" t="s">
        <v>32</v>
      </c>
      <c r="AX534" s="14" t="s">
        <v>76</v>
      </c>
      <c r="AY534" s="268" t="s">
        <v>253</v>
      </c>
    </row>
    <row r="535" s="14" customFormat="1">
      <c r="A535" s="14"/>
      <c r="B535" s="258"/>
      <c r="C535" s="259"/>
      <c r="D535" s="249" t="s">
        <v>264</v>
      </c>
      <c r="E535" s="260" t="s">
        <v>1</v>
      </c>
      <c r="F535" s="261" t="s">
        <v>2058</v>
      </c>
      <c r="G535" s="259"/>
      <c r="H535" s="262">
        <v>117.5</v>
      </c>
      <c r="I535" s="263"/>
      <c r="J535" s="259"/>
      <c r="K535" s="259"/>
      <c r="L535" s="264"/>
      <c r="M535" s="265"/>
      <c r="N535" s="266"/>
      <c r="O535" s="266"/>
      <c r="P535" s="266"/>
      <c r="Q535" s="266"/>
      <c r="R535" s="266"/>
      <c r="S535" s="266"/>
      <c r="T535" s="267"/>
      <c r="U535" s="14"/>
      <c r="V535" s="14"/>
      <c r="W535" s="14"/>
      <c r="X535" s="14"/>
      <c r="Y535" s="14"/>
      <c r="Z535" s="14"/>
      <c r="AA535" s="14"/>
      <c r="AB535" s="14"/>
      <c r="AC535" s="14"/>
      <c r="AD535" s="14"/>
      <c r="AE535" s="14"/>
      <c r="AT535" s="268" t="s">
        <v>264</v>
      </c>
      <c r="AU535" s="268" t="s">
        <v>85</v>
      </c>
      <c r="AV535" s="14" t="s">
        <v>85</v>
      </c>
      <c r="AW535" s="14" t="s">
        <v>32</v>
      </c>
      <c r="AX535" s="14" t="s">
        <v>76</v>
      </c>
      <c r="AY535" s="268" t="s">
        <v>253</v>
      </c>
    </row>
    <row r="536" s="14" customFormat="1">
      <c r="A536" s="14"/>
      <c r="B536" s="258"/>
      <c r="C536" s="259"/>
      <c r="D536" s="249" t="s">
        <v>264</v>
      </c>
      <c r="E536" s="260" t="s">
        <v>1</v>
      </c>
      <c r="F536" s="261" t="s">
        <v>2061</v>
      </c>
      <c r="G536" s="259"/>
      <c r="H536" s="262">
        <v>16.77</v>
      </c>
      <c r="I536" s="263"/>
      <c r="J536" s="259"/>
      <c r="K536" s="259"/>
      <c r="L536" s="264"/>
      <c r="M536" s="265"/>
      <c r="N536" s="266"/>
      <c r="O536" s="266"/>
      <c r="P536" s="266"/>
      <c r="Q536" s="266"/>
      <c r="R536" s="266"/>
      <c r="S536" s="266"/>
      <c r="T536" s="267"/>
      <c r="U536" s="14"/>
      <c r="V536" s="14"/>
      <c r="W536" s="14"/>
      <c r="X536" s="14"/>
      <c r="Y536" s="14"/>
      <c r="Z536" s="14"/>
      <c r="AA536" s="14"/>
      <c r="AB536" s="14"/>
      <c r="AC536" s="14"/>
      <c r="AD536" s="14"/>
      <c r="AE536" s="14"/>
      <c r="AT536" s="268" t="s">
        <v>264</v>
      </c>
      <c r="AU536" s="268" t="s">
        <v>85</v>
      </c>
      <c r="AV536" s="14" t="s">
        <v>85</v>
      </c>
      <c r="AW536" s="14" t="s">
        <v>32</v>
      </c>
      <c r="AX536" s="14" t="s">
        <v>76</v>
      </c>
      <c r="AY536" s="268" t="s">
        <v>253</v>
      </c>
    </row>
    <row r="537" s="14" customFormat="1">
      <c r="A537" s="14"/>
      <c r="B537" s="258"/>
      <c r="C537" s="259"/>
      <c r="D537" s="249" t="s">
        <v>264</v>
      </c>
      <c r="E537" s="260" t="s">
        <v>1</v>
      </c>
      <c r="F537" s="261" t="s">
        <v>2064</v>
      </c>
      <c r="G537" s="259"/>
      <c r="H537" s="262">
        <v>89.120000000000005</v>
      </c>
      <c r="I537" s="263"/>
      <c r="J537" s="259"/>
      <c r="K537" s="259"/>
      <c r="L537" s="264"/>
      <c r="M537" s="265"/>
      <c r="N537" s="266"/>
      <c r="O537" s="266"/>
      <c r="P537" s="266"/>
      <c r="Q537" s="266"/>
      <c r="R537" s="266"/>
      <c r="S537" s="266"/>
      <c r="T537" s="267"/>
      <c r="U537" s="14"/>
      <c r="V537" s="14"/>
      <c r="W537" s="14"/>
      <c r="X537" s="14"/>
      <c r="Y537" s="14"/>
      <c r="Z537" s="14"/>
      <c r="AA537" s="14"/>
      <c r="AB537" s="14"/>
      <c r="AC537" s="14"/>
      <c r="AD537" s="14"/>
      <c r="AE537" s="14"/>
      <c r="AT537" s="268" t="s">
        <v>264</v>
      </c>
      <c r="AU537" s="268" t="s">
        <v>85</v>
      </c>
      <c r="AV537" s="14" t="s">
        <v>85</v>
      </c>
      <c r="AW537" s="14" t="s">
        <v>32</v>
      </c>
      <c r="AX537" s="14" t="s">
        <v>76</v>
      </c>
      <c r="AY537" s="268" t="s">
        <v>253</v>
      </c>
    </row>
    <row r="538" s="14" customFormat="1">
      <c r="A538" s="14"/>
      <c r="B538" s="258"/>
      <c r="C538" s="259"/>
      <c r="D538" s="249" t="s">
        <v>264</v>
      </c>
      <c r="E538" s="260" t="s">
        <v>1</v>
      </c>
      <c r="F538" s="261" t="s">
        <v>2067</v>
      </c>
      <c r="G538" s="259"/>
      <c r="H538" s="262">
        <v>19.109999999999999</v>
      </c>
      <c r="I538" s="263"/>
      <c r="J538" s="259"/>
      <c r="K538" s="259"/>
      <c r="L538" s="264"/>
      <c r="M538" s="265"/>
      <c r="N538" s="266"/>
      <c r="O538" s="266"/>
      <c r="P538" s="266"/>
      <c r="Q538" s="266"/>
      <c r="R538" s="266"/>
      <c r="S538" s="266"/>
      <c r="T538" s="267"/>
      <c r="U538" s="14"/>
      <c r="V538" s="14"/>
      <c r="W538" s="14"/>
      <c r="X538" s="14"/>
      <c r="Y538" s="14"/>
      <c r="Z538" s="14"/>
      <c r="AA538" s="14"/>
      <c r="AB538" s="14"/>
      <c r="AC538" s="14"/>
      <c r="AD538" s="14"/>
      <c r="AE538" s="14"/>
      <c r="AT538" s="268" t="s">
        <v>264</v>
      </c>
      <c r="AU538" s="268" t="s">
        <v>85</v>
      </c>
      <c r="AV538" s="14" t="s">
        <v>85</v>
      </c>
      <c r="AW538" s="14" t="s">
        <v>32</v>
      </c>
      <c r="AX538" s="14" t="s">
        <v>76</v>
      </c>
      <c r="AY538" s="268" t="s">
        <v>253</v>
      </c>
    </row>
    <row r="539" s="14" customFormat="1">
      <c r="A539" s="14"/>
      <c r="B539" s="258"/>
      <c r="C539" s="259"/>
      <c r="D539" s="249" t="s">
        <v>264</v>
      </c>
      <c r="E539" s="260" t="s">
        <v>1</v>
      </c>
      <c r="F539" s="261" t="s">
        <v>2070</v>
      </c>
      <c r="G539" s="259"/>
      <c r="H539" s="262">
        <v>6.1299999999999999</v>
      </c>
      <c r="I539" s="263"/>
      <c r="J539" s="259"/>
      <c r="K539" s="259"/>
      <c r="L539" s="264"/>
      <c r="M539" s="265"/>
      <c r="N539" s="266"/>
      <c r="O539" s="266"/>
      <c r="P539" s="266"/>
      <c r="Q539" s="266"/>
      <c r="R539" s="266"/>
      <c r="S539" s="266"/>
      <c r="T539" s="267"/>
      <c r="U539" s="14"/>
      <c r="V539" s="14"/>
      <c r="W539" s="14"/>
      <c r="X539" s="14"/>
      <c r="Y539" s="14"/>
      <c r="Z539" s="14"/>
      <c r="AA539" s="14"/>
      <c r="AB539" s="14"/>
      <c r="AC539" s="14"/>
      <c r="AD539" s="14"/>
      <c r="AE539" s="14"/>
      <c r="AT539" s="268" t="s">
        <v>264</v>
      </c>
      <c r="AU539" s="268" t="s">
        <v>85</v>
      </c>
      <c r="AV539" s="14" t="s">
        <v>85</v>
      </c>
      <c r="AW539" s="14" t="s">
        <v>32</v>
      </c>
      <c r="AX539" s="14" t="s">
        <v>76</v>
      </c>
      <c r="AY539" s="268" t="s">
        <v>253</v>
      </c>
    </row>
    <row r="540" s="14" customFormat="1">
      <c r="A540" s="14"/>
      <c r="B540" s="258"/>
      <c r="C540" s="259"/>
      <c r="D540" s="249" t="s">
        <v>264</v>
      </c>
      <c r="E540" s="260" t="s">
        <v>1</v>
      </c>
      <c r="F540" s="261" t="s">
        <v>2074</v>
      </c>
      <c r="G540" s="259"/>
      <c r="H540" s="262">
        <v>4.71</v>
      </c>
      <c r="I540" s="263"/>
      <c r="J540" s="259"/>
      <c r="K540" s="259"/>
      <c r="L540" s="264"/>
      <c r="M540" s="265"/>
      <c r="N540" s="266"/>
      <c r="O540" s="266"/>
      <c r="P540" s="266"/>
      <c r="Q540" s="266"/>
      <c r="R540" s="266"/>
      <c r="S540" s="266"/>
      <c r="T540" s="267"/>
      <c r="U540" s="14"/>
      <c r="V540" s="14"/>
      <c r="W540" s="14"/>
      <c r="X540" s="14"/>
      <c r="Y540" s="14"/>
      <c r="Z540" s="14"/>
      <c r="AA540" s="14"/>
      <c r="AB540" s="14"/>
      <c r="AC540" s="14"/>
      <c r="AD540" s="14"/>
      <c r="AE540" s="14"/>
      <c r="AT540" s="268" t="s">
        <v>264</v>
      </c>
      <c r="AU540" s="268" t="s">
        <v>85</v>
      </c>
      <c r="AV540" s="14" t="s">
        <v>85</v>
      </c>
      <c r="AW540" s="14" t="s">
        <v>32</v>
      </c>
      <c r="AX540" s="14" t="s">
        <v>76</v>
      </c>
      <c r="AY540" s="268" t="s">
        <v>253</v>
      </c>
    </row>
    <row r="541" s="15" customFormat="1">
      <c r="A541" s="15"/>
      <c r="B541" s="269"/>
      <c r="C541" s="270"/>
      <c r="D541" s="249" t="s">
        <v>264</v>
      </c>
      <c r="E541" s="271" t="s">
        <v>1</v>
      </c>
      <c r="F541" s="272" t="s">
        <v>283</v>
      </c>
      <c r="G541" s="270"/>
      <c r="H541" s="273">
        <v>280.05000000000001</v>
      </c>
      <c r="I541" s="274"/>
      <c r="J541" s="270"/>
      <c r="K541" s="270"/>
      <c r="L541" s="275"/>
      <c r="M541" s="276"/>
      <c r="N541" s="277"/>
      <c r="O541" s="277"/>
      <c r="P541" s="277"/>
      <c r="Q541" s="277"/>
      <c r="R541" s="277"/>
      <c r="S541" s="277"/>
      <c r="T541" s="278"/>
      <c r="U541" s="15"/>
      <c r="V541" s="15"/>
      <c r="W541" s="15"/>
      <c r="X541" s="15"/>
      <c r="Y541" s="15"/>
      <c r="Z541" s="15"/>
      <c r="AA541" s="15"/>
      <c r="AB541" s="15"/>
      <c r="AC541" s="15"/>
      <c r="AD541" s="15"/>
      <c r="AE541" s="15"/>
      <c r="AT541" s="279" t="s">
        <v>264</v>
      </c>
      <c r="AU541" s="279" t="s">
        <v>85</v>
      </c>
      <c r="AV541" s="15" t="s">
        <v>260</v>
      </c>
      <c r="AW541" s="15" t="s">
        <v>32</v>
      </c>
      <c r="AX541" s="15" t="s">
        <v>83</v>
      </c>
      <c r="AY541" s="279" t="s">
        <v>253</v>
      </c>
    </row>
    <row r="542" s="2" customFormat="1" ht="24.15" customHeight="1">
      <c r="A542" s="39"/>
      <c r="B542" s="40"/>
      <c r="C542" s="229" t="s">
        <v>567</v>
      </c>
      <c r="D542" s="229" t="s">
        <v>256</v>
      </c>
      <c r="E542" s="230" t="s">
        <v>2304</v>
      </c>
      <c r="F542" s="231" t="s">
        <v>2305</v>
      </c>
      <c r="G542" s="232" t="s">
        <v>422</v>
      </c>
      <c r="H542" s="233">
        <v>39.570999999999998</v>
      </c>
      <c r="I542" s="234"/>
      <c r="J542" s="235">
        <f>ROUND(I542*H542,2)</f>
        <v>0</v>
      </c>
      <c r="K542" s="231" t="s">
        <v>259</v>
      </c>
      <c r="L542" s="45"/>
      <c r="M542" s="236" t="s">
        <v>1</v>
      </c>
      <c r="N542" s="237" t="s">
        <v>41</v>
      </c>
      <c r="O542" s="92"/>
      <c r="P542" s="238">
        <f>O542*H542</f>
        <v>0</v>
      </c>
      <c r="Q542" s="238">
        <v>0</v>
      </c>
      <c r="R542" s="238">
        <f>Q542*H542</f>
        <v>0</v>
      </c>
      <c r="S542" s="238">
        <v>0</v>
      </c>
      <c r="T542" s="239">
        <f>S542*H542</f>
        <v>0</v>
      </c>
      <c r="U542" s="39"/>
      <c r="V542" s="39"/>
      <c r="W542" s="39"/>
      <c r="X542" s="39"/>
      <c r="Y542" s="39"/>
      <c r="Z542" s="39"/>
      <c r="AA542" s="39"/>
      <c r="AB542" s="39"/>
      <c r="AC542" s="39"/>
      <c r="AD542" s="39"/>
      <c r="AE542" s="39"/>
      <c r="AR542" s="240" t="s">
        <v>398</v>
      </c>
      <c r="AT542" s="240" t="s">
        <v>256</v>
      </c>
      <c r="AU542" s="240" t="s">
        <v>85</v>
      </c>
      <c r="AY542" s="18" t="s">
        <v>253</v>
      </c>
      <c r="BE542" s="241">
        <f>IF(N542="základní",J542,0)</f>
        <v>0</v>
      </c>
      <c r="BF542" s="241">
        <f>IF(N542="snížená",J542,0)</f>
        <v>0</v>
      </c>
      <c r="BG542" s="241">
        <f>IF(N542="zákl. přenesená",J542,0)</f>
        <v>0</v>
      </c>
      <c r="BH542" s="241">
        <f>IF(N542="sníž. přenesená",J542,0)</f>
        <v>0</v>
      </c>
      <c r="BI542" s="241">
        <f>IF(N542="nulová",J542,0)</f>
        <v>0</v>
      </c>
      <c r="BJ542" s="18" t="s">
        <v>83</v>
      </c>
      <c r="BK542" s="241">
        <f>ROUND(I542*H542,2)</f>
        <v>0</v>
      </c>
      <c r="BL542" s="18" t="s">
        <v>398</v>
      </c>
      <c r="BM542" s="240" t="s">
        <v>2306</v>
      </c>
    </row>
    <row r="543" s="2" customFormat="1">
      <c r="A543" s="39"/>
      <c r="B543" s="40"/>
      <c r="C543" s="41"/>
      <c r="D543" s="242" t="s">
        <v>262</v>
      </c>
      <c r="E543" s="41"/>
      <c r="F543" s="243" t="s">
        <v>2307</v>
      </c>
      <c r="G543" s="41"/>
      <c r="H543" s="41"/>
      <c r="I543" s="244"/>
      <c r="J543" s="41"/>
      <c r="K543" s="41"/>
      <c r="L543" s="45"/>
      <c r="M543" s="245"/>
      <c r="N543" s="246"/>
      <c r="O543" s="92"/>
      <c r="P543" s="92"/>
      <c r="Q543" s="92"/>
      <c r="R543" s="92"/>
      <c r="S543" s="92"/>
      <c r="T543" s="93"/>
      <c r="U543" s="39"/>
      <c r="V543" s="39"/>
      <c r="W543" s="39"/>
      <c r="X543" s="39"/>
      <c r="Y543" s="39"/>
      <c r="Z543" s="39"/>
      <c r="AA543" s="39"/>
      <c r="AB543" s="39"/>
      <c r="AC543" s="39"/>
      <c r="AD543" s="39"/>
      <c r="AE543" s="39"/>
      <c r="AT543" s="18" t="s">
        <v>262</v>
      </c>
      <c r="AU543" s="18" t="s">
        <v>85</v>
      </c>
    </row>
    <row r="544" s="12" customFormat="1" ht="22.8" customHeight="1">
      <c r="A544" s="12"/>
      <c r="B544" s="213"/>
      <c r="C544" s="214"/>
      <c r="D544" s="215" t="s">
        <v>75</v>
      </c>
      <c r="E544" s="227" t="s">
        <v>603</v>
      </c>
      <c r="F544" s="227" t="s">
        <v>604</v>
      </c>
      <c r="G544" s="214"/>
      <c r="H544" s="214"/>
      <c r="I544" s="217"/>
      <c r="J544" s="228">
        <f>BK544</f>
        <v>0</v>
      </c>
      <c r="K544" s="214"/>
      <c r="L544" s="219"/>
      <c r="M544" s="220"/>
      <c r="N544" s="221"/>
      <c r="O544" s="221"/>
      <c r="P544" s="222">
        <f>SUM(P545:P576)</f>
        <v>0</v>
      </c>
      <c r="Q544" s="221"/>
      <c r="R544" s="222">
        <f>SUM(R545:R576)</f>
        <v>2.6999999999999997</v>
      </c>
      <c r="S544" s="221"/>
      <c r="T544" s="223">
        <f>SUM(T545:T576)</f>
        <v>0</v>
      </c>
      <c r="U544" s="12"/>
      <c r="V544" s="12"/>
      <c r="W544" s="12"/>
      <c r="X544" s="12"/>
      <c r="Y544" s="12"/>
      <c r="Z544" s="12"/>
      <c r="AA544" s="12"/>
      <c r="AB544" s="12"/>
      <c r="AC544" s="12"/>
      <c r="AD544" s="12"/>
      <c r="AE544" s="12"/>
      <c r="AR544" s="224" t="s">
        <v>85</v>
      </c>
      <c r="AT544" s="225" t="s">
        <v>75</v>
      </c>
      <c r="AU544" s="225" t="s">
        <v>83</v>
      </c>
      <c r="AY544" s="224" t="s">
        <v>253</v>
      </c>
      <c r="BK544" s="226">
        <f>SUM(BK545:BK576)</f>
        <v>0</v>
      </c>
    </row>
    <row r="545" s="2" customFormat="1" ht="24.15" customHeight="1">
      <c r="A545" s="39"/>
      <c r="B545" s="40"/>
      <c r="C545" s="229" t="s">
        <v>572</v>
      </c>
      <c r="D545" s="229" t="s">
        <v>256</v>
      </c>
      <c r="E545" s="230" t="s">
        <v>2308</v>
      </c>
      <c r="F545" s="231" t="s">
        <v>2309</v>
      </c>
      <c r="G545" s="232" t="s">
        <v>369</v>
      </c>
      <c r="H545" s="233">
        <v>1</v>
      </c>
      <c r="I545" s="234"/>
      <c r="J545" s="235">
        <f>ROUND(I545*H545,2)</f>
        <v>0</v>
      </c>
      <c r="K545" s="231" t="s">
        <v>1</v>
      </c>
      <c r="L545" s="45"/>
      <c r="M545" s="236" t="s">
        <v>1</v>
      </c>
      <c r="N545" s="237" t="s">
        <v>41</v>
      </c>
      <c r="O545" s="92"/>
      <c r="P545" s="238">
        <f>O545*H545</f>
        <v>0</v>
      </c>
      <c r="Q545" s="238">
        <v>0.089999999999999997</v>
      </c>
      <c r="R545" s="238">
        <f>Q545*H545</f>
        <v>0.089999999999999997</v>
      </c>
      <c r="S545" s="238">
        <v>0</v>
      </c>
      <c r="T545" s="239">
        <f>S545*H545</f>
        <v>0</v>
      </c>
      <c r="U545" s="39"/>
      <c r="V545" s="39"/>
      <c r="W545" s="39"/>
      <c r="X545" s="39"/>
      <c r="Y545" s="39"/>
      <c r="Z545" s="39"/>
      <c r="AA545" s="39"/>
      <c r="AB545" s="39"/>
      <c r="AC545" s="39"/>
      <c r="AD545" s="39"/>
      <c r="AE545" s="39"/>
      <c r="AR545" s="240" t="s">
        <v>398</v>
      </c>
      <c r="AT545" s="240" t="s">
        <v>256</v>
      </c>
      <c r="AU545" s="240" t="s">
        <v>85</v>
      </c>
      <c r="AY545" s="18" t="s">
        <v>253</v>
      </c>
      <c r="BE545" s="241">
        <f>IF(N545="základní",J545,0)</f>
        <v>0</v>
      </c>
      <c r="BF545" s="241">
        <f>IF(N545="snížená",J545,0)</f>
        <v>0</v>
      </c>
      <c r="BG545" s="241">
        <f>IF(N545="zákl. přenesená",J545,0)</f>
        <v>0</v>
      </c>
      <c r="BH545" s="241">
        <f>IF(N545="sníž. přenesená",J545,0)</f>
        <v>0</v>
      </c>
      <c r="BI545" s="241">
        <f>IF(N545="nulová",J545,0)</f>
        <v>0</v>
      </c>
      <c r="BJ545" s="18" t="s">
        <v>83</v>
      </c>
      <c r="BK545" s="241">
        <f>ROUND(I545*H545,2)</f>
        <v>0</v>
      </c>
      <c r="BL545" s="18" t="s">
        <v>398</v>
      </c>
      <c r="BM545" s="240" t="s">
        <v>2310</v>
      </c>
    </row>
    <row r="546" s="2" customFormat="1" ht="24.15" customHeight="1">
      <c r="A546" s="39"/>
      <c r="B546" s="40"/>
      <c r="C546" s="229" t="s">
        <v>577</v>
      </c>
      <c r="D546" s="229" t="s">
        <v>256</v>
      </c>
      <c r="E546" s="230" t="s">
        <v>2311</v>
      </c>
      <c r="F546" s="231" t="s">
        <v>2312</v>
      </c>
      <c r="G546" s="232" t="s">
        <v>369</v>
      </c>
      <c r="H546" s="233">
        <v>1</v>
      </c>
      <c r="I546" s="234"/>
      <c r="J546" s="235">
        <f>ROUND(I546*H546,2)</f>
        <v>0</v>
      </c>
      <c r="K546" s="231" t="s">
        <v>1</v>
      </c>
      <c r="L546" s="45"/>
      <c r="M546" s="236" t="s">
        <v>1</v>
      </c>
      <c r="N546" s="237" t="s">
        <v>41</v>
      </c>
      <c r="O546" s="92"/>
      <c r="P546" s="238">
        <f>O546*H546</f>
        <v>0</v>
      </c>
      <c r="Q546" s="238">
        <v>0.089999999999999997</v>
      </c>
      <c r="R546" s="238">
        <f>Q546*H546</f>
        <v>0.089999999999999997</v>
      </c>
      <c r="S546" s="238">
        <v>0</v>
      </c>
      <c r="T546" s="239">
        <f>S546*H546</f>
        <v>0</v>
      </c>
      <c r="U546" s="39"/>
      <c r="V546" s="39"/>
      <c r="W546" s="39"/>
      <c r="X546" s="39"/>
      <c r="Y546" s="39"/>
      <c r="Z546" s="39"/>
      <c r="AA546" s="39"/>
      <c r="AB546" s="39"/>
      <c r="AC546" s="39"/>
      <c r="AD546" s="39"/>
      <c r="AE546" s="39"/>
      <c r="AR546" s="240" t="s">
        <v>398</v>
      </c>
      <c r="AT546" s="240" t="s">
        <v>256</v>
      </c>
      <c r="AU546" s="240" t="s">
        <v>85</v>
      </c>
      <c r="AY546" s="18" t="s">
        <v>253</v>
      </c>
      <c r="BE546" s="241">
        <f>IF(N546="základní",J546,0)</f>
        <v>0</v>
      </c>
      <c r="BF546" s="241">
        <f>IF(N546="snížená",J546,0)</f>
        <v>0</v>
      </c>
      <c r="BG546" s="241">
        <f>IF(N546="zákl. přenesená",J546,0)</f>
        <v>0</v>
      </c>
      <c r="BH546" s="241">
        <f>IF(N546="sníž. přenesená",J546,0)</f>
        <v>0</v>
      </c>
      <c r="BI546" s="241">
        <f>IF(N546="nulová",J546,0)</f>
        <v>0</v>
      </c>
      <c r="BJ546" s="18" t="s">
        <v>83</v>
      </c>
      <c r="BK546" s="241">
        <f>ROUND(I546*H546,2)</f>
        <v>0</v>
      </c>
      <c r="BL546" s="18" t="s">
        <v>398</v>
      </c>
      <c r="BM546" s="240" t="s">
        <v>2313</v>
      </c>
    </row>
    <row r="547" s="2" customFormat="1" ht="24.15" customHeight="1">
      <c r="A547" s="39"/>
      <c r="B547" s="40"/>
      <c r="C547" s="229" t="s">
        <v>583</v>
      </c>
      <c r="D547" s="229" t="s">
        <v>256</v>
      </c>
      <c r="E547" s="230" t="s">
        <v>2314</v>
      </c>
      <c r="F547" s="231" t="s">
        <v>2315</v>
      </c>
      <c r="G547" s="232" t="s">
        <v>369</v>
      </c>
      <c r="H547" s="233">
        <v>1</v>
      </c>
      <c r="I547" s="234"/>
      <c r="J547" s="235">
        <f>ROUND(I547*H547,2)</f>
        <v>0</v>
      </c>
      <c r="K547" s="231" t="s">
        <v>1</v>
      </c>
      <c r="L547" s="45"/>
      <c r="M547" s="236" t="s">
        <v>1</v>
      </c>
      <c r="N547" s="237" t="s">
        <v>41</v>
      </c>
      <c r="O547" s="92"/>
      <c r="P547" s="238">
        <f>O547*H547</f>
        <v>0</v>
      </c>
      <c r="Q547" s="238">
        <v>0.089999999999999997</v>
      </c>
      <c r="R547" s="238">
        <f>Q547*H547</f>
        <v>0.089999999999999997</v>
      </c>
      <c r="S547" s="238">
        <v>0</v>
      </c>
      <c r="T547" s="239">
        <f>S547*H547</f>
        <v>0</v>
      </c>
      <c r="U547" s="39"/>
      <c r="V547" s="39"/>
      <c r="W547" s="39"/>
      <c r="X547" s="39"/>
      <c r="Y547" s="39"/>
      <c r="Z547" s="39"/>
      <c r="AA547" s="39"/>
      <c r="AB547" s="39"/>
      <c r="AC547" s="39"/>
      <c r="AD547" s="39"/>
      <c r="AE547" s="39"/>
      <c r="AR547" s="240" t="s">
        <v>398</v>
      </c>
      <c r="AT547" s="240" t="s">
        <v>256</v>
      </c>
      <c r="AU547" s="240" t="s">
        <v>85</v>
      </c>
      <c r="AY547" s="18" t="s">
        <v>253</v>
      </c>
      <c r="BE547" s="241">
        <f>IF(N547="základní",J547,0)</f>
        <v>0</v>
      </c>
      <c r="BF547" s="241">
        <f>IF(N547="snížená",J547,0)</f>
        <v>0</v>
      </c>
      <c r="BG547" s="241">
        <f>IF(N547="zákl. přenesená",J547,0)</f>
        <v>0</v>
      </c>
      <c r="BH547" s="241">
        <f>IF(N547="sníž. přenesená",J547,0)</f>
        <v>0</v>
      </c>
      <c r="BI547" s="241">
        <f>IF(N547="nulová",J547,0)</f>
        <v>0</v>
      </c>
      <c r="BJ547" s="18" t="s">
        <v>83</v>
      </c>
      <c r="BK547" s="241">
        <f>ROUND(I547*H547,2)</f>
        <v>0</v>
      </c>
      <c r="BL547" s="18" t="s">
        <v>398</v>
      </c>
      <c r="BM547" s="240" t="s">
        <v>2316</v>
      </c>
    </row>
    <row r="548" s="2" customFormat="1" ht="24.15" customHeight="1">
      <c r="A548" s="39"/>
      <c r="B548" s="40"/>
      <c r="C548" s="229" t="s">
        <v>589</v>
      </c>
      <c r="D548" s="229" t="s">
        <v>256</v>
      </c>
      <c r="E548" s="230" t="s">
        <v>2317</v>
      </c>
      <c r="F548" s="231" t="s">
        <v>2318</v>
      </c>
      <c r="G548" s="232" t="s">
        <v>369</v>
      </c>
      <c r="H548" s="233">
        <v>1</v>
      </c>
      <c r="I548" s="234"/>
      <c r="J548" s="235">
        <f>ROUND(I548*H548,2)</f>
        <v>0</v>
      </c>
      <c r="K548" s="231" t="s">
        <v>1</v>
      </c>
      <c r="L548" s="45"/>
      <c r="M548" s="236" t="s">
        <v>1</v>
      </c>
      <c r="N548" s="237" t="s">
        <v>41</v>
      </c>
      <c r="O548" s="92"/>
      <c r="P548" s="238">
        <f>O548*H548</f>
        <v>0</v>
      </c>
      <c r="Q548" s="238">
        <v>0.089999999999999997</v>
      </c>
      <c r="R548" s="238">
        <f>Q548*H548</f>
        <v>0.089999999999999997</v>
      </c>
      <c r="S548" s="238">
        <v>0</v>
      </c>
      <c r="T548" s="239">
        <f>S548*H548</f>
        <v>0</v>
      </c>
      <c r="U548" s="39"/>
      <c r="V548" s="39"/>
      <c r="W548" s="39"/>
      <c r="X548" s="39"/>
      <c r="Y548" s="39"/>
      <c r="Z548" s="39"/>
      <c r="AA548" s="39"/>
      <c r="AB548" s="39"/>
      <c r="AC548" s="39"/>
      <c r="AD548" s="39"/>
      <c r="AE548" s="39"/>
      <c r="AR548" s="240" t="s">
        <v>398</v>
      </c>
      <c r="AT548" s="240" t="s">
        <v>256</v>
      </c>
      <c r="AU548" s="240" t="s">
        <v>85</v>
      </c>
      <c r="AY548" s="18" t="s">
        <v>253</v>
      </c>
      <c r="BE548" s="241">
        <f>IF(N548="základní",J548,0)</f>
        <v>0</v>
      </c>
      <c r="BF548" s="241">
        <f>IF(N548="snížená",J548,0)</f>
        <v>0</v>
      </c>
      <c r="BG548" s="241">
        <f>IF(N548="zákl. přenesená",J548,0)</f>
        <v>0</v>
      </c>
      <c r="BH548" s="241">
        <f>IF(N548="sníž. přenesená",J548,0)</f>
        <v>0</v>
      </c>
      <c r="BI548" s="241">
        <f>IF(N548="nulová",J548,0)</f>
        <v>0</v>
      </c>
      <c r="BJ548" s="18" t="s">
        <v>83</v>
      </c>
      <c r="BK548" s="241">
        <f>ROUND(I548*H548,2)</f>
        <v>0</v>
      </c>
      <c r="BL548" s="18" t="s">
        <v>398</v>
      </c>
      <c r="BM548" s="240" t="s">
        <v>2319</v>
      </c>
    </row>
    <row r="549" s="2" customFormat="1" ht="24.15" customHeight="1">
      <c r="A549" s="39"/>
      <c r="B549" s="40"/>
      <c r="C549" s="229" t="s">
        <v>594</v>
      </c>
      <c r="D549" s="229" t="s">
        <v>256</v>
      </c>
      <c r="E549" s="230" t="s">
        <v>2320</v>
      </c>
      <c r="F549" s="231" t="s">
        <v>2321</v>
      </c>
      <c r="G549" s="232" t="s">
        <v>369</v>
      </c>
      <c r="H549" s="233">
        <v>1</v>
      </c>
      <c r="I549" s="234"/>
      <c r="J549" s="235">
        <f>ROUND(I549*H549,2)</f>
        <v>0</v>
      </c>
      <c r="K549" s="231" t="s">
        <v>1</v>
      </c>
      <c r="L549" s="45"/>
      <c r="M549" s="236" t="s">
        <v>1</v>
      </c>
      <c r="N549" s="237" t="s">
        <v>41</v>
      </c>
      <c r="O549" s="92"/>
      <c r="P549" s="238">
        <f>O549*H549</f>
        <v>0</v>
      </c>
      <c r="Q549" s="238">
        <v>0.089999999999999997</v>
      </c>
      <c r="R549" s="238">
        <f>Q549*H549</f>
        <v>0.089999999999999997</v>
      </c>
      <c r="S549" s="238">
        <v>0</v>
      </c>
      <c r="T549" s="239">
        <f>S549*H549</f>
        <v>0</v>
      </c>
      <c r="U549" s="39"/>
      <c r="V549" s="39"/>
      <c r="W549" s="39"/>
      <c r="X549" s="39"/>
      <c r="Y549" s="39"/>
      <c r="Z549" s="39"/>
      <c r="AA549" s="39"/>
      <c r="AB549" s="39"/>
      <c r="AC549" s="39"/>
      <c r="AD549" s="39"/>
      <c r="AE549" s="39"/>
      <c r="AR549" s="240" t="s">
        <v>398</v>
      </c>
      <c r="AT549" s="240" t="s">
        <v>256</v>
      </c>
      <c r="AU549" s="240" t="s">
        <v>85</v>
      </c>
      <c r="AY549" s="18" t="s">
        <v>253</v>
      </c>
      <c r="BE549" s="241">
        <f>IF(N549="základní",J549,0)</f>
        <v>0</v>
      </c>
      <c r="BF549" s="241">
        <f>IF(N549="snížená",J549,0)</f>
        <v>0</v>
      </c>
      <c r="BG549" s="241">
        <f>IF(N549="zákl. přenesená",J549,0)</f>
        <v>0</v>
      </c>
      <c r="BH549" s="241">
        <f>IF(N549="sníž. přenesená",J549,0)</f>
        <v>0</v>
      </c>
      <c r="BI549" s="241">
        <f>IF(N549="nulová",J549,0)</f>
        <v>0</v>
      </c>
      <c r="BJ549" s="18" t="s">
        <v>83</v>
      </c>
      <c r="BK549" s="241">
        <f>ROUND(I549*H549,2)</f>
        <v>0</v>
      </c>
      <c r="BL549" s="18" t="s">
        <v>398</v>
      </c>
      <c r="BM549" s="240" t="s">
        <v>2322</v>
      </c>
    </row>
    <row r="550" s="2" customFormat="1" ht="24.15" customHeight="1">
      <c r="A550" s="39"/>
      <c r="B550" s="40"/>
      <c r="C550" s="229" t="s">
        <v>598</v>
      </c>
      <c r="D550" s="229" t="s">
        <v>256</v>
      </c>
      <c r="E550" s="230" t="s">
        <v>2323</v>
      </c>
      <c r="F550" s="231" t="s">
        <v>2324</v>
      </c>
      <c r="G550" s="232" t="s">
        <v>369</v>
      </c>
      <c r="H550" s="233">
        <v>1</v>
      </c>
      <c r="I550" s="234"/>
      <c r="J550" s="235">
        <f>ROUND(I550*H550,2)</f>
        <v>0</v>
      </c>
      <c r="K550" s="231" t="s">
        <v>1</v>
      </c>
      <c r="L550" s="45"/>
      <c r="M550" s="236" t="s">
        <v>1</v>
      </c>
      <c r="N550" s="237" t="s">
        <v>41</v>
      </c>
      <c r="O550" s="92"/>
      <c r="P550" s="238">
        <f>O550*H550</f>
        <v>0</v>
      </c>
      <c r="Q550" s="238">
        <v>0.089999999999999997</v>
      </c>
      <c r="R550" s="238">
        <f>Q550*H550</f>
        <v>0.089999999999999997</v>
      </c>
      <c r="S550" s="238">
        <v>0</v>
      </c>
      <c r="T550" s="239">
        <f>S550*H550</f>
        <v>0</v>
      </c>
      <c r="U550" s="39"/>
      <c r="V550" s="39"/>
      <c r="W550" s="39"/>
      <c r="X550" s="39"/>
      <c r="Y550" s="39"/>
      <c r="Z550" s="39"/>
      <c r="AA550" s="39"/>
      <c r="AB550" s="39"/>
      <c r="AC550" s="39"/>
      <c r="AD550" s="39"/>
      <c r="AE550" s="39"/>
      <c r="AR550" s="240" t="s">
        <v>398</v>
      </c>
      <c r="AT550" s="240" t="s">
        <v>256</v>
      </c>
      <c r="AU550" s="240" t="s">
        <v>85</v>
      </c>
      <c r="AY550" s="18" t="s">
        <v>253</v>
      </c>
      <c r="BE550" s="241">
        <f>IF(N550="základní",J550,0)</f>
        <v>0</v>
      </c>
      <c r="BF550" s="241">
        <f>IF(N550="snížená",J550,0)</f>
        <v>0</v>
      </c>
      <c r="BG550" s="241">
        <f>IF(N550="zákl. přenesená",J550,0)</f>
        <v>0</v>
      </c>
      <c r="BH550" s="241">
        <f>IF(N550="sníž. přenesená",J550,0)</f>
        <v>0</v>
      </c>
      <c r="BI550" s="241">
        <f>IF(N550="nulová",J550,0)</f>
        <v>0</v>
      </c>
      <c r="BJ550" s="18" t="s">
        <v>83</v>
      </c>
      <c r="BK550" s="241">
        <f>ROUND(I550*H550,2)</f>
        <v>0</v>
      </c>
      <c r="BL550" s="18" t="s">
        <v>398</v>
      </c>
      <c r="BM550" s="240" t="s">
        <v>2325</v>
      </c>
    </row>
    <row r="551" s="2" customFormat="1" ht="24.15" customHeight="1">
      <c r="A551" s="39"/>
      <c r="B551" s="40"/>
      <c r="C551" s="229" t="s">
        <v>605</v>
      </c>
      <c r="D551" s="229" t="s">
        <v>256</v>
      </c>
      <c r="E551" s="230" t="s">
        <v>2326</v>
      </c>
      <c r="F551" s="231" t="s">
        <v>2327</v>
      </c>
      <c r="G551" s="232" t="s">
        <v>369</v>
      </c>
      <c r="H551" s="233">
        <v>1</v>
      </c>
      <c r="I551" s="234"/>
      <c r="J551" s="235">
        <f>ROUND(I551*H551,2)</f>
        <v>0</v>
      </c>
      <c r="K551" s="231" t="s">
        <v>1</v>
      </c>
      <c r="L551" s="45"/>
      <c r="M551" s="236" t="s">
        <v>1</v>
      </c>
      <c r="N551" s="237" t="s">
        <v>41</v>
      </c>
      <c r="O551" s="92"/>
      <c r="P551" s="238">
        <f>O551*H551</f>
        <v>0</v>
      </c>
      <c r="Q551" s="238">
        <v>0.089999999999999997</v>
      </c>
      <c r="R551" s="238">
        <f>Q551*H551</f>
        <v>0.089999999999999997</v>
      </c>
      <c r="S551" s="238">
        <v>0</v>
      </c>
      <c r="T551" s="239">
        <f>S551*H551</f>
        <v>0</v>
      </c>
      <c r="U551" s="39"/>
      <c r="V551" s="39"/>
      <c r="W551" s="39"/>
      <c r="X551" s="39"/>
      <c r="Y551" s="39"/>
      <c r="Z551" s="39"/>
      <c r="AA551" s="39"/>
      <c r="AB551" s="39"/>
      <c r="AC551" s="39"/>
      <c r="AD551" s="39"/>
      <c r="AE551" s="39"/>
      <c r="AR551" s="240" t="s">
        <v>398</v>
      </c>
      <c r="AT551" s="240" t="s">
        <v>256</v>
      </c>
      <c r="AU551" s="240" t="s">
        <v>85</v>
      </c>
      <c r="AY551" s="18" t="s">
        <v>253</v>
      </c>
      <c r="BE551" s="241">
        <f>IF(N551="základní",J551,0)</f>
        <v>0</v>
      </c>
      <c r="BF551" s="241">
        <f>IF(N551="snížená",J551,0)</f>
        <v>0</v>
      </c>
      <c r="BG551" s="241">
        <f>IF(N551="zákl. přenesená",J551,0)</f>
        <v>0</v>
      </c>
      <c r="BH551" s="241">
        <f>IF(N551="sníž. přenesená",J551,0)</f>
        <v>0</v>
      </c>
      <c r="BI551" s="241">
        <f>IF(N551="nulová",J551,0)</f>
        <v>0</v>
      </c>
      <c r="BJ551" s="18" t="s">
        <v>83</v>
      </c>
      <c r="BK551" s="241">
        <f>ROUND(I551*H551,2)</f>
        <v>0</v>
      </c>
      <c r="BL551" s="18" t="s">
        <v>398</v>
      </c>
      <c r="BM551" s="240" t="s">
        <v>2328</v>
      </c>
    </row>
    <row r="552" s="2" customFormat="1" ht="24.15" customHeight="1">
      <c r="A552" s="39"/>
      <c r="B552" s="40"/>
      <c r="C552" s="229" t="s">
        <v>610</v>
      </c>
      <c r="D552" s="229" t="s">
        <v>256</v>
      </c>
      <c r="E552" s="230" t="s">
        <v>2329</v>
      </c>
      <c r="F552" s="231" t="s">
        <v>2330</v>
      </c>
      <c r="G552" s="232" t="s">
        <v>369</v>
      </c>
      <c r="H552" s="233">
        <v>1</v>
      </c>
      <c r="I552" s="234"/>
      <c r="J552" s="235">
        <f>ROUND(I552*H552,2)</f>
        <v>0</v>
      </c>
      <c r="K552" s="231" t="s">
        <v>1</v>
      </c>
      <c r="L552" s="45"/>
      <c r="M552" s="236" t="s">
        <v>1</v>
      </c>
      <c r="N552" s="237" t="s">
        <v>41</v>
      </c>
      <c r="O552" s="92"/>
      <c r="P552" s="238">
        <f>O552*H552</f>
        <v>0</v>
      </c>
      <c r="Q552" s="238">
        <v>0.089999999999999997</v>
      </c>
      <c r="R552" s="238">
        <f>Q552*H552</f>
        <v>0.089999999999999997</v>
      </c>
      <c r="S552" s="238">
        <v>0</v>
      </c>
      <c r="T552" s="239">
        <f>S552*H552</f>
        <v>0</v>
      </c>
      <c r="U552" s="39"/>
      <c r="V552" s="39"/>
      <c r="W552" s="39"/>
      <c r="X552" s="39"/>
      <c r="Y552" s="39"/>
      <c r="Z552" s="39"/>
      <c r="AA552" s="39"/>
      <c r="AB552" s="39"/>
      <c r="AC552" s="39"/>
      <c r="AD552" s="39"/>
      <c r="AE552" s="39"/>
      <c r="AR552" s="240" t="s">
        <v>398</v>
      </c>
      <c r="AT552" s="240" t="s">
        <v>256</v>
      </c>
      <c r="AU552" s="240" t="s">
        <v>85</v>
      </c>
      <c r="AY552" s="18" t="s">
        <v>253</v>
      </c>
      <c r="BE552" s="241">
        <f>IF(N552="základní",J552,0)</f>
        <v>0</v>
      </c>
      <c r="BF552" s="241">
        <f>IF(N552="snížená",J552,0)</f>
        <v>0</v>
      </c>
      <c r="BG552" s="241">
        <f>IF(N552="zákl. přenesená",J552,0)</f>
        <v>0</v>
      </c>
      <c r="BH552" s="241">
        <f>IF(N552="sníž. přenesená",J552,0)</f>
        <v>0</v>
      </c>
      <c r="BI552" s="241">
        <f>IF(N552="nulová",J552,0)</f>
        <v>0</v>
      </c>
      <c r="BJ552" s="18" t="s">
        <v>83</v>
      </c>
      <c r="BK552" s="241">
        <f>ROUND(I552*H552,2)</f>
        <v>0</v>
      </c>
      <c r="BL552" s="18" t="s">
        <v>398</v>
      </c>
      <c r="BM552" s="240" t="s">
        <v>2331</v>
      </c>
    </row>
    <row r="553" s="2" customFormat="1" ht="24.15" customHeight="1">
      <c r="A553" s="39"/>
      <c r="B553" s="40"/>
      <c r="C553" s="229" t="s">
        <v>616</v>
      </c>
      <c r="D553" s="229" t="s">
        <v>256</v>
      </c>
      <c r="E553" s="230" t="s">
        <v>2332</v>
      </c>
      <c r="F553" s="231" t="s">
        <v>2333</v>
      </c>
      <c r="G553" s="232" t="s">
        <v>369</v>
      </c>
      <c r="H553" s="233">
        <v>1</v>
      </c>
      <c r="I553" s="234"/>
      <c r="J553" s="235">
        <f>ROUND(I553*H553,2)</f>
        <v>0</v>
      </c>
      <c r="K553" s="231" t="s">
        <v>1</v>
      </c>
      <c r="L553" s="45"/>
      <c r="M553" s="236" t="s">
        <v>1</v>
      </c>
      <c r="N553" s="237" t="s">
        <v>41</v>
      </c>
      <c r="O553" s="92"/>
      <c r="P553" s="238">
        <f>O553*H553</f>
        <v>0</v>
      </c>
      <c r="Q553" s="238">
        <v>0.089999999999999997</v>
      </c>
      <c r="R553" s="238">
        <f>Q553*H553</f>
        <v>0.089999999999999997</v>
      </c>
      <c r="S553" s="238">
        <v>0</v>
      </c>
      <c r="T553" s="239">
        <f>S553*H553</f>
        <v>0</v>
      </c>
      <c r="U553" s="39"/>
      <c r="V553" s="39"/>
      <c r="W553" s="39"/>
      <c r="X553" s="39"/>
      <c r="Y553" s="39"/>
      <c r="Z553" s="39"/>
      <c r="AA553" s="39"/>
      <c r="AB553" s="39"/>
      <c r="AC553" s="39"/>
      <c r="AD553" s="39"/>
      <c r="AE553" s="39"/>
      <c r="AR553" s="240" t="s">
        <v>398</v>
      </c>
      <c r="AT553" s="240" t="s">
        <v>256</v>
      </c>
      <c r="AU553" s="240" t="s">
        <v>85</v>
      </c>
      <c r="AY553" s="18" t="s">
        <v>253</v>
      </c>
      <c r="BE553" s="241">
        <f>IF(N553="základní",J553,0)</f>
        <v>0</v>
      </c>
      <c r="BF553" s="241">
        <f>IF(N553="snížená",J553,0)</f>
        <v>0</v>
      </c>
      <c r="BG553" s="241">
        <f>IF(N553="zákl. přenesená",J553,0)</f>
        <v>0</v>
      </c>
      <c r="BH553" s="241">
        <f>IF(N553="sníž. přenesená",J553,0)</f>
        <v>0</v>
      </c>
      <c r="BI553" s="241">
        <f>IF(N553="nulová",J553,0)</f>
        <v>0</v>
      </c>
      <c r="BJ553" s="18" t="s">
        <v>83</v>
      </c>
      <c r="BK553" s="241">
        <f>ROUND(I553*H553,2)</f>
        <v>0</v>
      </c>
      <c r="BL553" s="18" t="s">
        <v>398</v>
      </c>
      <c r="BM553" s="240" t="s">
        <v>2334</v>
      </c>
    </row>
    <row r="554" s="2" customFormat="1" ht="24.15" customHeight="1">
      <c r="A554" s="39"/>
      <c r="B554" s="40"/>
      <c r="C554" s="229" t="s">
        <v>625</v>
      </c>
      <c r="D554" s="229" t="s">
        <v>256</v>
      </c>
      <c r="E554" s="230" t="s">
        <v>2335</v>
      </c>
      <c r="F554" s="231" t="s">
        <v>2336</v>
      </c>
      <c r="G554" s="232" t="s">
        <v>369</v>
      </c>
      <c r="H554" s="233">
        <v>1</v>
      </c>
      <c r="I554" s="234"/>
      <c r="J554" s="235">
        <f>ROUND(I554*H554,2)</f>
        <v>0</v>
      </c>
      <c r="K554" s="231" t="s">
        <v>1</v>
      </c>
      <c r="L554" s="45"/>
      <c r="M554" s="236" t="s">
        <v>1</v>
      </c>
      <c r="N554" s="237" t="s">
        <v>41</v>
      </c>
      <c r="O554" s="92"/>
      <c r="P554" s="238">
        <f>O554*H554</f>
        <v>0</v>
      </c>
      <c r="Q554" s="238">
        <v>0.089999999999999997</v>
      </c>
      <c r="R554" s="238">
        <f>Q554*H554</f>
        <v>0.089999999999999997</v>
      </c>
      <c r="S554" s="238">
        <v>0</v>
      </c>
      <c r="T554" s="239">
        <f>S554*H554</f>
        <v>0</v>
      </c>
      <c r="U554" s="39"/>
      <c r="V554" s="39"/>
      <c r="W554" s="39"/>
      <c r="X554" s="39"/>
      <c r="Y554" s="39"/>
      <c r="Z554" s="39"/>
      <c r="AA554" s="39"/>
      <c r="AB554" s="39"/>
      <c r="AC554" s="39"/>
      <c r="AD554" s="39"/>
      <c r="AE554" s="39"/>
      <c r="AR554" s="240" t="s">
        <v>398</v>
      </c>
      <c r="AT554" s="240" t="s">
        <v>256</v>
      </c>
      <c r="AU554" s="240" t="s">
        <v>85</v>
      </c>
      <c r="AY554" s="18" t="s">
        <v>253</v>
      </c>
      <c r="BE554" s="241">
        <f>IF(N554="základní",J554,0)</f>
        <v>0</v>
      </c>
      <c r="BF554" s="241">
        <f>IF(N554="snížená",J554,0)</f>
        <v>0</v>
      </c>
      <c r="BG554" s="241">
        <f>IF(N554="zákl. přenesená",J554,0)</f>
        <v>0</v>
      </c>
      <c r="BH554" s="241">
        <f>IF(N554="sníž. přenesená",J554,0)</f>
        <v>0</v>
      </c>
      <c r="BI554" s="241">
        <f>IF(N554="nulová",J554,0)</f>
        <v>0</v>
      </c>
      <c r="BJ554" s="18" t="s">
        <v>83</v>
      </c>
      <c r="BK554" s="241">
        <f>ROUND(I554*H554,2)</f>
        <v>0</v>
      </c>
      <c r="BL554" s="18" t="s">
        <v>398</v>
      </c>
      <c r="BM554" s="240" t="s">
        <v>2337</v>
      </c>
    </row>
    <row r="555" s="2" customFormat="1" ht="24.15" customHeight="1">
      <c r="A555" s="39"/>
      <c r="B555" s="40"/>
      <c r="C555" s="229" t="s">
        <v>630</v>
      </c>
      <c r="D555" s="229" t="s">
        <v>256</v>
      </c>
      <c r="E555" s="230" t="s">
        <v>2338</v>
      </c>
      <c r="F555" s="231" t="s">
        <v>2339</v>
      </c>
      <c r="G555" s="232" t="s">
        <v>369</v>
      </c>
      <c r="H555" s="233">
        <v>1</v>
      </c>
      <c r="I555" s="234"/>
      <c r="J555" s="235">
        <f>ROUND(I555*H555,2)</f>
        <v>0</v>
      </c>
      <c r="K555" s="231" t="s">
        <v>1</v>
      </c>
      <c r="L555" s="45"/>
      <c r="M555" s="236" t="s">
        <v>1</v>
      </c>
      <c r="N555" s="237" t="s">
        <v>41</v>
      </c>
      <c r="O555" s="92"/>
      <c r="P555" s="238">
        <f>O555*H555</f>
        <v>0</v>
      </c>
      <c r="Q555" s="238">
        <v>0.089999999999999997</v>
      </c>
      <c r="R555" s="238">
        <f>Q555*H555</f>
        <v>0.089999999999999997</v>
      </c>
      <c r="S555" s="238">
        <v>0</v>
      </c>
      <c r="T555" s="239">
        <f>S555*H555</f>
        <v>0</v>
      </c>
      <c r="U555" s="39"/>
      <c r="V555" s="39"/>
      <c r="W555" s="39"/>
      <c r="X555" s="39"/>
      <c r="Y555" s="39"/>
      <c r="Z555" s="39"/>
      <c r="AA555" s="39"/>
      <c r="AB555" s="39"/>
      <c r="AC555" s="39"/>
      <c r="AD555" s="39"/>
      <c r="AE555" s="39"/>
      <c r="AR555" s="240" t="s">
        <v>398</v>
      </c>
      <c r="AT555" s="240" t="s">
        <v>256</v>
      </c>
      <c r="AU555" s="240" t="s">
        <v>85</v>
      </c>
      <c r="AY555" s="18" t="s">
        <v>253</v>
      </c>
      <c r="BE555" s="241">
        <f>IF(N555="základní",J555,0)</f>
        <v>0</v>
      </c>
      <c r="BF555" s="241">
        <f>IF(N555="snížená",J555,0)</f>
        <v>0</v>
      </c>
      <c r="BG555" s="241">
        <f>IF(N555="zákl. přenesená",J555,0)</f>
        <v>0</v>
      </c>
      <c r="BH555" s="241">
        <f>IF(N555="sníž. přenesená",J555,0)</f>
        <v>0</v>
      </c>
      <c r="BI555" s="241">
        <f>IF(N555="nulová",J555,0)</f>
        <v>0</v>
      </c>
      <c r="BJ555" s="18" t="s">
        <v>83</v>
      </c>
      <c r="BK555" s="241">
        <f>ROUND(I555*H555,2)</f>
        <v>0</v>
      </c>
      <c r="BL555" s="18" t="s">
        <v>398</v>
      </c>
      <c r="BM555" s="240" t="s">
        <v>2340</v>
      </c>
    </row>
    <row r="556" s="2" customFormat="1" ht="24.15" customHeight="1">
      <c r="A556" s="39"/>
      <c r="B556" s="40"/>
      <c r="C556" s="229" t="s">
        <v>635</v>
      </c>
      <c r="D556" s="229" t="s">
        <v>256</v>
      </c>
      <c r="E556" s="230" t="s">
        <v>2341</v>
      </c>
      <c r="F556" s="231" t="s">
        <v>2342</v>
      </c>
      <c r="G556" s="232" t="s">
        <v>369</v>
      </c>
      <c r="H556" s="233">
        <v>1</v>
      </c>
      <c r="I556" s="234"/>
      <c r="J556" s="235">
        <f>ROUND(I556*H556,2)</f>
        <v>0</v>
      </c>
      <c r="K556" s="231" t="s">
        <v>1</v>
      </c>
      <c r="L556" s="45"/>
      <c r="M556" s="236" t="s">
        <v>1</v>
      </c>
      <c r="N556" s="237" t="s">
        <v>41</v>
      </c>
      <c r="O556" s="92"/>
      <c r="P556" s="238">
        <f>O556*H556</f>
        <v>0</v>
      </c>
      <c r="Q556" s="238">
        <v>0.089999999999999997</v>
      </c>
      <c r="R556" s="238">
        <f>Q556*H556</f>
        <v>0.089999999999999997</v>
      </c>
      <c r="S556" s="238">
        <v>0</v>
      </c>
      <c r="T556" s="239">
        <f>S556*H556</f>
        <v>0</v>
      </c>
      <c r="U556" s="39"/>
      <c r="V556" s="39"/>
      <c r="W556" s="39"/>
      <c r="X556" s="39"/>
      <c r="Y556" s="39"/>
      <c r="Z556" s="39"/>
      <c r="AA556" s="39"/>
      <c r="AB556" s="39"/>
      <c r="AC556" s="39"/>
      <c r="AD556" s="39"/>
      <c r="AE556" s="39"/>
      <c r="AR556" s="240" t="s">
        <v>398</v>
      </c>
      <c r="AT556" s="240" t="s">
        <v>256</v>
      </c>
      <c r="AU556" s="240" t="s">
        <v>85</v>
      </c>
      <c r="AY556" s="18" t="s">
        <v>253</v>
      </c>
      <c r="BE556" s="241">
        <f>IF(N556="základní",J556,0)</f>
        <v>0</v>
      </c>
      <c r="BF556" s="241">
        <f>IF(N556="snížená",J556,0)</f>
        <v>0</v>
      </c>
      <c r="BG556" s="241">
        <f>IF(N556="zákl. přenesená",J556,0)</f>
        <v>0</v>
      </c>
      <c r="BH556" s="241">
        <f>IF(N556="sníž. přenesená",J556,0)</f>
        <v>0</v>
      </c>
      <c r="BI556" s="241">
        <f>IF(N556="nulová",J556,0)</f>
        <v>0</v>
      </c>
      <c r="BJ556" s="18" t="s">
        <v>83</v>
      </c>
      <c r="BK556" s="241">
        <f>ROUND(I556*H556,2)</f>
        <v>0</v>
      </c>
      <c r="BL556" s="18" t="s">
        <v>398</v>
      </c>
      <c r="BM556" s="240" t="s">
        <v>2343</v>
      </c>
    </row>
    <row r="557" s="2" customFormat="1" ht="24.15" customHeight="1">
      <c r="A557" s="39"/>
      <c r="B557" s="40"/>
      <c r="C557" s="229" t="s">
        <v>643</v>
      </c>
      <c r="D557" s="229" t="s">
        <v>256</v>
      </c>
      <c r="E557" s="230" t="s">
        <v>2344</v>
      </c>
      <c r="F557" s="231" t="s">
        <v>2345</v>
      </c>
      <c r="G557" s="232" t="s">
        <v>369</v>
      </c>
      <c r="H557" s="233">
        <v>1</v>
      </c>
      <c r="I557" s="234"/>
      <c r="J557" s="235">
        <f>ROUND(I557*H557,2)</f>
        <v>0</v>
      </c>
      <c r="K557" s="231" t="s">
        <v>1</v>
      </c>
      <c r="L557" s="45"/>
      <c r="M557" s="236" t="s">
        <v>1</v>
      </c>
      <c r="N557" s="237" t="s">
        <v>41</v>
      </c>
      <c r="O557" s="92"/>
      <c r="P557" s="238">
        <f>O557*H557</f>
        <v>0</v>
      </c>
      <c r="Q557" s="238">
        <v>0.089999999999999997</v>
      </c>
      <c r="R557" s="238">
        <f>Q557*H557</f>
        <v>0.089999999999999997</v>
      </c>
      <c r="S557" s="238">
        <v>0</v>
      </c>
      <c r="T557" s="239">
        <f>S557*H557</f>
        <v>0</v>
      </c>
      <c r="U557" s="39"/>
      <c r="V557" s="39"/>
      <c r="W557" s="39"/>
      <c r="X557" s="39"/>
      <c r="Y557" s="39"/>
      <c r="Z557" s="39"/>
      <c r="AA557" s="39"/>
      <c r="AB557" s="39"/>
      <c r="AC557" s="39"/>
      <c r="AD557" s="39"/>
      <c r="AE557" s="39"/>
      <c r="AR557" s="240" t="s">
        <v>398</v>
      </c>
      <c r="AT557" s="240" t="s">
        <v>256</v>
      </c>
      <c r="AU557" s="240" t="s">
        <v>85</v>
      </c>
      <c r="AY557" s="18" t="s">
        <v>253</v>
      </c>
      <c r="BE557" s="241">
        <f>IF(N557="základní",J557,0)</f>
        <v>0</v>
      </c>
      <c r="BF557" s="241">
        <f>IF(N557="snížená",J557,0)</f>
        <v>0</v>
      </c>
      <c r="BG557" s="241">
        <f>IF(N557="zákl. přenesená",J557,0)</f>
        <v>0</v>
      </c>
      <c r="BH557" s="241">
        <f>IF(N557="sníž. přenesená",J557,0)</f>
        <v>0</v>
      </c>
      <c r="BI557" s="241">
        <f>IF(N557="nulová",J557,0)</f>
        <v>0</v>
      </c>
      <c r="BJ557" s="18" t="s">
        <v>83</v>
      </c>
      <c r="BK557" s="241">
        <f>ROUND(I557*H557,2)</f>
        <v>0</v>
      </c>
      <c r="BL557" s="18" t="s">
        <v>398</v>
      </c>
      <c r="BM557" s="240" t="s">
        <v>2346</v>
      </c>
    </row>
    <row r="558" s="2" customFormat="1" ht="24.15" customHeight="1">
      <c r="A558" s="39"/>
      <c r="B558" s="40"/>
      <c r="C558" s="229" t="s">
        <v>650</v>
      </c>
      <c r="D558" s="229" t="s">
        <v>256</v>
      </c>
      <c r="E558" s="230" t="s">
        <v>2347</v>
      </c>
      <c r="F558" s="231" t="s">
        <v>2348</v>
      </c>
      <c r="G558" s="232" t="s">
        <v>369</v>
      </c>
      <c r="H558" s="233">
        <v>1</v>
      </c>
      <c r="I558" s="234"/>
      <c r="J558" s="235">
        <f>ROUND(I558*H558,2)</f>
        <v>0</v>
      </c>
      <c r="K558" s="231" t="s">
        <v>1</v>
      </c>
      <c r="L558" s="45"/>
      <c r="M558" s="236" t="s">
        <v>1</v>
      </c>
      <c r="N558" s="237" t="s">
        <v>41</v>
      </c>
      <c r="O558" s="92"/>
      <c r="P558" s="238">
        <f>O558*H558</f>
        <v>0</v>
      </c>
      <c r="Q558" s="238">
        <v>0.089999999999999997</v>
      </c>
      <c r="R558" s="238">
        <f>Q558*H558</f>
        <v>0.089999999999999997</v>
      </c>
      <c r="S558" s="238">
        <v>0</v>
      </c>
      <c r="T558" s="239">
        <f>S558*H558</f>
        <v>0</v>
      </c>
      <c r="U558" s="39"/>
      <c r="V558" s="39"/>
      <c r="W558" s="39"/>
      <c r="X558" s="39"/>
      <c r="Y558" s="39"/>
      <c r="Z558" s="39"/>
      <c r="AA558" s="39"/>
      <c r="AB558" s="39"/>
      <c r="AC558" s="39"/>
      <c r="AD558" s="39"/>
      <c r="AE558" s="39"/>
      <c r="AR558" s="240" t="s">
        <v>398</v>
      </c>
      <c r="AT558" s="240" t="s">
        <v>256</v>
      </c>
      <c r="AU558" s="240" t="s">
        <v>85</v>
      </c>
      <c r="AY558" s="18" t="s">
        <v>253</v>
      </c>
      <c r="BE558" s="241">
        <f>IF(N558="základní",J558,0)</f>
        <v>0</v>
      </c>
      <c r="BF558" s="241">
        <f>IF(N558="snížená",J558,0)</f>
        <v>0</v>
      </c>
      <c r="BG558" s="241">
        <f>IF(N558="zákl. přenesená",J558,0)</f>
        <v>0</v>
      </c>
      <c r="BH558" s="241">
        <f>IF(N558="sníž. přenesená",J558,0)</f>
        <v>0</v>
      </c>
      <c r="BI558" s="241">
        <f>IF(N558="nulová",J558,0)</f>
        <v>0</v>
      </c>
      <c r="BJ558" s="18" t="s">
        <v>83</v>
      </c>
      <c r="BK558" s="241">
        <f>ROUND(I558*H558,2)</f>
        <v>0</v>
      </c>
      <c r="BL558" s="18" t="s">
        <v>398</v>
      </c>
      <c r="BM558" s="240" t="s">
        <v>2349</v>
      </c>
    </row>
    <row r="559" s="2" customFormat="1" ht="24.15" customHeight="1">
      <c r="A559" s="39"/>
      <c r="B559" s="40"/>
      <c r="C559" s="229" t="s">
        <v>654</v>
      </c>
      <c r="D559" s="229" t="s">
        <v>256</v>
      </c>
      <c r="E559" s="230" t="s">
        <v>2350</v>
      </c>
      <c r="F559" s="231" t="s">
        <v>2351</v>
      </c>
      <c r="G559" s="232" t="s">
        <v>369</v>
      </c>
      <c r="H559" s="233">
        <v>1</v>
      </c>
      <c r="I559" s="234"/>
      <c r="J559" s="235">
        <f>ROUND(I559*H559,2)</f>
        <v>0</v>
      </c>
      <c r="K559" s="231" t="s">
        <v>1</v>
      </c>
      <c r="L559" s="45"/>
      <c r="M559" s="236" t="s">
        <v>1</v>
      </c>
      <c r="N559" s="237" t="s">
        <v>41</v>
      </c>
      <c r="O559" s="92"/>
      <c r="P559" s="238">
        <f>O559*H559</f>
        <v>0</v>
      </c>
      <c r="Q559" s="238">
        <v>0.089999999999999997</v>
      </c>
      <c r="R559" s="238">
        <f>Q559*H559</f>
        <v>0.089999999999999997</v>
      </c>
      <c r="S559" s="238">
        <v>0</v>
      </c>
      <c r="T559" s="239">
        <f>S559*H559</f>
        <v>0</v>
      </c>
      <c r="U559" s="39"/>
      <c r="V559" s="39"/>
      <c r="W559" s="39"/>
      <c r="X559" s="39"/>
      <c r="Y559" s="39"/>
      <c r="Z559" s="39"/>
      <c r="AA559" s="39"/>
      <c r="AB559" s="39"/>
      <c r="AC559" s="39"/>
      <c r="AD559" s="39"/>
      <c r="AE559" s="39"/>
      <c r="AR559" s="240" t="s">
        <v>398</v>
      </c>
      <c r="AT559" s="240" t="s">
        <v>256</v>
      </c>
      <c r="AU559" s="240" t="s">
        <v>85</v>
      </c>
      <c r="AY559" s="18" t="s">
        <v>253</v>
      </c>
      <c r="BE559" s="241">
        <f>IF(N559="základní",J559,0)</f>
        <v>0</v>
      </c>
      <c r="BF559" s="241">
        <f>IF(N559="snížená",J559,0)</f>
        <v>0</v>
      </c>
      <c r="BG559" s="241">
        <f>IF(N559="zákl. přenesená",J559,0)</f>
        <v>0</v>
      </c>
      <c r="BH559" s="241">
        <f>IF(N559="sníž. přenesená",J559,0)</f>
        <v>0</v>
      </c>
      <c r="BI559" s="241">
        <f>IF(N559="nulová",J559,0)</f>
        <v>0</v>
      </c>
      <c r="BJ559" s="18" t="s">
        <v>83</v>
      </c>
      <c r="BK559" s="241">
        <f>ROUND(I559*H559,2)</f>
        <v>0</v>
      </c>
      <c r="BL559" s="18" t="s">
        <v>398</v>
      </c>
      <c r="BM559" s="240" t="s">
        <v>2352</v>
      </c>
    </row>
    <row r="560" s="2" customFormat="1" ht="24.15" customHeight="1">
      <c r="A560" s="39"/>
      <c r="B560" s="40"/>
      <c r="C560" s="229" t="s">
        <v>660</v>
      </c>
      <c r="D560" s="229" t="s">
        <v>256</v>
      </c>
      <c r="E560" s="230" t="s">
        <v>2353</v>
      </c>
      <c r="F560" s="231" t="s">
        <v>2354</v>
      </c>
      <c r="G560" s="232" t="s">
        <v>369</v>
      </c>
      <c r="H560" s="233">
        <v>1</v>
      </c>
      <c r="I560" s="234"/>
      <c r="J560" s="235">
        <f>ROUND(I560*H560,2)</f>
        <v>0</v>
      </c>
      <c r="K560" s="231" t="s">
        <v>1</v>
      </c>
      <c r="L560" s="45"/>
      <c r="M560" s="236" t="s">
        <v>1</v>
      </c>
      <c r="N560" s="237" t="s">
        <v>41</v>
      </c>
      <c r="O560" s="92"/>
      <c r="P560" s="238">
        <f>O560*H560</f>
        <v>0</v>
      </c>
      <c r="Q560" s="238">
        <v>0.089999999999999997</v>
      </c>
      <c r="R560" s="238">
        <f>Q560*H560</f>
        <v>0.089999999999999997</v>
      </c>
      <c r="S560" s="238">
        <v>0</v>
      </c>
      <c r="T560" s="239">
        <f>S560*H560</f>
        <v>0</v>
      </c>
      <c r="U560" s="39"/>
      <c r="V560" s="39"/>
      <c r="W560" s="39"/>
      <c r="X560" s="39"/>
      <c r="Y560" s="39"/>
      <c r="Z560" s="39"/>
      <c r="AA560" s="39"/>
      <c r="AB560" s="39"/>
      <c r="AC560" s="39"/>
      <c r="AD560" s="39"/>
      <c r="AE560" s="39"/>
      <c r="AR560" s="240" t="s">
        <v>398</v>
      </c>
      <c r="AT560" s="240" t="s">
        <v>256</v>
      </c>
      <c r="AU560" s="240" t="s">
        <v>85</v>
      </c>
      <c r="AY560" s="18" t="s">
        <v>253</v>
      </c>
      <c r="BE560" s="241">
        <f>IF(N560="základní",J560,0)</f>
        <v>0</v>
      </c>
      <c r="BF560" s="241">
        <f>IF(N560="snížená",J560,0)</f>
        <v>0</v>
      </c>
      <c r="BG560" s="241">
        <f>IF(N560="zákl. přenesená",J560,0)</f>
        <v>0</v>
      </c>
      <c r="BH560" s="241">
        <f>IF(N560="sníž. přenesená",J560,0)</f>
        <v>0</v>
      </c>
      <c r="BI560" s="241">
        <f>IF(N560="nulová",J560,0)</f>
        <v>0</v>
      </c>
      <c r="BJ560" s="18" t="s">
        <v>83</v>
      </c>
      <c r="BK560" s="241">
        <f>ROUND(I560*H560,2)</f>
        <v>0</v>
      </c>
      <c r="BL560" s="18" t="s">
        <v>398</v>
      </c>
      <c r="BM560" s="240" t="s">
        <v>2355</v>
      </c>
    </row>
    <row r="561" s="2" customFormat="1" ht="24.15" customHeight="1">
      <c r="A561" s="39"/>
      <c r="B561" s="40"/>
      <c r="C561" s="229" t="s">
        <v>664</v>
      </c>
      <c r="D561" s="229" t="s">
        <v>256</v>
      </c>
      <c r="E561" s="230" t="s">
        <v>2356</v>
      </c>
      <c r="F561" s="231" t="s">
        <v>2357</v>
      </c>
      <c r="G561" s="232" t="s">
        <v>369</v>
      </c>
      <c r="H561" s="233">
        <v>1</v>
      </c>
      <c r="I561" s="234"/>
      <c r="J561" s="235">
        <f>ROUND(I561*H561,2)</f>
        <v>0</v>
      </c>
      <c r="K561" s="231" t="s">
        <v>1</v>
      </c>
      <c r="L561" s="45"/>
      <c r="M561" s="236" t="s">
        <v>1</v>
      </c>
      <c r="N561" s="237" t="s">
        <v>41</v>
      </c>
      <c r="O561" s="92"/>
      <c r="P561" s="238">
        <f>O561*H561</f>
        <v>0</v>
      </c>
      <c r="Q561" s="238">
        <v>0.089999999999999997</v>
      </c>
      <c r="R561" s="238">
        <f>Q561*H561</f>
        <v>0.089999999999999997</v>
      </c>
      <c r="S561" s="238">
        <v>0</v>
      </c>
      <c r="T561" s="239">
        <f>S561*H561</f>
        <v>0</v>
      </c>
      <c r="U561" s="39"/>
      <c r="V561" s="39"/>
      <c r="W561" s="39"/>
      <c r="X561" s="39"/>
      <c r="Y561" s="39"/>
      <c r="Z561" s="39"/>
      <c r="AA561" s="39"/>
      <c r="AB561" s="39"/>
      <c r="AC561" s="39"/>
      <c r="AD561" s="39"/>
      <c r="AE561" s="39"/>
      <c r="AR561" s="240" t="s">
        <v>398</v>
      </c>
      <c r="AT561" s="240" t="s">
        <v>256</v>
      </c>
      <c r="AU561" s="240" t="s">
        <v>85</v>
      </c>
      <c r="AY561" s="18" t="s">
        <v>253</v>
      </c>
      <c r="BE561" s="241">
        <f>IF(N561="základní",J561,0)</f>
        <v>0</v>
      </c>
      <c r="BF561" s="241">
        <f>IF(N561="snížená",J561,0)</f>
        <v>0</v>
      </c>
      <c r="BG561" s="241">
        <f>IF(N561="zákl. přenesená",J561,0)</f>
        <v>0</v>
      </c>
      <c r="BH561" s="241">
        <f>IF(N561="sníž. přenesená",J561,0)</f>
        <v>0</v>
      </c>
      <c r="BI561" s="241">
        <f>IF(N561="nulová",J561,0)</f>
        <v>0</v>
      </c>
      <c r="BJ561" s="18" t="s">
        <v>83</v>
      </c>
      <c r="BK561" s="241">
        <f>ROUND(I561*H561,2)</f>
        <v>0</v>
      </c>
      <c r="BL561" s="18" t="s">
        <v>398</v>
      </c>
      <c r="BM561" s="240" t="s">
        <v>2358</v>
      </c>
    </row>
    <row r="562" s="2" customFormat="1" ht="24.15" customHeight="1">
      <c r="A562" s="39"/>
      <c r="B562" s="40"/>
      <c r="C562" s="229" t="s">
        <v>668</v>
      </c>
      <c r="D562" s="229" t="s">
        <v>256</v>
      </c>
      <c r="E562" s="230" t="s">
        <v>2359</v>
      </c>
      <c r="F562" s="231" t="s">
        <v>2360</v>
      </c>
      <c r="G562" s="232" t="s">
        <v>369</v>
      </c>
      <c r="H562" s="233">
        <v>1</v>
      </c>
      <c r="I562" s="234"/>
      <c r="J562" s="235">
        <f>ROUND(I562*H562,2)</f>
        <v>0</v>
      </c>
      <c r="K562" s="231" t="s">
        <v>1</v>
      </c>
      <c r="L562" s="45"/>
      <c r="M562" s="236" t="s">
        <v>1</v>
      </c>
      <c r="N562" s="237" t="s">
        <v>41</v>
      </c>
      <c r="O562" s="92"/>
      <c r="P562" s="238">
        <f>O562*H562</f>
        <v>0</v>
      </c>
      <c r="Q562" s="238">
        <v>0.089999999999999997</v>
      </c>
      <c r="R562" s="238">
        <f>Q562*H562</f>
        <v>0.089999999999999997</v>
      </c>
      <c r="S562" s="238">
        <v>0</v>
      </c>
      <c r="T562" s="239">
        <f>S562*H562</f>
        <v>0</v>
      </c>
      <c r="U562" s="39"/>
      <c r="V562" s="39"/>
      <c r="W562" s="39"/>
      <c r="X562" s="39"/>
      <c r="Y562" s="39"/>
      <c r="Z562" s="39"/>
      <c r="AA562" s="39"/>
      <c r="AB562" s="39"/>
      <c r="AC562" s="39"/>
      <c r="AD562" s="39"/>
      <c r="AE562" s="39"/>
      <c r="AR562" s="240" t="s">
        <v>398</v>
      </c>
      <c r="AT562" s="240" t="s">
        <v>256</v>
      </c>
      <c r="AU562" s="240" t="s">
        <v>85</v>
      </c>
      <c r="AY562" s="18" t="s">
        <v>253</v>
      </c>
      <c r="BE562" s="241">
        <f>IF(N562="základní",J562,0)</f>
        <v>0</v>
      </c>
      <c r="BF562" s="241">
        <f>IF(N562="snížená",J562,0)</f>
        <v>0</v>
      </c>
      <c r="BG562" s="241">
        <f>IF(N562="zákl. přenesená",J562,0)</f>
        <v>0</v>
      </c>
      <c r="BH562" s="241">
        <f>IF(N562="sníž. přenesená",J562,0)</f>
        <v>0</v>
      </c>
      <c r="BI562" s="241">
        <f>IF(N562="nulová",J562,0)</f>
        <v>0</v>
      </c>
      <c r="BJ562" s="18" t="s">
        <v>83</v>
      </c>
      <c r="BK562" s="241">
        <f>ROUND(I562*H562,2)</f>
        <v>0</v>
      </c>
      <c r="BL562" s="18" t="s">
        <v>398</v>
      </c>
      <c r="BM562" s="240" t="s">
        <v>2361</v>
      </c>
    </row>
    <row r="563" s="2" customFormat="1" ht="24.15" customHeight="1">
      <c r="A563" s="39"/>
      <c r="B563" s="40"/>
      <c r="C563" s="229" t="s">
        <v>672</v>
      </c>
      <c r="D563" s="229" t="s">
        <v>256</v>
      </c>
      <c r="E563" s="230" t="s">
        <v>2362</v>
      </c>
      <c r="F563" s="231" t="s">
        <v>2363</v>
      </c>
      <c r="G563" s="232" t="s">
        <v>369</v>
      </c>
      <c r="H563" s="233">
        <v>1</v>
      </c>
      <c r="I563" s="234"/>
      <c r="J563" s="235">
        <f>ROUND(I563*H563,2)</f>
        <v>0</v>
      </c>
      <c r="K563" s="231" t="s">
        <v>1</v>
      </c>
      <c r="L563" s="45"/>
      <c r="M563" s="236" t="s">
        <v>1</v>
      </c>
      <c r="N563" s="237" t="s">
        <v>41</v>
      </c>
      <c r="O563" s="92"/>
      <c r="P563" s="238">
        <f>O563*H563</f>
        <v>0</v>
      </c>
      <c r="Q563" s="238">
        <v>0.089999999999999997</v>
      </c>
      <c r="R563" s="238">
        <f>Q563*H563</f>
        <v>0.089999999999999997</v>
      </c>
      <c r="S563" s="238">
        <v>0</v>
      </c>
      <c r="T563" s="239">
        <f>S563*H563</f>
        <v>0</v>
      </c>
      <c r="U563" s="39"/>
      <c r="V563" s="39"/>
      <c r="W563" s="39"/>
      <c r="X563" s="39"/>
      <c r="Y563" s="39"/>
      <c r="Z563" s="39"/>
      <c r="AA563" s="39"/>
      <c r="AB563" s="39"/>
      <c r="AC563" s="39"/>
      <c r="AD563" s="39"/>
      <c r="AE563" s="39"/>
      <c r="AR563" s="240" t="s">
        <v>398</v>
      </c>
      <c r="AT563" s="240" t="s">
        <v>256</v>
      </c>
      <c r="AU563" s="240" t="s">
        <v>85</v>
      </c>
      <c r="AY563" s="18" t="s">
        <v>253</v>
      </c>
      <c r="BE563" s="241">
        <f>IF(N563="základní",J563,0)</f>
        <v>0</v>
      </c>
      <c r="BF563" s="241">
        <f>IF(N563="snížená",J563,0)</f>
        <v>0</v>
      </c>
      <c r="BG563" s="241">
        <f>IF(N563="zákl. přenesená",J563,0)</f>
        <v>0</v>
      </c>
      <c r="BH563" s="241">
        <f>IF(N563="sníž. přenesená",J563,0)</f>
        <v>0</v>
      </c>
      <c r="BI563" s="241">
        <f>IF(N563="nulová",J563,0)</f>
        <v>0</v>
      </c>
      <c r="BJ563" s="18" t="s">
        <v>83</v>
      </c>
      <c r="BK563" s="241">
        <f>ROUND(I563*H563,2)</f>
        <v>0</v>
      </c>
      <c r="BL563" s="18" t="s">
        <v>398</v>
      </c>
      <c r="BM563" s="240" t="s">
        <v>2364</v>
      </c>
    </row>
    <row r="564" s="2" customFormat="1" ht="24.15" customHeight="1">
      <c r="A564" s="39"/>
      <c r="B564" s="40"/>
      <c r="C564" s="229" t="s">
        <v>676</v>
      </c>
      <c r="D564" s="229" t="s">
        <v>256</v>
      </c>
      <c r="E564" s="230" t="s">
        <v>2365</v>
      </c>
      <c r="F564" s="231" t="s">
        <v>2366</v>
      </c>
      <c r="G564" s="232" t="s">
        <v>369</v>
      </c>
      <c r="H564" s="233">
        <v>1</v>
      </c>
      <c r="I564" s="234"/>
      <c r="J564" s="235">
        <f>ROUND(I564*H564,2)</f>
        <v>0</v>
      </c>
      <c r="K564" s="231" t="s">
        <v>1</v>
      </c>
      <c r="L564" s="45"/>
      <c r="M564" s="236" t="s">
        <v>1</v>
      </c>
      <c r="N564" s="237" t="s">
        <v>41</v>
      </c>
      <c r="O564" s="92"/>
      <c r="P564" s="238">
        <f>O564*H564</f>
        <v>0</v>
      </c>
      <c r="Q564" s="238">
        <v>0.089999999999999997</v>
      </c>
      <c r="R564" s="238">
        <f>Q564*H564</f>
        <v>0.089999999999999997</v>
      </c>
      <c r="S564" s="238">
        <v>0</v>
      </c>
      <c r="T564" s="239">
        <f>S564*H564</f>
        <v>0</v>
      </c>
      <c r="U564" s="39"/>
      <c r="V564" s="39"/>
      <c r="W564" s="39"/>
      <c r="X564" s="39"/>
      <c r="Y564" s="39"/>
      <c r="Z564" s="39"/>
      <c r="AA564" s="39"/>
      <c r="AB564" s="39"/>
      <c r="AC564" s="39"/>
      <c r="AD564" s="39"/>
      <c r="AE564" s="39"/>
      <c r="AR564" s="240" t="s">
        <v>398</v>
      </c>
      <c r="AT564" s="240" t="s">
        <v>256</v>
      </c>
      <c r="AU564" s="240" t="s">
        <v>85</v>
      </c>
      <c r="AY564" s="18" t="s">
        <v>253</v>
      </c>
      <c r="BE564" s="241">
        <f>IF(N564="základní",J564,0)</f>
        <v>0</v>
      </c>
      <c r="BF564" s="241">
        <f>IF(N564="snížená",J564,0)</f>
        <v>0</v>
      </c>
      <c r="BG564" s="241">
        <f>IF(N564="zákl. přenesená",J564,0)</f>
        <v>0</v>
      </c>
      <c r="BH564" s="241">
        <f>IF(N564="sníž. přenesená",J564,0)</f>
        <v>0</v>
      </c>
      <c r="BI564" s="241">
        <f>IF(N564="nulová",J564,0)</f>
        <v>0</v>
      </c>
      <c r="BJ564" s="18" t="s">
        <v>83</v>
      </c>
      <c r="BK564" s="241">
        <f>ROUND(I564*H564,2)</f>
        <v>0</v>
      </c>
      <c r="BL564" s="18" t="s">
        <v>398</v>
      </c>
      <c r="BM564" s="240" t="s">
        <v>2367</v>
      </c>
    </row>
    <row r="565" s="2" customFormat="1" ht="24.15" customHeight="1">
      <c r="A565" s="39"/>
      <c r="B565" s="40"/>
      <c r="C565" s="229" t="s">
        <v>680</v>
      </c>
      <c r="D565" s="229" t="s">
        <v>256</v>
      </c>
      <c r="E565" s="230" t="s">
        <v>2368</v>
      </c>
      <c r="F565" s="231" t="s">
        <v>2369</v>
      </c>
      <c r="G565" s="232" t="s">
        <v>369</v>
      </c>
      <c r="H565" s="233">
        <v>1</v>
      </c>
      <c r="I565" s="234"/>
      <c r="J565" s="235">
        <f>ROUND(I565*H565,2)</f>
        <v>0</v>
      </c>
      <c r="K565" s="231" t="s">
        <v>1</v>
      </c>
      <c r="L565" s="45"/>
      <c r="M565" s="236" t="s">
        <v>1</v>
      </c>
      <c r="N565" s="237" t="s">
        <v>41</v>
      </c>
      <c r="O565" s="92"/>
      <c r="P565" s="238">
        <f>O565*H565</f>
        <v>0</v>
      </c>
      <c r="Q565" s="238">
        <v>0.089999999999999997</v>
      </c>
      <c r="R565" s="238">
        <f>Q565*H565</f>
        <v>0.089999999999999997</v>
      </c>
      <c r="S565" s="238">
        <v>0</v>
      </c>
      <c r="T565" s="239">
        <f>S565*H565</f>
        <v>0</v>
      </c>
      <c r="U565" s="39"/>
      <c r="V565" s="39"/>
      <c r="W565" s="39"/>
      <c r="X565" s="39"/>
      <c r="Y565" s="39"/>
      <c r="Z565" s="39"/>
      <c r="AA565" s="39"/>
      <c r="AB565" s="39"/>
      <c r="AC565" s="39"/>
      <c r="AD565" s="39"/>
      <c r="AE565" s="39"/>
      <c r="AR565" s="240" t="s">
        <v>398</v>
      </c>
      <c r="AT565" s="240" t="s">
        <v>256</v>
      </c>
      <c r="AU565" s="240" t="s">
        <v>85</v>
      </c>
      <c r="AY565" s="18" t="s">
        <v>253</v>
      </c>
      <c r="BE565" s="241">
        <f>IF(N565="základní",J565,0)</f>
        <v>0</v>
      </c>
      <c r="BF565" s="241">
        <f>IF(N565="snížená",J565,0)</f>
        <v>0</v>
      </c>
      <c r="BG565" s="241">
        <f>IF(N565="zákl. přenesená",J565,0)</f>
        <v>0</v>
      </c>
      <c r="BH565" s="241">
        <f>IF(N565="sníž. přenesená",J565,0)</f>
        <v>0</v>
      </c>
      <c r="BI565" s="241">
        <f>IF(N565="nulová",J565,0)</f>
        <v>0</v>
      </c>
      <c r="BJ565" s="18" t="s">
        <v>83</v>
      </c>
      <c r="BK565" s="241">
        <f>ROUND(I565*H565,2)</f>
        <v>0</v>
      </c>
      <c r="BL565" s="18" t="s">
        <v>398</v>
      </c>
      <c r="BM565" s="240" t="s">
        <v>2370</v>
      </c>
    </row>
    <row r="566" s="2" customFormat="1" ht="24.15" customHeight="1">
      <c r="A566" s="39"/>
      <c r="B566" s="40"/>
      <c r="C566" s="229" t="s">
        <v>684</v>
      </c>
      <c r="D566" s="229" t="s">
        <v>256</v>
      </c>
      <c r="E566" s="230" t="s">
        <v>2371</v>
      </c>
      <c r="F566" s="231" t="s">
        <v>2372</v>
      </c>
      <c r="G566" s="232" t="s">
        <v>369</v>
      </c>
      <c r="H566" s="233">
        <v>1</v>
      </c>
      <c r="I566" s="234"/>
      <c r="J566" s="235">
        <f>ROUND(I566*H566,2)</f>
        <v>0</v>
      </c>
      <c r="K566" s="231" t="s">
        <v>1</v>
      </c>
      <c r="L566" s="45"/>
      <c r="M566" s="236" t="s">
        <v>1</v>
      </c>
      <c r="N566" s="237" t="s">
        <v>41</v>
      </c>
      <c r="O566" s="92"/>
      <c r="P566" s="238">
        <f>O566*H566</f>
        <v>0</v>
      </c>
      <c r="Q566" s="238">
        <v>0.089999999999999997</v>
      </c>
      <c r="R566" s="238">
        <f>Q566*H566</f>
        <v>0.089999999999999997</v>
      </c>
      <c r="S566" s="238">
        <v>0</v>
      </c>
      <c r="T566" s="239">
        <f>S566*H566</f>
        <v>0</v>
      </c>
      <c r="U566" s="39"/>
      <c r="V566" s="39"/>
      <c r="W566" s="39"/>
      <c r="X566" s="39"/>
      <c r="Y566" s="39"/>
      <c r="Z566" s="39"/>
      <c r="AA566" s="39"/>
      <c r="AB566" s="39"/>
      <c r="AC566" s="39"/>
      <c r="AD566" s="39"/>
      <c r="AE566" s="39"/>
      <c r="AR566" s="240" t="s">
        <v>398</v>
      </c>
      <c r="AT566" s="240" t="s">
        <v>256</v>
      </c>
      <c r="AU566" s="240" t="s">
        <v>85</v>
      </c>
      <c r="AY566" s="18" t="s">
        <v>253</v>
      </c>
      <c r="BE566" s="241">
        <f>IF(N566="základní",J566,0)</f>
        <v>0</v>
      </c>
      <c r="BF566" s="241">
        <f>IF(N566="snížená",J566,0)</f>
        <v>0</v>
      </c>
      <c r="BG566" s="241">
        <f>IF(N566="zákl. přenesená",J566,0)</f>
        <v>0</v>
      </c>
      <c r="BH566" s="241">
        <f>IF(N566="sníž. přenesená",J566,0)</f>
        <v>0</v>
      </c>
      <c r="BI566" s="241">
        <f>IF(N566="nulová",J566,0)</f>
        <v>0</v>
      </c>
      <c r="BJ566" s="18" t="s">
        <v>83</v>
      </c>
      <c r="BK566" s="241">
        <f>ROUND(I566*H566,2)</f>
        <v>0</v>
      </c>
      <c r="BL566" s="18" t="s">
        <v>398</v>
      </c>
      <c r="BM566" s="240" t="s">
        <v>2373</v>
      </c>
    </row>
    <row r="567" s="2" customFormat="1" ht="24.15" customHeight="1">
      <c r="A567" s="39"/>
      <c r="B567" s="40"/>
      <c r="C567" s="229" t="s">
        <v>688</v>
      </c>
      <c r="D567" s="229" t="s">
        <v>256</v>
      </c>
      <c r="E567" s="230" t="s">
        <v>2374</v>
      </c>
      <c r="F567" s="231" t="s">
        <v>2375</v>
      </c>
      <c r="G567" s="232" t="s">
        <v>369</v>
      </c>
      <c r="H567" s="233">
        <v>1</v>
      </c>
      <c r="I567" s="234"/>
      <c r="J567" s="235">
        <f>ROUND(I567*H567,2)</f>
        <v>0</v>
      </c>
      <c r="K567" s="231" t="s">
        <v>1</v>
      </c>
      <c r="L567" s="45"/>
      <c r="M567" s="236" t="s">
        <v>1</v>
      </c>
      <c r="N567" s="237" t="s">
        <v>41</v>
      </c>
      <c r="O567" s="92"/>
      <c r="P567" s="238">
        <f>O567*H567</f>
        <v>0</v>
      </c>
      <c r="Q567" s="238">
        <v>0.089999999999999997</v>
      </c>
      <c r="R567" s="238">
        <f>Q567*H567</f>
        <v>0.089999999999999997</v>
      </c>
      <c r="S567" s="238">
        <v>0</v>
      </c>
      <c r="T567" s="239">
        <f>S567*H567</f>
        <v>0</v>
      </c>
      <c r="U567" s="39"/>
      <c r="V567" s="39"/>
      <c r="W567" s="39"/>
      <c r="X567" s="39"/>
      <c r="Y567" s="39"/>
      <c r="Z567" s="39"/>
      <c r="AA567" s="39"/>
      <c r="AB567" s="39"/>
      <c r="AC567" s="39"/>
      <c r="AD567" s="39"/>
      <c r="AE567" s="39"/>
      <c r="AR567" s="240" t="s">
        <v>398</v>
      </c>
      <c r="AT567" s="240" t="s">
        <v>256</v>
      </c>
      <c r="AU567" s="240" t="s">
        <v>85</v>
      </c>
      <c r="AY567" s="18" t="s">
        <v>253</v>
      </c>
      <c r="BE567" s="241">
        <f>IF(N567="základní",J567,0)</f>
        <v>0</v>
      </c>
      <c r="BF567" s="241">
        <f>IF(N567="snížená",J567,0)</f>
        <v>0</v>
      </c>
      <c r="BG567" s="241">
        <f>IF(N567="zákl. přenesená",J567,0)</f>
        <v>0</v>
      </c>
      <c r="BH567" s="241">
        <f>IF(N567="sníž. přenesená",J567,0)</f>
        <v>0</v>
      </c>
      <c r="BI567" s="241">
        <f>IF(N567="nulová",J567,0)</f>
        <v>0</v>
      </c>
      <c r="BJ567" s="18" t="s">
        <v>83</v>
      </c>
      <c r="BK567" s="241">
        <f>ROUND(I567*H567,2)</f>
        <v>0</v>
      </c>
      <c r="BL567" s="18" t="s">
        <v>398</v>
      </c>
      <c r="BM567" s="240" t="s">
        <v>2376</v>
      </c>
    </row>
    <row r="568" s="2" customFormat="1" ht="24.15" customHeight="1">
      <c r="A568" s="39"/>
      <c r="B568" s="40"/>
      <c r="C568" s="229" t="s">
        <v>692</v>
      </c>
      <c r="D568" s="229" t="s">
        <v>256</v>
      </c>
      <c r="E568" s="230" t="s">
        <v>2377</v>
      </c>
      <c r="F568" s="231" t="s">
        <v>2378</v>
      </c>
      <c r="G568" s="232" t="s">
        <v>369</v>
      </c>
      <c r="H568" s="233">
        <v>1</v>
      </c>
      <c r="I568" s="234"/>
      <c r="J568" s="235">
        <f>ROUND(I568*H568,2)</f>
        <v>0</v>
      </c>
      <c r="K568" s="231" t="s">
        <v>1</v>
      </c>
      <c r="L568" s="45"/>
      <c r="M568" s="236" t="s">
        <v>1</v>
      </c>
      <c r="N568" s="237" t="s">
        <v>41</v>
      </c>
      <c r="O568" s="92"/>
      <c r="P568" s="238">
        <f>O568*H568</f>
        <v>0</v>
      </c>
      <c r="Q568" s="238">
        <v>0.089999999999999997</v>
      </c>
      <c r="R568" s="238">
        <f>Q568*H568</f>
        <v>0.089999999999999997</v>
      </c>
      <c r="S568" s="238">
        <v>0</v>
      </c>
      <c r="T568" s="239">
        <f>S568*H568</f>
        <v>0</v>
      </c>
      <c r="U568" s="39"/>
      <c r="V568" s="39"/>
      <c r="W568" s="39"/>
      <c r="X568" s="39"/>
      <c r="Y568" s="39"/>
      <c r="Z568" s="39"/>
      <c r="AA568" s="39"/>
      <c r="AB568" s="39"/>
      <c r="AC568" s="39"/>
      <c r="AD568" s="39"/>
      <c r="AE568" s="39"/>
      <c r="AR568" s="240" t="s">
        <v>398</v>
      </c>
      <c r="AT568" s="240" t="s">
        <v>256</v>
      </c>
      <c r="AU568" s="240" t="s">
        <v>85</v>
      </c>
      <c r="AY568" s="18" t="s">
        <v>253</v>
      </c>
      <c r="BE568" s="241">
        <f>IF(N568="základní",J568,0)</f>
        <v>0</v>
      </c>
      <c r="BF568" s="241">
        <f>IF(N568="snížená",J568,0)</f>
        <v>0</v>
      </c>
      <c r="BG568" s="241">
        <f>IF(N568="zákl. přenesená",J568,0)</f>
        <v>0</v>
      </c>
      <c r="BH568" s="241">
        <f>IF(N568="sníž. přenesená",J568,0)</f>
        <v>0</v>
      </c>
      <c r="BI568" s="241">
        <f>IF(N568="nulová",J568,0)</f>
        <v>0</v>
      </c>
      <c r="BJ568" s="18" t="s">
        <v>83</v>
      </c>
      <c r="BK568" s="241">
        <f>ROUND(I568*H568,2)</f>
        <v>0</v>
      </c>
      <c r="BL568" s="18" t="s">
        <v>398</v>
      </c>
      <c r="BM568" s="240" t="s">
        <v>2379</v>
      </c>
    </row>
    <row r="569" s="2" customFormat="1" ht="24.15" customHeight="1">
      <c r="A569" s="39"/>
      <c r="B569" s="40"/>
      <c r="C569" s="229" t="s">
        <v>696</v>
      </c>
      <c r="D569" s="229" t="s">
        <v>256</v>
      </c>
      <c r="E569" s="230" t="s">
        <v>2380</v>
      </c>
      <c r="F569" s="231" t="s">
        <v>2381</v>
      </c>
      <c r="G569" s="232" t="s">
        <v>369</v>
      </c>
      <c r="H569" s="233">
        <v>1</v>
      </c>
      <c r="I569" s="234"/>
      <c r="J569" s="235">
        <f>ROUND(I569*H569,2)</f>
        <v>0</v>
      </c>
      <c r="K569" s="231" t="s">
        <v>1</v>
      </c>
      <c r="L569" s="45"/>
      <c r="M569" s="236" t="s">
        <v>1</v>
      </c>
      <c r="N569" s="237" t="s">
        <v>41</v>
      </c>
      <c r="O569" s="92"/>
      <c r="P569" s="238">
        <f>O569*H569</f>
        <v>0</v>
      </c>
      <c r="Q569" s="238">
        <v>0.089999999999999997</v>
      </c>
      <c r="R569" s="238">
        <f>Q569*H569</f>
        <v>0.089999999999999997</v>
      </c>
      <c r="S569" s="238">
        <v>0</v>
      </c>
      <c r="T569" s="239">
        <f>S569*H569</f>
        <v>0</v>
      </c>
      <c r="U569" s="39"/>
      <c r="V569" s="39"/>
      <c r="W569" s="39"/>
      <c r="X569" s="39"/>
      <c r="Y569" s="39"/>
      <c r="Z569" s="39"/>
      <c r="AA569" s="39"/>
      <c r="AB569" s="39"/>
      <c r="AC569" s="39"/>
      <c r="AD569" s="39"/>
      <c r="AE569" s="39"/>
      <c r="AR569" s="240" t="s">
        <v>398</v>
      </c>
      <c r="AT569" s="240" t="s">
        <v>256</v>
      </c>
      <c r="AU569" s="240" t="s">
        <v>85</v>
      </c>
      <c r="AY569" s="18" t="s">
        <v>253</v>
      </c>
      <c r="BE569" s="241">
        <f>IF(N569="základní",J569,0)</f>
        <v>0</v>
      </c>
      <c r="BF569" s="241">
        <f>IF(N569="snížená",J569,0)</f>
        <v>0</v>
      </c>
      <c r="BG569" s="241">
        <f>IF(N569="zákl. přenesená",J569,0)</f>
        <v>0</v>
      </c>
      <c r="BH569" s="241">
        <f>IF(N569="sníž. přenesená",J569,0)</f>
        <v>0</v>
      </c>
      <c r="BI569" s="241">
        <f>IF(N569="nulová",J569,0)</f>
        <v>0</v>
      </c>
      <c r="BJ569" s="18" t="s">
        <v>83</v>
      </c>
      <c r="BK569" s="241">
        <f>ROUND(I569*H569,2)</f>
        <v>0</v>
      </c>
      <c r="BL569" s="18" t="s">
        <v>398</v>
      </c>
      <c r="BM569" s="240" t="s">
        <v>2382</v>
      </c>
    </row>
    <row r="570" s="2" customFormat="1" ht="24.15" customHeight="1">
      <c r="A570" s="39"/>
      <c r="B570" s="40"/>
      <c r="C570" s="229" t="s">
        <v>700</v>
      </c>
      <c r="D570" s="229" t="s">
        <v>256</v>
      </c>
      <c r="E570" s="230" t="s">
        <v>2383</v>
      </c>
      <c r="F570" s="231" t="s">
        <v>2384</v>
      </c>
      <c r="G570" s="232" t="s">
        <v>369</v>
      </c>
      <c r="H570" s="233">
        <v>1</v>
      </c>
      <c r="I570" s="234"/>
      <c r="J570" s="235">
        <f>ROUND(I570*H570,2)</f>
        <v>0</v>
      </c>
      <c r="K570" s="231" t="s">
        <v>1</v>
      </c>
      <c r="L570" s="45"/>
      <c r="M570" s="236" t="s">
        <v>1</v>
      </c>
      <c r="N570" s="237" t="s">
        <v>41</v>
      </c>
      <c r="O570" s="92"/>
      <c r="P570" s="238">
        <f>O570*H570</f>
        <v>0</v>
      </c>
      <c r="Q570" s="238">
        <v>0.089999999999999997</v>
      </c>
      <c r="R570" s="238">
        <f>Q570*H570</f>
        <v>0.089999999999999997</v>
      </c>
      <c r="S570" s="238">
        <v>0</v>
      </c>
      <c r="T570" s="239">
        <f>S570*H570</f>
        <v>0</v>
      </c>
      <c r="U570" s="39"/>
      <c r="V570" s="39"/>
      <c r="W570" s="39"/>
      <c r="X570" s="39"/>
      <c r="Y570" s="39"/>
      <c r="Z570" s="39"/>
      <c r="AA570" s="39"/>
      <c r="AB570" s="39"/>
      <c r="AC570" s="39"/>
      <c r="AD570" s="39"/>
      <c r="AE570" s="39"/>
      <c r="AR570" s="240" t="s">
        <v>398</v>
      </c>
      <c r="AT570" s="240" t="s">
        <v>256</v>
      </c>
      <c r="AU570" s="240" t="s">
        <v>85</v>
      </c>
      <c r="AY570" s="18" t="s">
        <v>253</v>
      </c>
      <c r="BE570" s="241">
        <f>IF(N570="základní",J570,0)</f>
        <v>0</v>
      </c>
      <c r="BF570" s="241">
        <f>IF(N570="snížená",J570,0)</f>
        <v>0</v>
      </c>
      <c r="BG570" s="241">
        <f>IF(N570="zákl. přenesená",J570,0)</f>
        <v>0</v>
      </c>
      <c r="BH570" s="241">
        <f>IF(N570="sníž. přenesená",J570,0)</f>
        <v>0</v>
      </c>
      <c r="BI570" s="241">
        <f>IF(N570="nulová",J570,0)</f>
        <v>0</v>
      </c>
      <c r="BJ570" s="18" t="s">
        <v>83</v>
      </c>
      <c r="BK570" s="241">
        <f>ROUND(I570*H570,2)</f>
        <v>0</v>
      </c>
      <c r="BL570" s="18" t="s">
        <v>398</v>
      </c>
      <c r="BM570" s="240" t="s">
        <v>2385</v>
      </c>
    </row>
    <row r="571" s="2" customFormat="1" ht="24.15" customHeight="1">
      <c r="A571" s="39"/>
      <c r="B571" s="40"/>
      <c r="C571" s="229" t="s">
        <v>704</v>
      </c>
      <c r="D571" s="229" t="s">
        <v>256</v>
      </c>
      <c r="E571" s="230" t="s">
        <v>2386</v>
      </c>
      <c r="F571" s="231" t="s">
        <v>2387</v>
      </c>
      <c r="G571" s="232" t="s">
        <v>369</v>
      </c>
      <c r="H571" s="233">
        <v>1</v>
      </c>
      <c r="I571" s="234"/>
      <c r="J571" s="235">
        <f>ROUND(I571*H571,2)</f>
        <v>0</v>
      </c>
      <c r="K571" s="231" t="s">
        <v>1</v>
      </c>
      <c r="L571" s="45"/>
      <c r="M571" s="236" t="s">
        <v>1</v>
      </c>
      <c r="N571" s="237" t="s">
        <v>41</v>
      </c>
      <c r="O571" s="92"/>
      <c r="P571" s="238">
        <f>O571*H571</f>
        <v>0</v>
      </c>
      <c r="Q571" s="238">
        <v>0.089999999999999997</v>
      </c>
      <c r="R571" s="238">
        <f>Q571*H571</f>
        <v>0.089999999999999997</v>
      </c>
      <c r="S571" s="238">
        <v>0</v>
      </c>
      <c r="T571" s="239">
        <f>S571*H571</f>
        <v>0</v>
      </c>
      <c r="U571" s="39"/>
      <c r="V571" s="39"/>
      <c r="W571" s="39"/>
      <c r="X571" s="39"/>
      <c r="Y571" s="39"/>
      <c r="Z571" s="39"/>
      <c r="AA571" s="39"/>
      <c r="AB571" s="39"/>
      <c r="AC571" s="39"/>
      <c r="AD571" s="39"/>
      <c r="AE571" s="39"/>
      <c r="AR571" s="240" t="s">
        <v>398</v>
      </c>
      <c r="AT571" s="240" t="s">
        <v>256</v>
      </c>
      <c r="AU571" s="240" t="s">
        <v>85</v>
      </c>
      <c r="AY571" s="18" t="s">
        <v>253</v>
      </c>
      <c r="BE571" s="241">
        <f>IF(N571="základní",J571,0)</f>
        <v>0</v>
      </c>
      <c r="BF571" s="241">
        <f>IF(N571="snížená",J571,0)</f>
        <v>0</v>
      </c>
      <c r="BG571" s="241">
        <f>IF(N571="zákl. přenesená",J571,0)</f>
        <v>0</v>
      </c>
      <c r="BH571" s="241">
        <f>IF(N571="sníž. přenesená",J571,0)</f>
        <v>0</v>
      </c>
      <c r="BI571" s="241">
        <f>IF(N571="nulová",J571,0)</f>
        <v>0</v>
      </c>
      <c r="BJ571" s="18" t="s">
        <v>83</v>
      </c>
      <c r="BK571" s="241">
        <f>ROUND(I571*H571,2)</f>
        <v>0</v>
      </c>
      <c r="BL571" s="18" t="s">
        <v>398</v>
      </c>
      <c r="BM571" s="240" t="s">
        <v>2388</v>
      </c>
    </row>
    <row r="572" s="2" customFormat="1" ht="24.15" customHeight="1">
      <c r="A572" s="39"/>
      <c r="B572" s="40"/>
      <c r="C572" s="229" t="s">
        <v>708</v>
      </c>
      <c r="D572" s="229" t="s">
        <v>256</v>
      </c>
      <c r="E572" s="230" t="s">
        <v>2389</v>
      </c>
      <c r="F572" s="231" t="s">
        <v>2390</v>
      </c>
      <c r="G572" s="232" t="s">
        <v>369</v>
      </c>
      <c r="H572" s="233">
        <v>1</v>
      </c>
      <c r="I572" s="234"/>
      <c r="J572" s="235">
        <f>ROUND(I572*H572,2)</f>
        <v>0</v>
      </c>
      <c r="K572" s="231" t="s">
        <v>1</v>
      </c>
      <c r="L572" s="45"/>
      <c r="M572" s="236" t="s">
        <v>1</v>
      </c>
      <c r="N572" s="237" t="s">
        <v>41</v>
      </c>
      <c r="O572" s="92"/>
      <c r="P572" s="238">
        <f>O572*H572</f>
        <v>0</v>
      </c>
      <c r="Q572" s="238">
        <v>0.089999999999999997</v>
      </c>
      <c r="R572" s="238">
        <f>Q572*H572</f>
        <v>0.089999999999999997</v>
      </c>
      <c r="S572" s="238">
        <v>0</v>
      </c>
      <c r="T572" s="239">
        <f>S572*H572</f>
        <v>0</v>
      </c>
      <c r="U572" s="39"/>
      <c r="V572" s="39"/>
      <c r="W572" s="39"/>
      <c r="X572" s="39"/>
      <c r="Y572" s="39"/>
      <c r="Z572" s="39"/>
      <c r="AA572" s="39"/>
      <c r="AB572" s="39"/>
      <c r="AC572" s="39"/>
      <c r="AD572" s="39"/>
      <c r="AE572" s="39"/>
      <c r="AR572" s="240" t="s">
        <v>398</v>
      </c>
      <c r="AT572" s="240" t="s">
        <v>256</v>
      </c>
      <c r="AU572" s="240" t="s">
        <v>85</v>
      </c>
      <c r="AY572" s="18" t="s">
        <v>253</v>
      </c>
      <c r="BE572" s="241">
        <f>IF(N572="základní",J572,0)</f>
        <v>0</v>
      </c>
      <c r="BF572" s="241">
        <f>IF(N572="snížená",J572,0)</f>
        <v>0</v>
      </c>
      <c r="BG572" s="241">
        <f>IF(N572="zákl. přenesená",J572,0)</f>
        <v>0</v>
      </c>
      <c r="BH572" s="241">
        <f>IF(N572="sníž. přenesená",J572,0)</f>
        <v>0</v>
      </c>
      <c r="BI572" s="241">
        <f>IF(N572="nulová",J572,0)</f>
        <v>0</v>
      </c>
      <c r="BJ572" s="18" t="s">
        <v>83</v>
      </c>
      <c r="BK572" s="241">
        <f>ROUND(I572*H572,2)</f>
        <v>0</v>
      </c>
      <c r="BL572" s="18" t="s">
        <v>398</v>
      </c>
      <c r="BM572" s="240" t="s">
        <v>2391</v>
      </c>
    </row>
    <row r="573" s="2" customFormat="1" ht="24.15" customHeight="1">
      <c r="A573" s="39"/>
      <c r="B573" s="40"/>
      <c r="C573" s="229" t="s">
        <v>712</v>
      </c>
      <c r="D573" s="229" t="s">
        <v>256</v>
      </c>
      <c r="E573" s="230" t="s">
        <v>2392</v>
      </c>
      <c r="F573" s="231" t="s">
        <v>2393</v>
      </c>
      <c r="G573" s="232" t="s">
        <v>369</v>
      </c>
      <c r="H573" s="233">
        <v>1</v>
      </c>
      <c r="I573" s="234"/>
      <c r="J573" s="235">
        <f>ROUND(I573*H573,2)</f>
        <v>0</v>
      </c>
      <c r="K573" s="231" t="s">
        <v>1</v>
      </c>
      <c r="L573" s="45"/>
      <c r="M573" s="236" t="s">
        <v>1</v>
      </c>
      <c r="N573" s="237" t="s">
        <v>41</v>
      </c>
      <c r="O573" s="92"/>
      <c r="P573" s="238">
        <f>O573*H573</f>
        <v>0</v>
      </c>
      <c r="Q573" s="238">
        <v>0.089999999999999997</v>
      </c>
      <c r="R573" s="238">
        <f>Q573*H573</f>
        <v>0.089999999999999997</v>
      </c>
      <c r="S573" s="238">
        <v>0</v>
      </c>
      <c r="T573" s="239">
        <f>S573*H573</f>
        <v>0</v>
      </c>
      <c r="U573" s="39"/>
      <c r="V573" s="39"/>
      <c r="W573" s="39"/>
      <c r="X573" s="39"/>
      <c r="Y573" s="39"/>
      <c r="Z573" s="39"/>
      <c r="AA573" s="39"/>
      <c r="AB573" s="39"/>
      <c r="AC573" s="39"/>
      <c r="AD573" s="39"/>
      <c r="AE573" s="39"/>
      <c r="AR573" s="240" t="s">
        <v>398</v>
      </c>
      <c r="AT573" s="240" t="s">
        <v>256</v>
      </c>
      <c r="AU573" s="240" t="s">
        <v>85</v>
      </c>
      <c r="AY573" s="18" t="s">
        <v>253</v>
      </c>
      <c r="BE573" s="241">
        <f>IF(N573="základní",J573,0)</f>
        <v>0</v>
      </c>
      <c r="BF573" s="241">
        <f>IF(N573="snížená",J573,0)</f>
        <v>0</v>
      </c>
      <c r="BG573" s="241">
        <f>IF(N573="zákl. přenesená",J573,0)</f>
        <v>0</v>
      </c>
      <c r="BH573" s="241">
        <f>IF(N573="sníž. přenesená",J573,0)</f>
        <v>0</v>
      </c>
      <c r="BI573" s="241">
        <f>IF(N573="nulová",J573,0)</f>
        <v>0</v>
      </c>
      <c r="BJ573" s="18" t="s">
        <v>83</v>
      </c>
      <c r="BK573" s="241">
        <f>ROUND(I573*H573,2)</f>
        <v>0</v>
      </c>
      <c r="BL573" s="18" t="s">
        <v>398</v>
      </c>
      <c r="BM573" s="240" t="s">
        <v>2394</v>
      </c>
    </row>
    <row r="574" s="2" customFormat="1" ht="24.15" customHeight="1">
      <c r="A574" s="39"/>
      <c r="B574" s="40"/>
      <c r="C574" s="229" t="s">
        <v>716</v>
      </c>
      <c r="D574" s="229" t="s">
        <v>256</v>
      </c>
      <c r="E574" s="230" t="s">
        <v>2395</v>
      </c>
      <c r="F574" s="231" t="s">
        <v>2396</v>
      </c>
      <c r="G574" s="232" t="s">
        <v>369</v>
      </c>
      <c r="H574" s="233">
        <v>1</v>
      </c>
      <c r="I574" s="234"/>
      <c r="J574" s="235">
        <f>ROUND(I574*H574,2)</f>
        <v>0</v>
      </c>
      <c r="K574" s="231" t="s">
        <v>1</v>
      </c>
      <c r="L574" s="45"/>
      <c r="M574" s="236" t="s">
        <v>1</v>
      </c>
      <c r="N574" s="237" t="s">
        <v>41</v>
      </c>
      <c r="O574" s="92"/>
      <c r="P574" s="238">
        <f>O574*H574</f>
        <v>0</v>
      </c>
      <c r="Q574" s="238">
        <v>0.089999999999999997</v>
      </c>
      <c r="R574" s="238">
        <f>Q574*H574</f>
        <v>0.089999999999999997</v>
      </c>
      <c r="S574" s="238">
        <v>0</v>
      </c>
      <c r="T574" s="239">
        <f>S574*H574</f>
        <v>0</v>
      </c>
      <c r="U574" s="39"/>
      <c r="V574" s="39"/>
      <c r="W574" s="39"/>
      <c r="X574" s="39"/>
      <c r="Y574" s="39"/>
      <c r="Z574" s="39"/>
      <c r="AA574" s="39"/>
      <c r="AB574" s="39"/>
      <c r="AC574" s="39"/>
      <c r="AD574" s="39"/>
      <c r="AE574" s="39"/>
      <c r="AR574" s="240" t="s">
        <v>398</v>
      </c>
      <c r="AT574" s="240" t="s">
        <v>256</v>
      </c>
      <c r="AU574" s="240" t="s">
        <v>85</v>
      </c>
      <c r="AY574" s="18" t="s">
        <v>253</v>
      </c>
      <c r="BE574" s="241">
        <f>IF(N574="základní",J574,0)</f>
        <v>0</v>
      </c>
      <c r="BF574" s="241">
        <f>IF(N574="snížená",J574,0)</f>
        <v>0</v>
      </c>
      <c r="BG574" s="241">
        <f>IF(N574="zákl. přenesená",J574,0)</f>
        <v>0</v>
      </c>
      <c r="BH574" s="241">
        <f>IF(N574="sníž. přenesená",J574,0)</f>
        <v>0</v>
      </c>
      <c r="BI574" s="241">
        <f>IF(N574="nulová",J574,0)</f>
        <v>0</v>
      </c>
      <c r="BJ574" s="18" t="s">
        <v>83</v>
      </c>
      <c r="BK574" s="241">
        <f>ROUND(I574*H574,2)</f>
        <v>0</v>
      </c>
      <c r="BL574" s="18" t="s">
        <v>398</v>
      </c>
      <c r="BM574" s="240" t="s">
        <v>2397</v>
      </c>
    </row>
    <row r="575" s="2" customFormat="1" ht="24.15" customHeight="1">
      <c r="A575" s="39"/>
      <c r="B575" s="40"/>
      <c r="C575" s="229" t="s">
        <v>720</v>
      </c>
      <c r="D575" s="229" t="s">
        <v>256</v>
      </c>
      <c r="E575" s="230" t="s">
        <v>2398</v>
      </c>
      <c r="F575" s="231" t="s">
        <v>2399</v>
      </c>
      <c r="G575" s="232" t="s">
        <v>422</v>
      </c>
      <c r="H575" s="233">
        <v>2.7000000000000002</v>
      </c>
      <c r="I575" s="234"/>
      <c r="J575" s="235">
        <f>ROUND(I575*H575,2)</f>
        <v>0</v>
      </c>
      <c r="K575" s="231" t="s">
        <v>259</v>
      </c>
      <c r="L575" s="45"/>
      <c r="M575" s="236" t="s">
        <v>1</v>
      </c>
      <c r="N575" s="237" t="s">
        <v>41</v>
      </c>
      <c r="O575" s="92"/>
      <c r="P575" s="238">
        <f>O575*H575</f>
        <v>0</v>
      </c>
      <c r="Q575" s="238">
        <v>0</v>
      </c>
      <c r="R575" s="238">
        <f>Q575*H575</f>
        <v>0</v>
      </c>
      <c r="S575" s="238">
        <v>0</v>
      </c>
      <c r="T575" s="239">
        <f>S575*H575</f>
        <v>0</v>
      </c>
      <c r="U575" s="39"/>
      <c r="V575" s="39"/>
      <c r="W575" s="39"/>
      <c r="X575" s="39"/>
      <c r="Y575" s="39"/>
      <c r="Z575" s="39"/>
      <c r="AA575" s="39"/>
      <c r="AB575" s="39"/>
      <c r="AC575" s="39"/>
      <c r="AD575" s="39"/>
      <c r="AE575" s="39"/>
      <c r="AR575" s="240" t="s">
        <v>398</v>
      </c>
      <c r="AT575" s="240" t="s">
        <v>256</v>
      </c>
      <c r="AU575" s="240" t="s">
        <v>85</v>
      </c>
      <c r="AY575" s="18" t="s">
        <v>253</v>
      </c>
      <c r="BE575" s="241">
        <f>IF(N575="základní",J575,0)</f>
        <v>0</v>
      </c>
      <c r="BF575" s="241">
        <f>IF(N575="snížená",J575,0)</f>
        <v>0</v>
      </c>
      <c r="BG575" s="241">
        <f>IF(N575="zákl. přenesená",J575,0)</f>
        <v>0</v>
      </c>
      <c r="BH575" s="241">
        <f>IF(N575="sníž. přenesená",J575,0)</f>
        <v>0</v>
      </c>
      <c r="BI575" s="241">
        <f>IF(N575="nulová",J575,0)</f>
        <v>0</v>
      </c>
      <c r="BJ575" s="18" t="s">
        <v>83</v>
      </c>
      <c r="BK575" s="241">
        <f>ROUND(I575*H575,2)</f>
        <v>0</v>
      </c>
      <c r="BL575" s="18" t="s">
        <v>398</v>
      </c>
      <c r="BM575" s="240" t="s">
        <v>2400</v>
      </c>
    </row>
    <row r="576" s="2" customFormat="1">
      <c r="A576" s="39"/>
      <c r="B576" s="40"/>
      <c r="C576" s="41"/>
      <c r="D576" s="242" t="s">
        <v>262</v>
      </c>
      <c r="E576" s="41"/>
      <c r="F576" s="243" t="s">
        <v>2401</v>
      </c>
      <c r="G576" s="41"/>
      <c r="H576" s="41"/>
      <c r="I576" s="244"/>
      <c r="J576" s="41"/>
      <c r="K576" s="41"/>
      <c r="L576" s="45"/>
      <c r="M576" s="245"/>
      <c r="N576" s="246"/>
      <c r="O576" s="92"/>
      <c r="P576" s="92"/>
      <c r="Q576" s="92"/>
      <c r="R576" s="92"/>
      <c r="S576" s="92"/>
      <c r="T576" s="93"/>
      <c r="U576" s="39"/>
      <c r="V576" s="39"/>
      <c r="W576" s="39"/>
      <c r="X576" s="39"/>
      <c r="Y576" s="39"/>
      <c r="Z576" s="39"/>
      <c r="AA576" s="39"/>
      <c r="AB576" s="39"/>
      <c r="AC576" s="39"/>
      <c r="AD576" s="39"/>
      <c r="AE576" s="39"/>
      <c r="AT576" s="18" t="s">
        <v>262</v>
      </c>
      <c r="AU576" s="18" t="s">
        <v>85</v>
      </c>
    </row>
    <row r="577" s="12" customFormat="1" ht="22.8" customHeight="1">
      <c r="A577" s="12"/>
      <c r="B577" s="213"/>
      <c r="C577" s="214"/>
      <c r="D577" s="215" t="s">
        <v>75</v>
      </c>
      <c r="E577" s="227" t="s">
        <v>784</v>
      </c>
      <c r="F577" s="227" t="s">
        <v>785</v>
      </c>
      <c r="G577" s="214"/>
      <c r="H577" s="214"/>
      <c r="I577" s="217"/>
      <c r="J577" s="228">
        <f>BK577</f>
        <v>0</v>
      </c>
      <c r="K577" s="214"/>
      <c r="L577" s="219"/>
      <c r="M577" s="220"/>
      <c r="N577" s="221"/>
      <c r="O577" s="221"/>
      <c r="P577" s="222">
        <f>SUM(P578:P581)</f>
        <v>0</v>
      </c>
      <c r="Q577" s="221"/>
      <c r="R577" s="222">
        <f>SUM(R578:R581)</f>
        <v>0.25</v>
      </c>
      <c r="S577" s="221"/>
      <c r="T577" s="223">
        <f>SUM(T578:T581)</f>
        <v>0</v>
      </c>
      <c r="U577" s="12"/>
      <c r="V577" s="12"/>
      <c r="W577" s="12"/>
      <c r="X577" s="12"/>
      <c r="Y577" s="12"/>
      <c r="Z577" s="12"/>
      <c r="AA577" s="12"/>
      <c r="AB577" s="12"/>
      <c r="AC577" s="12"/>
      <c r="AD577" s="12"/>
      <c r="AE577" s="12"/>
      <c r="AR577" s="224" t="s">
        <v>85</v>
      </c>
      <c r="AT577" s="225" t="s">
        <v>75</v>
      </c>
      <c r="AU577" s="225" t="s">
        <v>83</v>
      </c>
      <c r="AY577" s="224" t="s">
        <v>253</v>
      </c>
      <c r="BK577" s="226">
        <f>SUM(BK578:BK581)</f>
        <v>0</v>
      </c>
    </row>
    <row r="578" s="2" customFormat="1" ht="24.15" customHeight="1">
      <c r="A578" s="39"/>
      <c r="B578" s="40"/>
      <c r="C578" s="229" t="s">
        <v>724</v>
      </c>
      <c r="D578" s="229" t="s">
        <v>256</v>
      </c>
      <c r="E578" s="230" t="s">
        <v>2402</v>
      </c>
      <c r="F578" s="231" t="s">
        <v>2403</v>
      </c>
      <c r="G578" s="232" t="s">
        <v>798</v>
      </c>
      <c r="H578" s="233">
        <v>1</v>
      </c>
      <c r="I578" s="234"/>
      <c r="J578" s="235">
        <f>ROUND(I578*H578,2)</f>
        <v>0</v>
      </c>
      <c r="K578" s="231" t="s">
        <v>1</v>
      </c>
      <c r="L578" s="45"/>
      <c r="M578" s="236" t="s">
        <v>1</v>
      </c>
      <c r="N578" s="237" t="s">
        <v>41</v>
      </c>
      <c r="O578" s="92"/>
      <c r="P578" s="238">
        <f>O578*H578</f>
        <v>0</v>
      </c>
      <c r="Q578" s="238">
        <v>0.10000000000000001</v>
      </c>
      <c r="R578" s="238">
        <f>Q578*H578</f>
        <v>0.10000000000000001</v>
      </c>
      <c r="S578" s="238">
        <v>0</v>
      </c>
      <c r="T578" s="239">
        <f>S578*H578</f>
        <v>0</v>
      </c>
      <c r="U578" s="39"/>
      <c r="V578" s="39"/>
      <c r="W578" s="39"/>
      <c r="X578" s="39"/>
      <c r="Y578" s="39"/>
      <c r="Z578" s="39"/>
      <c r="AA578" s="39"/>
      <c r="AB578" s="39"/>
      <c r="AC578" s="39"/>
      <c r="AD578" s="39"/>
      <c r="AE578" s="39"/>
      <c r="AR578" s="240" t="s">
        <v>398</v>
      </c>
      <c r="AT578" s="240" t="s">
        <v>256</v>
      </c>
      <c r="AU578" s="240" t="s">
        <v>85</v>
      </c>
      <c r="AY578" s="18" t="s">
        <v>253</v>
      </c>
      <c r="BE578" s="241">
        <f>IF(N578="základní",J578,0)</f>
        <v>0</v>
      </c>
      <c r="BF578" s="241">
        <f>IF(N578="snížená",J578,0)</f>
        <v>0</v>
      </c>
      <c r="BG578" s="241">
        <f>IF(N578="zákl. přenesená",J578,0)</f>
        <v>0</v>
      </c>
      <c r="BH578" s="241">
        <f>IF(N578="sníž. přenesená",J578,0)</f>
        <v>0</v>
      </c>
      <c r="BI578" s="241">
        <f>IF(N578="nulová",J578,0)</f>
        <v>0</v>
      </c>
      <c r="BJ578" s="18" t="s">
        <v>83</v>
      </c>
      <c r="BK578" s="241">
        <f>ROUND(I578*H578,2)</f>
        <v>0</v>
      </c>
      <c r="BL578" s="18" t="s">
        <v>398</v>
      </c>
      <c r="BM578" s="240" t="s">
        <v>2404</v>
      </c>
    </row>
    <row r="579" s="2" customFormat="1" ht="24.15" customHeight="1">
      <c r="A579" s="39"/>
      <c r="B579" s="40"/>
      <c r="C579" s="229" t="s">
        <v>728</v>
      </c>
      <c r="D579" s="229" t="s">
        <v>256</v>
      </c>
      <c r="E579" s="230" t="s">
        <v>2405</v>
      </c>
      <c r="F579" s="231" t="s">
        <v>2406</v>
      </c>
      <c r="G579" s="232" t="s">
        <v>369</v>
      </c>
      <c r="H579" s="233">
        <v>1</v>
      </c>
      <c r="I579" s="234"/>
      <c r="J579" s="235">
        <f>ROUND(I579*H579,2)</f>
        <v>0</v>
      </c>
      <c r="K579" s="231" t="s">
        <v>1</v>
      </c>
      <c r="L579" s="45"/>
      <c r="M579" s="236" t="s">
        <v>1</v>
      </c>
      <c r="N579" s="237" t="s">
        <v>41</v>
      </c>
      <c r="O579" s="92"/>
      <c r="P579" s="238">
        <f>O579*H579</f>
        <v>0</v>
      </c>
      <c r="Q579" s="238">
        <v>0.14999999999999999</v>
      </c>
      <c r="R579" s="238">
        <f>Q579*H579</f>
        <v>0.14999999999999999</v>
      </c>
      <c r="S579" s="238">
        <v>0</v>
      </c>
      <c r="T579" s="239">
        <f>S579*H579</f>
        <v>0</v>
      </c>
      <c r="U579" s="39"/>
      <c r="V579" s="39"/>
      <c r="W579" s="39"/>
      <c r="X579" s="39"/>
      <c r="Y579" s="39"/>
      <c r="Z579" s="39"/>
      <c r="AA579" s="39"/>
      <c r="AB579" s="39"/>
      <c r="AC579" s="39"/>
      <c r="AD579" s="39"/>
      <c r="AE579" s="39"/>
      <c r="AR579" s="240" t="s">
        <v>398</v>
      </c>
      <c r="AT579" s="240" t="s">
        <v>256</v>
      </c>
      <c r="AU579" s="240" t="s">
        <v>85</v>
      </c>
      <c r="AY579" s="18" t="s">
        <v>253</v>
      </c>
      <c r="BE579" s="241">
        <f>IF(N579="základní",J579,0)</f>
        <v>0</v>
      </c>
      <c r="BF579" s="241">
        <f>IF(N579="snížená",J579,0)</f>
        <v>0</v>
      </c>
      <c r="BG579" s="241">
        <f>IF(N579="zákl. přenesená",J579,0)</f>
        <v>0</v>
      </c>
      <c r="BH579" s="241">
        <f>IF(N579="sníž. přenesená",J579,0)</f>
        <v>0</v>
      </c>
      <c r="BI579" s="241">
        <f>IF(N579="nulová",J579,0)</f>
        <v>0</v>
      </c>
      <c r="BJ579" s="18" t="s">
        <v>83</v>
      </c>
      <c r="BK579" s="241">
        <f>ROUND(I579*H579,2)</f>
        <v>0</v>
      </c>
      <c r="BL579" s="18" t="s">
        <v>398</v>
      </c>
      <c r="BM579" s="240" t="s">
        <v>2407</v>
      </c>
    </row>
    <row r="580" s="2" customFormat="1" ht="24.15" customHeight="1">
      <c r="A580" s="39"/>
      <c r="B580" s="40"/>
      <c r="C580" s="229" t="s">
        <v>732</v>
      </c>
      <c r="D580" s="229" t="s">
        <v>256</v>
      </c>
      <c r="E580" s="230" t="s">
        <v>2408</v>
      </c>
      <c r="F580" s="231" t="s">
        <v>2409</v>
      </c>
      <c r="G580" s="232" t="s">
        <v>422</v>
      </c>
      <c r="H580" s="233">
        <v>0.25</v>
      </c>
      <c r="I580" s="234"/>
      <c r="J580" s="235">
        <f>ROUND(I580*H580,2)</f>
        <v>0</v>
      </c>
      <c r="K580" s="231" t="s">
        <v>259</v>
      </c>
      <c r="L580" s="45"/>
      <c r="M580" s="236" t="s">
        <v>1</v>
      </c>
      <c r="N580" s="237" t="s">
        <v>41</v>
      </c>
      <c r="O580" s="92"/>
      <c r="P580" s="238">
        <f>O580*H580</f>
        <v>0</v>
      </c>
      <c r="Q580" s="238">
        <v>0</v>
      </c>
      <c r="R580" s="238">
        <f>Q580*H580</f>
        <v>0</v>
      </c>
      <c r="S580" s="238">
        <v>0</v>
      </c>
      <c r="T580" s="239">
        <f>S580*H580</f>
        <v>0</v>
      </c>
      <c r="U580" s="39"/>
      <c r="V580" s="39"/>
      <c r="W580" s="39"/>
      <c r="X580" s="39"/>
      <c r="Y580" s="39"/>
      <c r="Z580" s="39"/>
      <c r="AA580" s="39"/>
      <c r="AB580" s="39"/>
      <c r="AC580" s="39"/>
      <c r="AD580" s="39"/>
      <c r="AE580" s="39"/>
      <c r="AR580" s="240" t="s">
        <v>398</v>
      </c>
      <c r="AT580" s="240" t="s">
        <v>256</v>
      </c>
      <c r="AU580" s="240" t="s">
        <v>85</v>
      </c>
      <c r="AY580" s="18" t="s">
        <v>253</v>
      </c>
      <c r="BE580" s="241">
        <f>IF(N580="základní",J580,0)</f>
        <v>0</v>
      </c>
      <c r="BF580" s="241">
        <f>IF(N580="snížená",J580,0)</f>
        <v>0</v>
      </c>
      <c r="BG580" s="241">
        <f>IF(N580="zákl. přenesená",J580,0)</f>
        <v>0</v>
      </c>
      <c r="BH580" s="241">
        <f>IF(N580="sníž. přenesená",J580,0)</f>
        <v>0</v>
      </c>
      <c r="BI580" s="241">
        <f>IF(N580="nulová",J580,0)</f>
        <v>0</v>
      </c>
      <c r="BJ580" s="18" t="s">
        <v>83</v>
      </c>
      <c r="BK580" s="241">
        <f>ROUND(I580*H580,2)</f>
        <v>0</v>
      </c>
      <c r="BL580" s="18" t="s">
        <v>398</v>
      </c>
      <c r="BM580" s="240" t="s">
        <v>2410</v>
      </c>
    </row>
    <row r="581" s="2" customFormat="1">
      <c r="A581" s="39"/>
      <c r="B581" s="40"/>
      <c r="C581" s="41"/>
      <c r="D581" s="242" t="s">
        <v>262</v>
      </c>
      <c r="E581" s="41"/>
      <c r="F581" s="243" t="s">
        <v>2411</v>
      </c>
      <c r="G581" s="41"/>
      <c r="H581" s="41"/>
      <c r="I581" s="244"/>
      <c r="J581" s="41"/>
      <c r="K581" s="41"/>
      <c r="L581" s="45"/>
      <c r="M581" s="245"/>
      <c r="N581" s="246"/>
      <c r="O581" s="92"/>
      <c r="P581" s="92"/>
      <c r="Q581" s="92"/>
      <c r="R581" s="92"/>
      <c r="S581" s="92"/>
      <c r="T581" s="93"/>
      <c r="U581" s="39"/>
      <c r="V581" s="39"/>
      <c r="W581" s="39"/>
      <c r="X581" s="39"/>
      <c r="Y581" s="39"/>
      <c r="Z581" s="39"/>
      <c r="AA581" s="39"/>
      <c r="AB581" s="39"/>
      <c r="AC581" s="39"/>
      <c r="AD581" s="39"/>
      <c r="AE581" s="39"/>
      <c r="AT581" s="18" t="s">
        <v>262</v>
      </c>
      <c r="AU581" s="18" t="s">
        <v>85</v>
      </c>
    </row>
    <row r="582" s="12" customFormat="1" ht="22.8" customHeight="1">
      <c r="A582" s="12"/>
      <c r="B582" s="213"/>
      <c r="C582" s="214"/>
      <c r="D582" s="215" t="s">
        <v>75</v>
      </c>
      <c r="E582" s="227" t="s">
        <v>817</v>
      </c>
      <c r="F582" s="227" t="s">
        <v>818</v>
      </c>
      <c r="G582" s="214"/>
      <c r="H582" s="214"/>
      <c r="I582" s="217"/>
      <c r="J582" s="228">
        <f>BK582</f>
        <v>0</v>
      </c>
      <c r="K582" s="214"/>
      <c r="L582" s="219"/>
      <c r="M582" s="220"/>
      <c r="N582" s="221"/>
      <c r="O582" s="221"/>
      <c r="P582" s="222">
        <f>SUM(P583:P752)</f>
        <v>0</v>
      </c>
      <c r="Q582" s="221"/>
      <c r="R582" s="222">
        <f>SUM(R583:R752)</f>
        <v>1.7024661399999999</v>
      </c>
      <c r="S582" s="221"/>
      <c r="T582" s="223">
        <f>SUM(T583:T752)</f>
        <v>0</v>
      </c>
      <c r="U582" s="12"/>
      <c r="V582" s="12"/>
      <c r="W582" s="12"/>
      <c r="X582" s="12"/>
      <c r="Y582" s="12"/>
      <c r="Z582" s="12"/>
      <c r="AA582" s="12"/>
      <c r="AB582" s="12"/>
      <c r="AC582" s="12"/>
      <c r="AD582" s="12"/>
      <c r="AE582" s="12"/>
      <c r="AR582" s="224" t="s">
        <v>85</v>
      </c>
      <c r="AT582" s="225" t="s">
        <v>75</v>
      </c>
      <c r="AU582" s="225" t="s">
        <v>83</v>
      </c>
      <c r="AY582" s="224" t="s">
        <v>253</v>
      </c>
      <c r="BK582" s="226">
        <f>SUM(BK583:BK752)</f>
        <v>0</v>
      </c>
    </row>
    <row r="583" s="2" customFormat="1" ht="16.5" customHeight="1">
      <c r="A583" s="39"/>
      <c r="B583" s="40"/>
      <c r="C583" s="229" t="s">
        <v>736</v>
      </c>
      <c r="D583" s="229" t="s">
        <v>256</v>
      </c>
      <c r="E583" s="230" t="s">
        <v>820</v>
      </c>
      <c r="F583" s="231" t="s">
        <v>821</v>
      </c>
      <c r="G583" s="232" t="s">
        <v>179</v>
      </c>
      <c r="H583" s="233">
        <v>43.740000000000002</v>
      </c>
      <c r="I583" s="234"/>
      <c r="J583" s="235">
        <f>ROUND(I583*H583,2)</f>
        <v>0</v>
      </c>
      <c r="K583" s="231" t="s">
        <v>1</v>
      </c>
      <c r="L583" s="45"/>
      <c r="M583" s="236" t="s">
        <v>1</v>
      </c>
      <c r="N583" s="237" t="s">
        <v>41</v>
      </c>
      <c r="O583" s="92"/>
      <c r="P583" s="238">
        <f>O583*H583</f>
        <v>0</v>
      </c>
      <c r="Q583" s="238">
        <v>0</v>
      </c>
      <c r="R583" s="238">
        <f>Q583*H583</f>
        <v>0</v>
      </c>
      <c r="S583" s="238">
        <v>0</v>
      </c>
      <c r="T583" s="239">
        <f>S583*H583</f>
        <v>0</v>
      </c>
      <c r="U583" s="39"/>
      <c r="V583" s="39"/>
      <c r="W583" s="39"/>
      <c r="X583" s="39"/>
      <c r="Y583" s="39"/>
      <c r="Z583" s="39"/>
      <c r="AA583" s="39"/>
      <c r="AB583" s="39"/>
      <c r="AC583" s="39"/>
      <c r="AD583" s="39"/>
      <c r="AE583" s="39"/>
      <c r="AR583" s="240" t="s">
        <v>398</v>
      </c>
      <c r="AT583" s="240" t="s">
        <v>256</v>
      </c>
      <c r="AU583" s="240" t="s">
        <v>85</v>
      </c>
      <c r="AY583" s="18" t="s">
        <v>253</v>
      </c>
      <c r="BE583" s="241">
        <f>IF(N583="základní",J583,0)</f>
        <v>0</v>
      </c>
      <c r="BF583" s="241">
        <f>IF(N583="snížená",J583,0)</f>
        <v>0</v>
      </c>
      <c r="BG583" s="241">
        <f>IF(N583="zákl. přenesená",J583,0)</f>
        <v>0</v>
      </c>
      <c r="BH583" s="241">
        <f>IF(N583="sníž. přenesená",J583,0)</f>
        <v>0</v>
      </c>
      <c r="BI583" s="241">
        <f>IF(N583="nulová",J583,0)</f>
        <v>0</v>
      </c>
      <c r="BJ583" s="18" t="s">
        <v>83</v>
      </c>
      <c r="BK583" s="241">
        <f>ROUND(I583*H583,2)</f>
        <v>0</v>
      </c>
      <c r="BL583" s="18" t="s">
        <v>398</v>
      </c>
      <c r="BM583" s="240" t="s">
        <v>2412</v>
      </c>
    </row>
    <row r="584" s="14" customFormat="1">
      <c r="A584" s="14"/>
      <c r="B584" s="258"/>
      <c r="C584" s="259"/>
      <c r="D584" s="249" t="s">
        <v>264</v>
      </c>
      <c r="E584" s="260" t="s">
        <v>1</v>
      </c>
      <c r="F584" s="261" t="s">
        <v>2052</v>
      </c>
      <c r="G584" s="259"/>
      <c r="H584" s="262">
        <v>1.73</v>
      </c>
      <c r="I584" s="263"/>
      <c r="J584" s="259"/>
      <c r="K584" s="259"/>
      <c r="L584" s="264"/>
      <c r="M584" s="265"/>
      <c r="N584" s="266"/>
      <c r="O584" s="266"/>
      <c r="P584" s="266"/>
      <c r="Q584" s="266"/>
      <c r="R584" s="266"/>
      <c r="S584" s="266"/>
      <c r="T584" s="267"/>
      <c r="U584" s="14"/>
      <c r="V584" s="14"/>
      <c r="W584" s="14"/>
      <c r="X584" s="14"/>
      <c r="Y584" s="14"/>
      <c r="Z584" s="14"/>
      <c r="AA584" s="14"/>
      <c r="AB584" s="14"/>
      <c r="AC584" s="14"/>
      <c r="AD584" s="14"/>
      <c r="AE584" s="14"/>
      <c r="AT584" s="268" t="s">
        <v>264</v>
      </c>
      <c r="AU584" s="268" t="s">
        <v>85</v>
      </c>
      <c r="AV584" s="14" t="s">
        <v>85</v>
      </c>
      <c r="AW584" s="14" t="s">
        <v>32</v>
      </c>
      <c r="AX584" s="14" t="s">
        <v>76</v>
      </c>
      <c r="AY584" s="268" t="s">
        <v>253</v>
      </c>
    </row>
    <row r="585" s="14" customFormat="1">
      <c r="A585" s="14"/>
      <c r="B585" s="258"/>
      <c r="C585" s="259"/>
      <c r="D585" s="249" t="s">
        <v>264</v>
      </c>
      <c r="E585" s="260" t="s">
        <v>1</v>
      </c>
      <c r="F585" s="261" t="s">
        <v>2061</v>
      </c>
      <c r="G585" s="259"/>
      <c r="H585" s="262">
        <v>16.77</v>
      </c>
      <c r="I585" s="263"/>
      <c r="J585" s="259"/>
      <c r="K585" s="259"/>
      <c r="L585" s="264"/>
      <c r="M585" s="265"/>
      <c r="N585" s="266"/>
      <c r="O585" s="266"/>
      <c r="P585" s="266"/>
      <c r="Q585" s="266"/>
      <c r="R585" s="266"/>
      <c r="S585" s="266"/>
      <c r="T585" s="267"/>
      <c r="U585" s="14"/>
      <c r="V585" s="14"/>
      <c r="W585" s="14"/>
      <c r="X585" s="14"/>
      <c r="Y585" s="14"/>
      <c r="Z585" s="14"/>
      <c r="AA585" s="14"/>
      <c r="AB585" s="14"/>
      <c r="AC585" s="14"/>
      <c r="AD585" s="14"/>
      <c r="AE585" s="14"/>
      <c r="AT585" s="268" t="s">
        <v>264</v>
      </c>
      <c r="AU585" s="268" t="s">
        <v>85</v>
      </c>
      <c r="AV585" s="14" t="s">
        <v>85</v>
      </c>
      <c r="AW585" s="14" t="s">
        <v>32</v>
      </c>
      <c r="AX585" s="14" t="s">
        <v>76</v>
      </c>
      <c r="AY585" s="268" t="s">
        <v>253</v>
      </c>
    </row>
    <row r="586" s="14" customFormat="1">
      <c r="A586" s="14"/>
      <c r="B586" s="258"/>
      <c r="C586" s="259"/>
      <c r="D586" s="249" t="s">
        <v>264</v>
      </c>
      <c r="E586" s="260" t="s">
        <v>1</v>
      </c>
      <c r="F586" s="261" t="s">
        <v>2067</v>
      </c>
      <c r="G586" s="259"/>
      <c r="H586" s="262">
        <v>19.109999999999999</v>
      </c>
      <c r="I586" s="263"/>
      <c r="J586" s="259"/>
      <c r="K586" s="259"/>
      <c r="L586" s="264"/>
      <c r="M586" s="265"/>
      <c r="N586" s="266"/>
      <c r="O586" s="266"/>
      <c r="P586" s="266"/>
      <c r="Q586" s="266"/>
      <c r="R586" s="266"/>
      <c r="S586" s="266"/>
      <c r="T586" s="267"/>
      <c r="U586" s="14"/>
      <c r="V586" s="14"/>
      <c r="W586" s="14"/>
      <c r="X586" s="14"/>
      <c r="Y586" s="14"/>
      <c r="Z586" s="14"/>
      <c r="AA586" s="14"/>
      <c r="AB586" s="14"/>
      <c r="AC586" s="14"/>
      <c r="AD586" s="14"/>
      <c r="AE586" s="14"/>
      <c r="AT586" s="268" t="s">
        <v>264</v>
      </c>
      <c r="AU586" s="268" t="s">
        <v>85</v>
      </c>
      <c r="AV586" s="14" t="s">
        <v>85</v>
      </c>
      <c r="AW586" s="14" t="s">
        <v>32</v>
      </c>
      <c r="AX586" s="14" t="s">
        <v>76</v>
      </c>
      <c r="AY586" s="268" t="s">
        <v>253</v>
      </c>
    </row>
    <row r="587" s="14" customFormat="1">
      <c r="A587" s="14"/>
      <c r="B587" s="258"/>
      <c r="C587" s="259"/>
      <c r="D587" s="249" t="s">
        <v>264</v>
      </c>
      <c r="E587" s="260" t="s">
        <v>1</v>
      </c>
      <c r="F587" s="261" t="s">
        <v>2070</v>
      </c>
      <c r="G587" s="259"/>
      <c r="H587" s="262">
        <v>6.1299999999999999</v>
      </c>
      <c r="I587" s="263"/>
      <c r="J587" s="259"/>
      <c r="K587" s="259"/>
      <c r="L587" s="264"/>
      <c r="M587" s="265"/>
      <c r="N587" s="266"/>
      <c r="O587" s="266"/>
      <c r="P587" s="266"/>
      <c r="Q587" s="266"/>
      <c r="R587" s="266"/>
      <c r="S587" s="266"/>
      <c r="T587" s="267"/>
      <c r="U587" s="14"/>
      <c r="V587" s="14"/>
      <c r="W587" s="14"/>
      <c r="X587" s="14"/>
      <c r="Y587" s="14"/>
      <c r="Z587" s="14"/>
      <c r="AA587" s="14"/>
      <c r="AB587" s="14"/>
      <c r="AC587" s="14"/>
      <c r="AD587" s="14"/>
      <c r="AE587" s="14"/>
      <c r="AT587" s="268" t="s">
        <v>264</v>
      </c>
      <c r="AU587" s="268" t="s">
        <v>85</v>
      </c>
      <c r="AV587" s="14" t="s">
        <v>85</v>
      </c>
      <c r="AW587" s="14" t="s">
        <v>32</v>
      </c>
      <c r="AX587" s="14" t="s">
        <v>76</v>
      </c>
      <c r="AY587" s="268" t="s">
        <v>253</v>
      </c>
    </row>
    <row r="588" s="15" customFormat="1">
      <c r="A588" s="15"/>
      <c r="B588" s="269"/>
      <c r="C588" s="270"/>
      <c r="D588" s="249" t="s">
        <v>264</v>
      </c>
      <c r="E588" s="271" t="s">
        <v>1</v>
      </c>
      <c r="F588" s="272" t="s">
        <v>283</v>
      </c>
      <c r="G588" s="270"/>
      <c r="H588" s="273">
        <v>43.740000000000002</v>
      </c>
      <c r="I588" s="274"/>
      <c r="J588" s="270"/>
      <c r="K588" s="270"/>
      <c r="L588" s="275"/>
      <c r="M588" s="276"/>
      <c r="N588" s="277"/>
      <c r="O588" s="277"/>
      <c r="P588" s="277"/>
      <c r="Q588" s="277"/>
      <c r="R588" s="277"/>
      <c r="S588" s="277"/>
      <c r="T588" s="278"/>
      <c r="U588" s="15"/>
      <c r="V588" s="15"/>
      <c r="W588" s="15"/>
      <c r="X588" s="15"/>
      <c r="Y588" s="15"/>
      <c r="Z588" s="15"/>
      <c r="AA588" s="15"/>
      <c r="AB588" s="15"/>
      <c r="AC588" s="15"/>
      <c r="AD588" s="15"/>
      <c r="AE588" s="15"/>
      <c r="AT588" s="279" t="s">
        <v>264</v>
      </c>
      <c r="AU588" s="279" t="s">
        <v>85</v>
      </c>
      <c r="AV588" s="15" t="s">
        <v>260</v>
      </c>
      <c r="AW588" s="15" t="s">
        <v>32</v>
      </c>
      <c r="AX588" s="15" t="s">
        <v>83</v>
      </c>
      <c r="AY588" s="279" t="s">
        <v>253</v>
      </c>
    </row>
    <row r="589" s="2" customFormat="1" ht="16.5" customHeight="1">
      <c r="A589" s="39"/>
      <c r="B589" s="40"/>
      <c r="C589" s="229" t="s">
        <v>740</v>
      </c>
      <c r="D589" s="229" t="s">
        <v>256</v>
      </c>
      <c r="E589" s="230" t="s">
        <v>824</v>
      </c>
      <c r="F589" s="231" t="s">
        <v>825</v>
      </c>
      <c r="G589" s="232" t="s">
        <v>179</v>
      </c>
      <c r="H589" s="233">
        <v>43.740000000000002</v>
      </c>
      <c r="I589" s="234"/>
      <c r="J589" s="235">
        <f>ROUND(I589*H589,2)</f>
        <v>0</v>
      </c>
      <c r="K589" s="231" t="s">
        <v>1</v>
      </c>
      <c r="L589" s="45"/>
      <c r="M589" s="236" t="s">
        <v>1</v>
      </c>
      <c r="N589" s="237" t="s">
        <v>41</v>
      </c>
      <c r="O589" s="92"/>
      <c r="P589" s="238">
        <f>O589*H589</f>
        <v>0</v>
      </c>
      <c r="Q589" s="238">
        <v>0.00029999999999999997</v>
      </c>
      <c r="R589" s="238">
        <f>Q589*H589</f>
        <v>0.013122</v>
      </c>
      <c r="S589" s="238">
        <v>0</v>
      </c>
      <c r="T589" s="239">
        <f>S589*H589</f>
        <v>0</v>
      </c>
      <c r="U589" s="39"/>
      <c r="V589" s="39"/>
      <c r="W589" s="39"/>
      <c r="X589" s="39"/>
      <c r="Y589" s="39"/>
      <c r="Z589" s="39"/>
      <c r="AA589" s="39"/>
      <c r="AB589" s="39"/>
      <c r="AC589" s="39"/>
      <c r="AD589" s="39"/>
      <c r="AE589" s="39"/>
      <c r="AR589" s="240" t="s">
        <v>398</v>
      </c>
      <c r="AT589" s="240" t="s">
        <v>256</v>
      </c>
      <c r="AU589" s="240" t="s">
        <v>85</v>
      </c>
      <c r="AY589" s="18" t="s">
        <v>253</v>
      </c>
      <c r="BE589" s="241">
        <f>IF(N589="základní",J589,0)</f>
        <v>0</v>
      </c>
      <c r="BF589" s="241">
        <f>IF(N589="snížená",J589,0)</f>
        <v>0</v>
      </c>
      <c r="BG589" s="241">
        <f>IF(N589="zákl. přenesená",J589,0)</f>
        <v>0</v>
      </c>
      <c r="BH589" s="241">
        <f>IF(N589="sníž. přenesená",J589,0)</f>
        <v>0</v>
      </c>
      <c r="BI589" s="241">
        <f>IF(N589="nulová",J589,0)</f>
        <v>0</v>
      </c>
      <c r="BJ589" s="18" t="s">
        <v>83</v>
      </c>
      <c r="BK589" s="241">
        <f>ROUND(I589*H589,2)</f>
        <v>0</v>
      </c>
      <c r="BL589" s="18" t="s">
        <v>398</v>
      </c>
      <c r="BM589" s="240" t="s">
        <v>2413</v>
      </c>
    </row>
    <row r="590" s="14" customFormat="1">
      <c r="A590" s="14"/>
      <c r="B590" s="258"/>
      <c r="C590" s="259"/>
      <c r="D590" s="249" t="s">
        <v>264</v>
      </c>
      <c r="E590" s="260" t="s">
        <v>1</v>
      </c>
      <c r="F590" s="261" t="s">
        <v>2052</v>
      </c>
      <c r="G590" s="259"/>
      <c r="H590" s="262">
        <v>1.73</v>
      </c>
      <c r="I590" s="263"/>
      <c r="J590" s="259"/>
      <c r="K590" s="259"/>
      <c r="L590" s="264"/>
      <c r="M590" s="265"/>
      <c r="N590" s="266"/>
      <c r="O590" s="266"/>
      <c r="P590" s="266"/>
      <c r="Q590" s="266"/>
      <c r="R590" s="266"/>
      <c r="S590" s="266"/>
      <c r="T590" s="267"/>
      <c r="U590" s="14"/>
      <c r="V590" s="14"/>
      <c r="W590" s="14"/>
      <c r="X590" s="14"/>
      <c r="Y590" s="14"/>
      <c r="Z590" s="14"/>
      <c r="AA590" s="14"/>
      <c r="AB590" s="14"/>
      <c r="AC590" s="14"/>
      <c r="AD590" s="14"/>
      <c r="AE590" s="14"/>
      <c r="AT590" s="268" t="s">
        <v>264</v>
      </c>
      <c r="AU590" s="268" t="s">
        <v>85</v>
      </c>
      <c r="AV590" s="14" t="s">
        <v>85</v>
      </c>
      <c r="AW590" s="14" t="s">
        <v>32</v>
      </c>
      <c r="AX590" s="14" t="s">
        <v>76</v>
      </c>
      <c r="AY590" s="268" t="s">
        <v>253</v>
      </c>
    </row>
    <row r="591" s="14" customFormat="1">
      <c r="A591" s="14"/>
      <c r="B591" s="258"/>
      <c r="C591" s="259"/>
      <c r="D591" s="249" t="s">
        <v>264</v>
      </c>
      <c r="E591" s="260" t="s">
        <v>1</v>
      </c>
      <c r="F591" s="261" t="s">
        <v>2061</v>
      </c>
      <c r="G591" s="259"/>
      <c r="H591" s="262">
        <v>16.77</v>
      </c>
      <c r="I591" s="263"/>
      <c r="J591" s="259"/>
      <c r="K591" s="259"/>
      <c r="L591" s="264"/>
      <c r="M591" s="265"/>
      <c r="N591" s="266"/>
      <c r="O591" s="266"/>
      <c r="P591" s="266"/>
      <c r="Q591" s="266"/>
      <c r="R591" s="266"/>
      <c r="S591" s="266"/>
      <c r="T591" s="267"/>
      <c r="U591" s="14"/>
      <c r="V591" s="14"/>
      <c r="W591" s="14"/>
      <c r="X591" s="14"/>
      <c r="Y591" s="14"/>
      <c r="Z591" s="14"/>
      <c r="AA591" s="14"/>
      <c r="AB591" s="14"/>
      <c r="AC591" s="14"/>
      <c r="AD591" s="14"/>
      <c r="AE591" s="14"/>
      <c r="AT591" s="268" t="s">
        <v>264</v>
      </c>
      <c r="AU591" s="268" t="s">
        <v>85</v>
      </c>
      <c r="AV591" s="14" t="s">
        <v>85</v>
      </c>
      <c r="AW591" s="14" t="s">
        <v>32</v>
      </c>
      <c r="AX591" s="14" t="s">
        <v>76</v>
      </c>
      <c r="AY591" s="268" t="s">
        <v>253</v>
      </c>
    </row>
    <row r="592" s="14" customFormat="1">
      <c r="A592" s="14"/>
      <c r="B592" s="258"/>
      <c r="C592" s="259"/>
      <c r="D592" s="249" t="s">
        <v>264</v>
      </c>
      <c r="E592" s="260" t="s">
        <v>1</v>
      </c>
      <c r="F592" s="261" t="s">
        <v>2067</v>
      </c>
      <c r="G592" s="259"/>
      <c r="H592" s="262">
        <v>19.109999999999999</v>
      </c>
      <c r="I592" s="263"/>
      <c r="J592" s="259"/>
      <c r="K592" s="259"/>
      <c r="L592" s="264"/>
      <c r="M592" s="265"/>
      <c r="N592" s="266"/>
      <c r="O592" s="266"/>
      <c r="P592" s="266"/>
      <c r="Q592" s="266"/>
      <c r="R592" s="266"/>
      <c r="S592" s="266"/>
      <c r="T592" s="267"/>
      <c r="U592" s="14"/>
      <c r="V592" s="14"/>
      <c r="W592" s="14"/>
      <c r="X592" s="14"/>
      <c r="Y592" s="14"/>
      <c r="Z592" s="14"/>
      <c r="AA592" s="14"/>
      <c r="AB592" s="14"/>
      <c r="AC592" s="14"/>
      <c r="AD592" s="14"/>
      <c r="AE592" s="14"/>
      <c r="AT592" s="268" t="s">
        <v>264</v>
      </c>
      <c r="AU592" s="268" t="s">
        <v>85</v>
      </c>
      <c r="AV592" s="14" t="s">
        <v>85</v>
      </c>
      <c r="AW592" s="14" t="s">
        <v>32</v>
      </c>
      <c r="AX592" s="14" t="s">
        <v>76</v>
      </c>
      <c r="AY592" s="268" t="s">
        <v>253</v>
      </c>
    </row>
    <row r="593" s="14" customFormat="1">
      <c r="A593" s="14"/>
      <c r="B593" s="258"/>
      <c r="C593" s="259"/>
      <c r="D593" s="249" t="s">
        <v>264</v>
      </c>
      <c r="E593" s="260" t="s">
        <v>1</v>
      </c>
      <c r="F593" s="261" t="s">
        <v>2070</v>
      </c>
      <c r="G593" s="259"/>
      <c r="H593" s="262">
        <v>6.1299999999999999</v>
      </c>
      <c r="I593" s="263"/>
      <c r="J593" s="259"/>
      <c r="K593" s="259"/>
      <c r="L593" s="264"/>
      <c r="M593" s="265"/>
      <c r="N593" s="266"/>
      <c r="O593" s="266"/>
      <c r="P593" s="266"/>
      <c r="Q593" s="266"/>
      <c r="R593" s="266"/>
      <c r="S593" s="266"/>
      <c r="T593" s="267"/>
      <c r="U593" s="14"/>
      <c r="V593" s="14"/>
      <c r="W593" s="14"/>
      <c r="X593" s="14"/>
      <c r="Y593" s="14"/>
      <c r="Z593" s="14"/>
      <c r="AA593" s="14"/>
      <c r="AB593" s="14"/>
      <c r="AC593" s="14"/>
      <c r="AD593" s="14"/>
      <c r="AE593" s="14"/>
      <c r="AT593" s="268" t="s">
        <v>264</v>
      </c>
      <c r="AU593" s="268" t="s">
        <v>85</v>
      </c>
      <c r="AV593" s="14" t="s">
        <v>85</v>
      </c>
      <c r="AW593" s="14" t="s">
        <v>32</v>
      </c>
      <c r="AX593" s="14" t="s">
        <v>76</v>
      </c>
      <c r="AY593" s="268" t="s">
        <v>253</v>
      </c>
    </row>
    <row r="594" s="15" customFormat="1">
      <c r="A594" s="15"/>
      <c r="B594" s="269"/>
      <c r="C594" s="270"/>
      <c r="D594" s="249" t="s">
        <v>264</v>
      </c>
      <c r="E594" s="271" t="s">
        <v>1</v>
      </c>
      <c r="F594" s="272" t="s">
        <v>283</v>
      </c>
      <c r="G594" s="270"/>
      <c r="H594" s="273">
        <v>43.740000000000002</v>
      </c>
      <c r="I594" s="274"/>
      <c r="J594" s="270"/>
      <c r="K594" s="270"/>
      <c r="L594" s="275"/>
      <c r="M594" s="276"/>
      <c r="N594" s="277"/>
      <c r="O594" s="277"/>
      <c r="P594" s="277"/>
      <c r="Q594" s="277"/>
      <c r="R594" s="277"/>
      <c r="S594" s="277"/>
      <c r="T594" s="278"/>
      <c r="U594" s="15"/>
      <c r="V594" s="15"/>
      <c r="W594" s="15"/>
      <c r="X594" s="15"/>
      <c r="Y594" s="15"/>
      <c r="Z594" s="15"/>
      <c r="AA594" s="15"/>
      <c r="AB594" s="15"/>
      <c r="AC594" s="15"/>
      <c r="AD594" s="15"/>
      <c r="AE594" s="15"/>
      <c r="AT594" s="279" t="s">
        <v>264</v>
      </c>
      <c r="AU594" s="279" t="s">
        <v>85</v>
      </c>
      <c r="AV594" s="15" t="s">
        <v>260</v>
      </c>
      <c r="AW594" s="15" t="s">
        <v>32</v>
      </c>
      <c r="AX594" s="15" t="s">
        <v>83</v>
      </c>
      <c r="AY594" s="279" t="s">
        <v>253</v>
      </c>
    </row>
    <row r="595" s="2" customFormat="1" ht="33" customHeight="1">
      <c r="A595" s="39"/>
      <c r="B595" s="40"/>
      <c r="C595" s="229" t="s">
        <v>744</v>
      </c>
      <c r="D595" s="229" t="s">
        <v>256</v>
      </c>
      <c r="E595" s="230" t="s">
        <v>2414</v>
      </c>
      <c r="F595" s="231" t="s">
        <v>2415</v>
      </c>
      <c r="G595" s="232" t="s">
        <v>179</v>
      </c>
      <c r="H595" s="233">
        <v>37.780000000000001</v>
      </c>
      <c r="I595" s="234"/>
      <c r="J595" s="235">
        <f>ROUND(I595*H595,2)</f>
        <v>0</v>
      </c>
      <c r="K595" s="231" t="s">
        <v>259</v>
      </c>
      <c r="L595" s="45"/>
      <c r="M595" s="236" t="s">
        <v>1</v>
      </c>
      <c r="N595" s="237" t="s">
        <v>41</v>
      </c>
      <c r="O595" s="92"/>
      <c r="P595" s="238">
        <f>O595*H595</f>
        <v>0</v>
      </c>
      <c r="Q595" s="238">
        <v>0.0089700000000000005</v>
      </c>
      <c r="R595" s="238">
        <f>Q595*H595</f>
        <v>0.33888660000000004</v>
      </c>
      <c r="S595" s="238">
        <v>0</v>
      </c>
      <c r="T595" s="239">
        <f>S595*H595</f>
        <v>0</v>
      </c>
      <c r="U595" s="39"/>
      <c r="V595" s="39"/>
      <c r="W595" s="39"/>
      <c r="X595" s="39"/>
      <c r="Y595" s="39"/>
      <c r="Z595" s="39"/>
      <c r="AA595" s="39"/>
      <c r="AB595" s="39"/>
      <c r="AC595" s="39"/>
      <c r="AD595" s="39"/>
      <c r="AE595" s="39"/>
      <c r="AR595" s="240" t="s">
        <v>398</v>
      </c>
      <c r="AT595" s="240" t="s">
        <v>256</v>
      </c>
      <c r="AU595" s="240" t="s">
        <v>85</v>
      </c>
      <c r="AY595" s="18" t="s">
        <v>253</v>
      </c>
      <c r="BE595" s="241">
        <f>IF(N595="základní",J595,0)</f>
        <v>0</v>
      </c>
      <c r="BF595" s="241">
        <f>IF(N595="snížená",J595,0)</f>
        <v>0</v>
      </c>
      <c r="BG595" s="241">
        <f>IF(N595="zákl. přenesená",J595,0)</f>
        <v>0</v>
      </c>
      <c r="BH595" s="241">
        <f>IF(N595="sníž. přenesená",J595,0)</f>
        <v>0</v>
      </c>
      <c r="BI595" s="241">
        <f>IF(N595="nulová",J595,0)</f>
        <v>0</v>
      </c>
      <c r="BJ595" s="18" t="s">
        <v>83</v>
      </c>
      <c r="BK595" s="241">
        <f>ROUND(I595*H595,2)</f>
        <v>0</v>
      </c>
      <c r="BL595" s="18" t="s">
        <v>398</v>
      </c>
      <c r="BM595" s="240" t="s">
        <v>2416</v>
      </c>
    </row>
    <row r="596" s="2" customFormat="1">
      <c r="A596" s="39"/>
      <c r="B596" s="40"/>
      <c r="C596" s="41"/>
      <c r="D596" s="242" t="s">
        <v>262</v>
      </c>
      <c r="E596" s="41"/>
      <c r="F596" s="243" t="s">
        <v>2417</v>
      </c>
      <c r="G596" s="41"/>
      <c r="H596" s="41"/>
      <c r="I596" s="244"/>
      <c r="J596" s="41"/>
      <c r="K596" s="41"/>
      <c r="L596" s="45"/>
      <c r="M596" s="245"/>
      <c r="N596" s="246"/>
      <c r="O596" s="92"/>
      <c r="P596" s="92"/>
      <c r="Q596" s="92"/>
      <c r="R596" s="92"/>
      <c r="S596" s="92"/>
      <c r="T596" s="93"/>
      <c r="U596" s="39"/>
      <c r="V596" s="39"/>
      <c r="W596" s="39"/>
      <c r="X596" s="39"/>
      <c r="Y596" s="39"/>
      <c r="Z596" s="39"/>
      <c r="AA596" s="39"/>
      <c r="AB596" s="39"/>
      <c r="AC596" s="39"/>
      <c r="AD596" s="39"/>
      <c r="AE596" s="39"/>
      <c r="AT596" s="18" t="s">
        <v>262</v>
      </c>
      <c r="AU596" s="18" t="s">
        <v>85</v>
      </c>
    </row>
    <row r="597" s="13" customFormat="1">
      <c r="A597" s="13"/>
      <c r="B597" s="247"/>
      <c r="C597" s="248"/>
      <c r="D597" s="249" t="s">
        <v>264</v>
      </c>
      <c r="E597" s="250" t="s">
        <v>1</v>
      </c>
      <c r="F597" s="251" t="s">
        <v>357</v>
      </c>
      <c r="G597" s="248"/>
      <c r="H597" s="250" t="s">
        <v>1</v>
      </c>
      <c r="I597" s="252"/>
      <c r="J597" s="248"/>
      <c r="K597" s="248"/>
      <c r="L597" s="253"/>
      <c r="M597" s="254"/>
      <c r="N597" s="255"/>
      <c r="O597" s="255"/>
      <c r="P597" s="255"/>
      <c r="Q597" s="255"/>
      <c r="R597" s="255"/>
      <c r="S597" s="255"/>
      <c r="T597" s="256"/>
      <c r="U597" s="13"/>
      <c r="V597" s="13"/>
      <c r="W597" s="13"/>
      <c r="X597" s="13"/>
      <c r="Y597" s="13"/>
      <c r="Z597" s="13"/>
      <c r="AA597" s="13"/>
      <c r="AB597" s="13"/>
      <c r="AC597" s="13"/>
      <c r="AD597" s="13"/>
      <c r="AE597" s="13"/>
      <c r="AT597" s="257" t="s">
        <v>264</v>
      </c>
      <c r="AU597" s="257" t="s">
        <v>85</v>
      </c>
      <c r="AV597" s="13" t="s">
        <v>83</v>
      </c>
      <c r="AW597" s="13" t="s">
        <v>32</v>
      </c>
      <c r="AX597" s="13" t="s">
        <v>76</v>
      </c>
      <c r="AY597" s="257" t="s">
        <v>253</v>
      </c>
    </row>
    <row r="598" s="13" customFormat="1">
      <c r="A598" s="13"/>
      <c r="B598" s="247"/>
      <c r="C598" s="248"/>
      <c r="D598" s="249" t="s">
        <v>264</v>
      </c>
      <c r="E598" s="250" t="s">
        <v>1</v>
      </c>
      <c r="F598" s="251" t="s">
        <v>324</v>
      </c>
      <c r="G598" s="248"/>
      <c r="H598" s="250" t="s">
        <v>1</v>
      </c>
      <c r="I598" s="252"/>
      <c r="J598" s="248"/>
      <c r="K598" s="248"/>
      <c r="L598" s="253"/>
      <c r="M598" s="254"/>
      <c r="N598" s="255"/>
      <c r="O598" s="255"/>
      <c r="P598" s="255"/>
      <c r="Q598" s="255"/>
      <c r="R598" s="255"/>
      <c r="S598" s="255"/>
      <c r="T598" s="256"/>
      <c r="U598" s="13"/>
      <c r="V598" s="13"/>
      <c r="W598" s="13"/>
      <c r="X598" s="13"/>
      <c r="Y598" s="13"/>
      <c r="Z598" s="13"/>
      <c r="AA598" s="13"/>
      <c r="AB598" s="13"/>
      <c r="AC598" s="13"/>
      <c r="AD598" s="13"/>
      <c r="AE598" s="13"/>
      <c r="AT598" s="257" t="s">
        <v>264</v>
      </c>
      <c r="AU598" s="257" t="s">
        <v>85</v>
      </c>
      <c r="AV598" s="13" t="s">
        <v>83</v>
      </c>
      <c r="AW598" s="13" t="s">
        <v>32</v>
      </c>
      <c r="AX598" s="13" t="s">
        <v>76</v>
      </c>
      <c r="AY598" s="257" t="s">
        <v>253</v>
      </c>
    </row>
    <row r="599" s="13" customFormat="1">
      <c r="A599" s="13"/>
      <c r="B599" s="247"/>
      <c r="C599" s="248"/>
      <c r="D599" s="249" t="s">
        <v>264</v>
      </c>
      <c r="E599" s="250" t="s">
        <v>1</v>
      </c>
      <c r="F599" s="251" t="s">
        <v>2101</v>
      </c>
      <c r="G599" s="248"/>
      <c r="H599" s="250" t="s">
        <v>1</v>
      </c>
      <c r="I599" s="252"/>
      <c r="J599" s="248"/>
      <c r="K599" s="248"/>
      <c r="L599" s="253"/>
      <c r="M599" s="254"/>
      <c r="N599" s="255"/>
      <c r="O599" s="255"/>
      <c r="P599" s="255"/>
      <c r="Q599" s="255"/>
      <c r="R599" s="255"/>
      <c r="S599" s="255"/>
      <c r="T599" s="256"/>
      <c r="U599" s="13"/>
      <c r="V599" s="13"/>
      <c r="W599" s="13"/>
      <c r="X599" s="13"/>
      <c r="Y599" s="13"/>
      <c r="Z599" s="13"/>
      <c r="AA599" s="13"/>
      <c r="AB599" s="13"/>
      <c r="AC599" s="13"/>
      <c r="AD599" s="13"/>
      <c r="AE599" s="13"/>
      <c r="AT599" s="257" t="s">
        <v>264</v>
      </c>
      <c r="AU599" s="257" t="s">
        <v>85</v>
      </c>
      <c r="AV599" s="13" t="s">
        <v>83</v>
      </c>
      <c r="AW599" s="13" t="s">
        <v>32</v>
      </c>
      <c r="AX599" s="13" t="s">
        <v>76</v>
      </c>
      <c r="AY599" s="257" t="s">
        <v>253</v>
      </c>
    </row>
    <row r="600" s="14" customFormat="1">
      <c r="A600" s="14"/>
      <c r="B600" s="258"/>
      <c r="C600" s="259"/>
      <c r="D600" s="249" t="s">
        <v>264</v>
      </c>
      <c r="E600" s="260" t="s">
        <v>1</v>
      </c>
      <c r="F600" s="261" t="s">
        <v>2102</v>
      </c>
      <c r="G600" s="259"/>
      <c r="H600" s="262">
        <v>2.8999999999999999</v>
      </c>
      <c r="I600" s="263"/>
      <c r="J600" s="259"/>
      <c r="K600" s="259"/>
      <c r="L600" s="264"/>
      <c r="M600" s="265"/>
      <c r="N600" s="266"/>
      <c r="O600" s="266"/>
      <c r="P600" s="266"/>
      <c r="Q600" s="266"/>
      <c r="R600" s="266"/>
      <c r="S600" s="266"/>
      <c r="T600" s="267"/>
      <c r="U600" s="14"/>
      <c r="V600" s="14"/>
      <c r="W600" s="14"/>
      <c r="X600" s="14"/>
      <c r="Y600" s="14"/>
      <c r="Z600" s="14"/>
      <c r="AA600" s="14"/>
      <c r="AB600" s="14"/>
      <c r="AC600" s="14"/>
      <c r="AD600" s="14"/>
      <c r="AE600" s="14"/>
      <c r="AT600" s="268" t="s">
        <v>264</v>
      </c>
      <c r="AU600" s="268" t="s">
        <v>85</v>
      </c>
      <c r="AV600" s="14" t="s">
        <v>85</v>
      </c>
      <c r="AW600" s="14" t="s">
        <v>32</v>
      </c>
      <c r="AX600" s="14" t="s">
        <v>76</v>
      </c>
      <c r="AY600" s="268" t="s">
        <v>253</v>
      </c>
    </row>
    <row r="601" s="13" customFormat="1">
      <c r="A601" s="13"/>
      <c r="B601" s="247"/>
      <c r="C601" s="248"/>
      <c r="D601" s="249" t="s">
        <v>264</v>
      </c>
      <c r="E601" s="250" t="s">
        <v>1</v>
      </c>
      <c r="F601" s="251" t="s">
        <v>2105</v>
      </c>
      <c r="G601" s="248"/>
      <c r="H601" s="250" t="s">
        <v>1</v>
      </c>
      <c r="I601" s="252"/>
      <c r="J601" s="248"/>
      <c r="K601" s="248"/>
      <c r="L601" s="253"/>
      <c r="M601" s="254"/>
      <c r="N601" s="255"/>
      <c r="O601" s="255"/>
      <c r="P601" s="255"/>
      <c r="Q601" s="255"/>
      <c r="R601" s="255"/>
      <c r="S601" s="255"/>
      <c r="T601" s="256"/>
      <c r="U601" s="13"/>
      <c r="V601" s="13"/>
      <c r="W601" s="13"/>
      <c r="X601" s="13"/>
      <c r="Y601" s="13"/>
      <c r="Z601" s="13"/>
      <c r="AA601" s="13"/>
      <c r="AB601" s="13"/>
      <c r="AC601" s="13"/>
      <c r="AD601" s="13"/>
      <c r="AE601" s="13"/>
      <c r="AT601" s="257" t="s">
        <v>264</v>
      </c>
      <c r="AU601" s="257" t="s">
        <v>85</v>
      </c>
      <c r="AV601" s="13" t="s">
        <v>83</v>
      </c>
      <c r="AW601" s="13" t="s">
        <v>32</v>
      </c>
      <c r="AX601" s="13" t="s">
        <v>76</v>
      </c>
      <c r="AY601" s="257" t="s">
        <v>253</v>
      </c>
    </row>
    <row r="602" s="14" customFormat="1">
      <c r="A602" s="14"/>
      <c r="B602" s="258"/>
      <c r="C602" s="259"/>
      <c r="D602" s="249" t="s">
        <v>264</v>
      </c>
      <c r="E602" s="260" t="s">
        <v>1</v>
      </c>
      <c r="F602" s="261" t="s">
        <v>2106</v>
      </c>
      <c r="G602" s="259"/>
      <c r="H602" s="262">
        <v>3.2999999999999998</v>
      </c>
      <c r="I602" s="263"/>
      <c r="J602" s="259"/>
      <c r="K602" s="259"/>
      <c r="L602" s="264"/>
      <c r="M602" s="265"/>
      <c r="N602" s="266"/>
      <c r="O602" s="266"/>
      <c r="P602" s="266"/>
      <c r="Q602" s="266"/>
      <c r="R602" s="266"/>
      <c r="S602" s="266"/>
      <c r="T602" s="267"/>
      <c r="U602" s="14"/>
      <c r="V602" s="14"/>
      <c r="W602" s="14"/>
      <c r="X602" s="14"/>
      <c r="Y602" s="14"/>
      <c r="Z602" s="14"/>
      <c r="AA602" s="14"/>
      <c r="AB602" s="14"/>
      <c r="AC602" s="14"/>
      <c r="AD602" s="14"/>
      <c r="AE602" s="14"/>
      <c r="AT602" s="268" t="s">
        <v>264</v>
      </c>
      <c r="AU602" s="268" t="s">
        <v>85</v>
      </c>
      <c r="AV602" s="14" t="s">
        <v>85</v>
      </c>
      <c r="AW602" s="14" t="s">
        <v>32</v>
      </c>
      <c r="AX602" s="14" t="s">
        <v>76</v>
      </c>
      <c r="AY602" s="268" t="s">
        <v>253</v>
      </c>
    </row>
    <row r="603" s="13" customFormat="1">
      <c r="A603" s="13"/>
      <c r="B603" s="247"/>
      <c r="C603" s="248"/>
      <c r="D603" s="249" t="s">
        <v>264</v>
      </c>
      <c r="E603" s="250" t="s">
        <v>1</v>
      </c>
      <c r="F603" s="251" t="s">
        <v>2109</v>
      </c>
      <c r="G603" s="248"/>
      <c r="H603" s="250" t="s">
        <v>1</v>
      </c>
      <c r="I603" s="252"/>
      <c r="J603" s="248"/>
      <c r="K603" s="248"/>
      <c r="L603" s="253"/>
      <c r="M603" s="254"/>
      <c r="N603" s="255"/>
      <c r="O603" s="255"/>
      <c r="P603" s="255"/>
      <c r="Q603" s="255"/>
      <c r="R603" s="255"/>
      <c r="S603" s="255"/>
      <c r="T603" s="256"/>
      <c r="U603" s="13"/>
      <c r="V603" s="13"/>
      <c r="W603" s="13"/>
      <c r="X603" s="13"/>
      <c r="Y603" s="13"/>
      <c r="Z603" s="13"/>
      <c r="AA603" s="13"/>
      <c r="AB603" s="13"/>
      <c r="AC603" s="13"/>
      <c r="AD603" s="13"/>
      <c r="AE603" s="13"/>
      <c r="AT603" s="257" t="s">
        <v>264</v>
      </c>
      <c r="AU603" s="257" t="s">
        <v>85</v>
      </c>
      <c r="AV603" s="13" t="s">
        <v>83</v>
      </c>
      <c r="AW603" s="13" t="s">
        <v>32</v>
      </c>
      <c r="AX603" s="13" t="s">
        <v>76</v>
      </c>
      <c r="AY603" s="257" t="s">
        <v>253</v>
      </c>
    </row>
    <row r="604" s="14" customFormat="1">
      <c r="A604" s="14"/>
      <c r="B604" s="258"/>
      <c r="C604" s="259"/>
      <c r="D604" s="249" t="s">
        <v>264</v>
      </c>
      <c r="E604" s="260" t="s">
        <v>1</v>
      </c>
      <c r="F604" s="261" t="s">
        <v>2110</v>
      </c>
      <c r="G604" s="259"/>
      <c r="H604" s="262">
        <v>3.25</v>
      </c>
      <c r="I604" s="263"/>
      <c r="J604" s="259"/>
      <c r="K604" s="259"/>
      <c r="L604" s="264"/>
      <c r="M604" s="265"/>
      <c r="N604" s="266"/>
      <c r="O604" s="266"/>
      <c r="P604" s="266"/>
      <c r="Q604" s="266"/>
      <c r="R604" s="266"/>
      <c r="S604" s="266"/>
      <c r="T604" s="267"/>
      <c r="U604" s="14"/>
      <c r="V604" s="14"/>
      <c r="W604" s="14"/>
      <c r="X604" s="14"/>
      <c r="Y604" s="14"/>
      <c r="Z604" s="14"/>
      <c r="AA604" s="14"/>
      <c r="AB604" s="14"/>
      <c r="AC604" s="14"/>
      <c r="AD604" s="14"/>
      <c r="AE604" s="14"/>
      <c r="AT604" s="268" t="s">
        <v>264</v>
      </c>
      <c r="AU604" s="268" t="s">
        <v>85</v>
      </c>
      <c r="AV604" s="14" t="s">
        <v>85</v>
      </c>
      <c r="AW604" s="14" t="s">
        <v>32</v>
      </c>
      <c r="AX604" s="14" t="s">
        <v>76</v>
      </c>
      <c r="AY604" s="268" t="s">
        <v>253</v>
      </c>
    </row>
    <row r="605" s="13" customFormat="1">
      <c r="A605" s="13"/>
      <c r="B605" s="247"/>
      <c r="C605" s="248"/>
      <c r="D605" s="249" t="s">
        <v>264</v>
      </c>
      <c r="E605" s="250" t="s">
        <v>1</v>
      </c>
      <c r="F605" s="251" t="s">
        <v>2113</v>
      </c>
      <c r="G605" s="248"/>
      <c r="H605" s="250" t="s">
        <v>1</v>
      </c>
      <c r="I605" s="252"/>
      <c r="J605" s="248"/>
      <c r="K605" s="248"/>
      <c r="L605" s="253"/>
      <c r="M605" s="254"/>
      <c r="N605" s="255"/>
      <c r="O605" s="255"/>
      <c r="P605" s="255"/>
      <c r="Q605" s="255"/>
      <c r="R605" s="255"/>
      <c r="S605" s="255"/>
      <c r="T605" s="256"/>
      <c r="U605" s="13"/>
      <c r="V605" s="13"/>
      <c r="W605" s="13"/>
      <c r="X605" s="13"/>
      <c r="Y605" s="13"/>
      <c r="Z605" s="13"/>
      <c r="AA605" s="13"/>
      <c r="AB605" s="13"/>
      <c r="AC605" s="13"/>
      <c r="AD605" s="13"/>
      <c r="AE605" s="13"/>
      <c r="AT605" s="257" t="s">
        <v>264</v>
      </c>
      <c r="AU605" s="257" t="s">
        <v>85</v>
      </c>
      <c r="AV605" s="13" t="s">
        <v>83</v>
      </c>
      <c r="AW605" s="13" t="s">
        <v>32</v>
      </c>
      <c r="AX605" s="13" t="s">
        <v>76</v>
      </c>
      <c r="AY605" s="257" t="s">
        <v>253</v>
      </c>
    </row>
    <row r="606" s="14" customFormat="1">
      <c r="A606" s="14"/>
      <c r="B606" s="258"/>
      <c r="C606" s="259"/>
      <c r="D606" s="249" t="s">
        <v>264</v>
      </c>
      <c r="E606" s="260" t="s">
        <v>1</v>
      </c>
      <c r="F606" s="261" t="s">
        <v>2114</v>
      </c>
      <c r="G606" s="259"/>
      <c r="H606" s="262">
        <v>3.2400000000000002</v>
      </c>
      <c r="I606" s="263"/>
      <c r="J606" s="259"/>
      <c r="K606" s="259"/>
      <c r="L606" s="264"/>
      <c r="M606" s="265"/>
      <c r="N606" s="266"/>
      <c r="O606" s="266"/>
      <c r="P606" s="266"/>
      <c r="Q606" s="266"/>
      <c r="R606" s="266"/>
      <c r="S606" s="266"/>
      <c r="T606" s="267"/>
      <c r="U606" s="14"/>
      <c r="V606" s="14"/>
      <c r="W606" s="14"/>
      <c r="X606" s="14"/>
      <c r="Y606" s="14"/>
      <c r="Z606" s="14"/>
      <c r="AA606" s="14"/>
      <c r="AB606" s="14"/>
      <c r="AC606" s="14"/>
      <c r="AD606" s="14"/>
      <c r="AE606" s="14"/>
      <c r="AT606" s="268" t="s">
        <v>264</v>
      </c>
      <c r="AU606" s="268" t="s">
        <v>85</v>
      </c>
      <c r="AV606" s="14" t="s">
        <v>85</v>
      </c>
      <c r="AW606" s="14" t="s">
        <v>32</v>
      </c>
      <c r="AX606" s="14" t="s">
        <v>76</v>
      </c>
      <c r="AY606" s="268" t="s">
        <v>253</v>
      </c>
    </row>
    <row r="607" s="13" customFormat="1">
      <c r="A607" s="13"/>
      <c r="B607" s="247"/>
      <c r="C607" s="248"/>
      <c r="D607" s="249" t="s">
        <v>264</v>
      </c>
      <c r="E607" s="250" t="s">
        <v>1</v>
      </c>
      <c r="F607" s="251" t="s">
        <v>2117</v>
      </c>
      <c r="G607" s="248"/>
      <c r="H607" s="250" t="s">
        <v>1</v>
      </c>
      <c r="I607" s="252"/>
      <c r="J607" s="248"/>
      <c r="K607" s="248"/>
      <c r="L607" s="253"/>
      <c r="M607" s="254"/>
      <c r="N607" s="255"/>
      <c r="O607" s="255"/>
      <c r="P607" s="255"/>
      <c r="Q607" s="255"/>
      <c r="R607" s="255"/>
      <c r="S607" s="255"/>
      <c r="T607" s="256"/>
      <c r="U607" s="13"/>
      <c r="V607" s="13"/>
      <c r="W607" s="13"/>
      <c r="X607" s="13"/>
      <c r="Y607" s="13"/>
      <c r="Z607" s="13"/>
      <c r="AA607" s="13"/>
      <c r="AB607" s="13"/>
      <c r="AC607" s="13"/>
      <c r="AD607" s="13"/>
      <c r="AE607" s="13"/>
      <c r="AT607" s="257" t="s">
        <v>264</v>
      </c>
      <c r="AU607" s="257" t="s">
        <v>85</v>
      </c>
      <c r="AV607" s="13" t="s">
        <v>83</v>
      </c>
      <c r="AW607" s="13" t="s">
        <v>32</v>
      </c>
      <c r="AX607" s="13" t="s">
        <v>76</v>
      </c>
      <c r="AY607" s="257" t="s">
        <v>253</v>
      </c>
    </row>
    <row r="608" s="14" customFormat="1">
      <c r="A608" s="14"/>
      <c r="B608" s="258"/>
      <c r="C608" s="259"/>
      <c r="D608" s="249" t="s">
        <v>264</v>
      </c>
      <c r="E608" s="260" t="s">
        <v>1</v>
      </c>
      <c r="F608" s="261" t="s">
        <v>2118</v>
      </c>
      <c r="G608" s="259"/>
      <c r="H608" s="262">
        <v>3.1499999999999999</v>
      </c>
      <c r="I608" s="263"/>
      <c r="J608" s="259"/>
      <c r="K608" s="259"/>
      <c r="L608" s="264"/>
      <c r="M608" s="265"/>
      <c r="N608" s="266"/>
      <c r="O608" s="266"/>
      <c r="P608" s="266"/>
      <c r="Q608" s="266"/>
      <c r="R608" s="266"/>
      <c r="S608" s="266"/>
      <c r="T608" s="267"/>
      <c r="U608" s="14"/>
      <c r="V608" s="14"/>
      <c r="W608" s="14"/>
      <c r="X608" s="14"/>
      <c r="Y608" s="14"/>
      <c r="Z608" s="14"/>
      <c r="AA608" s="14"/>
      <c r="AB608" s="14"/>
      <c r="AC608" s="14"/>
      <c r="AD608" s="14"/>
      <c r="AE608" s="14"/>
      <c r="AT608" s="268" t="s">
        <v>264</v>
      </c>
      <c r="AU608" s="268" t="s">
        <v>85</v>
      </c>
      <c r="AV608" s="14" t="s">
        <v>85</v>
      </c>
      <c r="AW608" s="14" t="s">
        <v>32</v>
      </c>
      <c r="AX608" s="14" t="s">
        <v>76</v>
      </c>
      <c r="AY608" s="268" t="s">
        <v>253</v>
      </c>
    </row>
    <row r="609" s="13" customFormat="1">
      <c r="A609" s="13"/>
      <c r="B609" s="247"/>
      <c r="C609" s="248"/>
      <c r="D609" s="249" t="s">
        <v>264</v>
      </c>
      <c r="E609" s="250" t="s">
        <v>1</v>
      </c>
      <c r="F609" s="251" t="s">
        <v>2121</v>
      </c>
      <c r="G609" s="248"/>
      <c r="H609" s="250" t="s">
        <v>1</v>
      </c>
      <c r="I609" s="252"/>
      <c r="J609" s="248"/>
      <c r="K609" s="248"/>
      <c r="L609" s="253"/>
      <c r="M609" s="254"/>
      <c r="N609" s="255"/>
      <c r="O609" s="255"/>
      <c r="P609" s="255"/>
      <c r="Q609" s="255"/>
      <c r="R609" s="255"/>
      <c r="S609" s="255"/>
      <c r="T609" s="256"/>
      <c r="U609" s="13"/>
      <c r="V609" s="13"/>
      <c r="W609" s="13"/>
      <c r="X609" s="13"/>
      <c r="Y609" s="13"/>
      <c r="Z609" s="13"/>
      <c r="AA609" s="13"/>
      <c r="AB609" s="13"/>
      <c r="AC609" s="13"/>
      <c r="AD609" s="13"/>
      <c r="AE609" s="13"/>
      <c r="AT609" s="257" t="s">
        <v>264</v>
      </c>
      <c r="AU609" s="257" t="s">
        <v>85</v>
      </c>
      <c r="AV609" s="13" t="s">
        <v>83</v>
      </c>
      <c r="AW609" s="13" t="s">
        <v>32</v>
      </c>
      <c r="AX609" s="13" t="s">
        <v>76</v>
      </c>
      <c r="AY609" s="257" t="s">
        <v>253</v>
      </c>
    </row>
    <row r="610" s="14" customFormat="1">
      <c r="A610" s="14"/>
      <c r="B610" s="258"/>
      <c r="C610" s="259"/>
      <c r="D610" s="249" t="s">
        <v>264</v>
      </c>
      <c r="E610" s="260" t="s">
        <v>1</v>
      </c>
      <c r="F610" s="261" t="s">
        <v>2122</v>
      </c>
      <c r="G610" s="259"/>
      <c r="H610" s="262">
        <v>3.8300000000000001</v>
      </c>
      <c r="I610" s="263"/>
      <c r="J610" s="259"/>
      <c r="K610" s="259"/>
      <c r="L610" s="264"/>
      <c r="M610" s="265"/>
      <c r="N610" s="266"/>
      <c r="O610" s="266"/>
      <c r="P610" s="266"/>
      <c r="Q610" s="266"/>
      <c r="R610" s="266"/>
      <c r="S610" s="266"/>
      <c r="T610" s="267"/>
      <c r="U610" s="14"/>
      <c r="V610" s="14"/>
      <c r="W610" s="14"/>
      <c r="X610" s="14"/>
      <c r="Y610" s="14"/>
      <c r="Z610" s="14"/>
      <c r="AA610" s="14"/>
      <c r="AB610" s="14"/>
      <c r="AC610" s="14"/>
      <c r="AD610" s="14"/>
      <c r="AE610" s="14"/>
      <c r="AT610" s="268" t="s">
        <v>264</v>
      </c>
      <c r="AU610" s="268" t="s">
        <v>85</v>
      </c>
      <c r="AV610" s="14" t="s">
        <v>85</v>
      </c>
      <c r="AW610" s="14" t="s">
        <v>32</v>
      </c>
      <c r="AX610" s="14" t="s">
        <v>76</v>
      </c>
      <c r="AY610" s="268" t="s">
        <v>253</v>
      </c>
    </row>
    <row r="611" s="13" customFormat="1">
      <c r="A611" s="13"/>
      <c r="B611" s="247"/>
      <c r="C611" s="248"/>
      <c r="D611" s="249" t="s">
        <v>264</v>
      </c>
      <c r="E611" s="250" t="s">
        <v>1</v>
      </c>
      <c r="F611" s="251" t="s">
        <v>2127</v>
      </c>
      <c r="G611" s="248"/>
      <c r="H611" s="250" t="s">
        <v>1</v>
      </c>
      <c r="I611" s="252"/>
      <c r="J611" s="248"/>
      <c r="K611" s="248"/>
      <c r="L611" s="253"/>
      <c r="M611" s="254"/>
      <c r="N611" s="255"/>
      <c r="O611" s="255"/>
      <c r="P611" s="255"/>
      <c r="Q611" s="255"/>
      <c r="R611" s="255"/>
      <c r="S611" s="255"/>
      <c r="T611" s="256"/>
      <c r="U611" s="13"/>
      <c r="V611" s="13"/>
      <c r="W611" s="13"/>
      <c r="X611" s="13"/>
      <c r="Y611" s="13"/>
      <c r="Z611" s="13"/>
      <c r="AA611" s="13"/>
      <c r="AB611" s="13"/>
      <c r="AC611" s="13"/>
      <c r="AD611" s="13"/>
      <c r="AE611" s="13"/>
      <c r="AT611" s="257" t="s">
        <v>264</v>
      </c>
      <c r="AU611" s="257" t="s">
        <v>85</v>
      </c>
      <c r="AV611" s="13" t="s">
        <v>83</v>
      </c>
      <c r="AW611" s="13" t="s">
        <v>32</v>
      </c>
      <c r="AX611" s="13" t="s">
        <v>76</v>
      </c>
      <c r="AY611" s="257" t="s">
        <v>253</v>
      </c>
    </row>
    <row r="612" s="14" customFormat="1">
      <c r="A612" s="14"/>
      <c r="B612" s="258"/>
      <c r="C612" s="259"/>
      <c r="D612" s="249" t="s">
        <v>264</v>
      </c>
      <c r="E612" s="260" t="s">
        <v>1</v>
      </c>
      <c r="F612" s="261" t="s">
        <v>2128</v>
      </c>
      <c r="G612" s="259"/>
      <c r="H612" s="262">
        <v>3.3100000000000001</v>
      </c>
      <c r="I612" s="263"/>
      <c r="J612" s="259"/>
      <c r="K612" s="259"/>
      <c r="L612" s="264"/>
      <c r="M612" s="265"/>
      <c r="N612" s="266"/>
      <c r="O612" s="266"/>
      <c r="P612" s="266"/>
      <c r="Q612" s="266"/>
      <c r="R612" s="266"/>
      <c r="S612" s="266"/>
      <c r="T612" s="267"/>
      <c r="U612" s="14"/>
      <c r="V612" s="14"/>
      <c r="W612" s="14"/>
      <c r="X612" s="14"/>
      <c r="Y612" s="14"/>
      <c r="Z612" s="14"/>
      <c r="AA612" s="14"/>
      <c r="AB612" s="14"/>
      <c r="AC612" s="14"/>
      <c r="AD612" s="14"/>
      <c r="AE612" s="14"/>
      <c r="AT612" s="268" t="s">
        <v>264</v>
      </c>
      <c r="AU612" s="268" t="s">
        <v>85</v>
      </c>
      <c r="AV612" s="14" t="s">
        <v>85</v>
      </c>
      <c r="AW612" s="14" t="s">
        <v>32</v>
      </c>
      <c r="AX612" s="14" t="s">
        <v>76</v>
      </c>
      <c r="AY612" s="268" t="s">
        <v>253</v>
      </c>
    </row>
    <row r="613" s="13" customFormat="1">
      <c r="A613" s="13"/>
      <c r="B613" s="247"/>
      <c r="C613" s="248"/>
      <c r="D613" s="249" t="s">
        <v>264</v>
      </c>
      <c r="E613" s="250" t="s">
        <v>1</v>
      </c>
      <c r="F613" s="251" t="s">
        <v>2131</v>
      </c>
      <c r="G613" s="248"/>
      <c r="H613" s="250" t="s">
        <v>1</v>
      </c>
      <c r="I613" s="252"/>
      <c r="J613" s="248"/>
      <c r="K613" s="248"/>
      <c r="L613" s="253"/>
      <c r="M613" s="254"/>
      <c r="N613" s="255"/>
      <c r="O613" s="255"/>
      <c r="P613" s="255"/>
      <c r="Q613" s="255"/>
      <c r="R613" s="255"/>
      <c r="S613" s="255"/>
      <c r="T613" s="256"/>
      <c r="U613" s="13"/>
      <c r="V613" s="13"/>
      <c r="W613" s="13"/>
      <c r="X613" s="13"/>
      <c r="Y613" s="13"/>
      <c r="Z613" s="13"/>
      <c r="AA613" s="13"/>
      <c r="AB613" s="13"/>
      <c r="AC613" s="13"/>
      <c r="AD613" s="13"/>
      <c r="AE613" s="13"/>
      <c r="AT613" s="257" t="s">
        <v>264</v>
      </c>
      <c r="AU613" s="257" t="s">
        <v>85</v>
      </c>
      <c r="AV613" s="13" t="s">
        <v>83</v>
      </c>
      <c r="AW613" s="13" t="s">
        <v>32</v>
      </c>
      <c r="AX613" s="13" t="s">
        <v>76</v>
      </c>
      <c r="AY613" s="257" t="s">
        <v>253</v>
      </c>
    </row>
    <row r="614" s="14" customFormat="1">
      <c r="A614" s="14"/>
      <c r="B614" s="258"/>
      <c r="C614" s="259"/>
      <c r="D614" s="249" t="s">
        <v>264</v>
      </c>
      <c r="E614" s="260" t="s">
        <v>1</v>
      </c>
      <c r="F614" s="261" t="s">
        <v>2132</v>
      </c>
      <c r="G614" s="259"/>
      <c r="H614" s="262">
        <v>3.3199999999999998</v>
      </c>
      <c r="I614" s="263"/>
      <c r="J614" s="259"/>
      <c r="K614" s="259"/>
      <c r="L614" s="264"/>
      <c r="M614" s="265"/>
      <c r="N614" s="266"/>
      <c r="O614" s="266"/>
      <c r="P614" s="266"/>
      <c r="Q614" s="266"/>
      <c r="R614" s="266"/>
      <c r="S614" s="266"/>
      <c r="T614" s="267"/>
      <c r="U614" s="14"/>
      <c r="V614" s="14"/>
      <c r="W614" s="14"/>
      <c r="X614" s="14"/>
      <c r="Y614" s="14"/>
      <c r="Z614" s="14"/>
      <c r="AA614" s="14"/>
      <c r="AB614" s="14"/>
      <c r="AC614" s="14"/>
      <c r="AD614" s="14"/>
      <c r="AE614" s="14"/>
      <c r="AT614" s="268" t="s">
        <v>264</v>
      </c>
      <c r="AU614" s="268" t="s">
        <v>85</v>
      </c>
      <c r="AV614" s="14" t="s">
        <v>85</v>
      </c>
      <c r="AW614" s="14" t="s">
        <v>32</v>
      </c>
      <c r="AX614" s="14" t="s">
        <v>76</v>
      </c>
      <c r="AY614" s="268" t="s">
        <v>253</v>
      </c>
    </row>
    <row r="615" s="13" customFormat="1">
      <c r="A615" s="13"/>
      <c r="B615" s="247"/>
      <c r="C615" s="248"/>
      <c r="D615" s="249" t="s">
        <v>264</v>
      </c>
      <c r="E615" s="250" t="s">
        <v>1</v>
      </c>
      <c r="F615" s="251" t="s">
        <v>2136</v>
      </c>
      <c r="G615" s="248"/>
      <c r="H615" s="250" t="s">
        <v>1</v>
      </c>
      <c r="I615" s="252"/>
      <c r="J615" s="248"/>
      <c r="K615" s="248"/>
      <c r="L615" s="253"/>
      <c r="M615" s="254"/>
      <c r="N615" s="255"/>
      <c r="O615" s="255"/>
      <c r="P615" s="255"/>
      <c r="Q615" s="255"/>
      <c r="R615" s="255"/>
      <c r="S615" s="255"/>
      <c r="T615" s="256"/>
      <c r="U615" s="13"/>
      <c r="V615" s="13"/>
      <c r="W615" s="13"/>
      <c r="X615" s="13"/>
      <c r="Y615" s="13"/>
      <c r="Z615" s="13"/>
      <c r="AA615" s="13"/>
      <c r="AB615" s="13"/>
      <c r="AC615" s="13"/>
      <c r="AD615" s="13"/>
      <c r="AE615" s="13"/>
      <c r="AT615" s="257" t="s">
        <v>264</v>
      </c>
      <c r="AU615" s="257" t="s">
        <v>85</v>
      </c>
      <c r="AV615" s="13" t="s">
        <v>83</v>
      </c>
      <c r="AW615" s="13" t="s">
        <v>32</v>
      </c>
      <c r="AX615" s="13" t="s">
        <v>76</v>
      </c>
      <c r="AY615" s="257" t="s">
        <v>253</v>
      </c>
    </row>
    <row r="616" s="14" customFormat="1">
      <c r="A616" s="14"/>
      <c r="B616" s="258"/>
      <c r="C616" s="259"/>
      <c r="D616" s="249" t="s">
        <v>264</v>
      </c>
      <c r="E616" s="260" t="s">
        <v>1</v>
      </c>
      <c r="F616" s="261" t="s">
        <v>2137</v>
      </c>
      <c r="G616" s="259"/>
      <c r="H616" s="262">
        <v>3.27</v>
      </c>
      <c r="I616" s="263"/>
      <c r="J616" s="259"/>
      <c r="K616" s="259"/>
      <c r="L616" s="264"/>
      <c r="M616" s="265"/>
      <c r="N616" s="266"/>
      <c r="O616" s="266"/>
      <c r="P616" s="266"/>
      <c r="Q616" s="266"/>
      <c r="R616" s="266"/>
      <c r="S616" s="266"/>
      <c r="T616" s="267"/>
      <c r="U616" s="14"/>
      <c r="V616" s="14"/>
      <c r="W616" s="14"/>
      <c r="X616" s="14"/>
      <c r="Y616" s="14"/>
      <c r="Z616" s="14"/>
      <c r="AA616" s="14"/>
      <c r="AB616" s="14"/>
      <c r="AC616" s="14"/>
      <c r="AD616" s="14"/>
      <c r="AE616" s="14"/>
      <c r="AT616" s="268" t="s">
        <v>264</v>
      </c>
      <c r="AU616" s="268" t="s">
        <v>85</v>
      </c>
      <c r="AV616" s="14" t="s">
        <v>85</v>
      </c>
      <c r="AW616" s="14" t="s">
        <v>32</v>
      </c>
      <c r="AX616" s="14" t="s">
        <v>76</v>
      </c>
      <c r="AY616" s="268" t="s">
        <v>253</v>
      </c>
    </row>
    <row r="617" s="13" customFormat="1">
      <c r="A617" s="13"/>
      <c r="B617" s="247"/>
      <c r="C617" s="248"/>
      <c r="D617" s="249" t="s">
        <v>264</v>
      </c>
      <c r="E617" s="250" t="s">
        <v>1</v>
      </c>
      <c r="F617" s="251" t="s">
        <v>2140</v>
      </c>
      <c r="G617" s="248"/>
      <c r="H617" s="250" t="s">
        <v>1</v>
      </c>
      <c r="I617" s="252"/>
      <c r="J617" s="248"/>
      <c r="K617" s="248"/>
      <c r="L617" s="253"/>
      <c r="M617" s="254"/>
      <c r="N617" s="255"/>
      <c r="O617" s="255"/>
      <c r="P617" s="255"/>
      <c r="Q617" s="255"/>
      <c r="R617" s="255"/>
      <c r="S617" s="255"/>
      <c r="T617" s="256"/>
      <c r="U617" s="13"/>
      <c r="V617" s="13"/>
      <c r="W617" s="13"/>
      <c r="X617" s="13"/>
      <c r="Y617" s="13"/>
      <c r="Z617" s="13"/>
      <c r="AA617" s="13"/>
      <c r="AB617" s="13"/>
      <c r="AC617" s="13"/>
      <c r="AD617" s="13"/>
      <c r="AE617" s="13"/>
      <c r="AT617" s="257" t="s">
        <v>264</v>
      </c>
      <c r="AU617" s="257" t="s">
        <v>85</v>
      </c>
      <c r="AV617" s="13" t="s">
        <v>83</v>
      </c>
      <c r="AW617" s="13" t="s">
        <v>32</v>
      </c>
      <c r="AX617" s="13" t="s">
        <v>76</v>
      </c>
      <c r="AY617" s="257" t="s">
        <v>253</v>
      </c>
    </row>
    <row r="618" s="14" customFormat="1">
      <c r="A618" s="14"/>
      <c r="B618" s="258"/>
      <c r="C618" s="259"/>
      <c r="D618" s="249" t="s">
        <v>264</v>
      </c>
      <c r="E618" s="260" t="s">
        <v>1</v>
      </c>
      <c r="F618" s="261" t="s">
        <v>2141</v>
      </c>
      <c r="G618" s="259"/>
      <c r="H618" s="262">
        <v>4.1399999999999997</v>
      </c>
      <c r="I618" s="263"/>
      <c r="J618" s="259"/>
      <c r="K618" s="259"/>
      <c r="L618" s="264"/>
      <c r="M618" s="265"/>
      <c r="N618" s="266"/>
      <c r="O618" s="266"/>
      <c r="P618" s="266"/>
      <c r="Q618" s="266"/>
      <c r="R618" s="266"/>
      <c r="S618" s="266"/>
      <c r="T618" s="267"/>
      <c r="U618" s="14"/>
      <c r="V618" s="14"/>
      <c r="W618" s="14"/>
      <c r="X618" s="14"/>
      <c r="Y618" s="14"/>
      <c r="Z618" s="14"/>
      <c r="AA618" s="14"/>
      <c r="AB618" s="14"/>
      <c r="AC618" s="14"/>
      <c r="AD618" s="14"/>
      <c r="AE618" s="14"/>
      <c r="AT618" s="268" t="s">
        <v>264</v>
      </c>
      <c r="AU618" s="268" t="s">
        <v>85</v>
      </c>
      <c r="AV618" s="14" t="s">
        <v>85</v>
      </c>
      <c r="AW618" s="14" t="s">
        <v>32</v>
      </c>
      <c r="AX618" s="14" t="s">
        <v>76</v>
      </c>
      <c r="AY618" s="268" t="s">
        <v>253</v>
      </c>
    </row>
    <row r="619" s="13" customFormat="1">
      <c r="A619" s="13"/>
      <c r="B619" s="247"/>
      <c r="C619" s="248"/>
      <c r="D619" s="249" t="s">
        <v>264</v>
      </c>
      <c r="E619" s="250" t="s">
        <v>1</v>
      </c>
      <c r="F619" s="251" t="s">
        <v>2146</v>
      </c>
      <c r="G619" s="248"/>
      <c r="H619" s="250" t="s">
        <v>1</v>
      </c>
      <c r="I619" s="252"/>
      <c r="J619" s="248"/>
      <c r="K619" s="248"/>
      <c r="L619" s="253"/>
      <c r="M619" s="254"/>
      <c r="N619" s="255"/>
      <c r="O619" s="255"/>
      <c r="P619" s="255"/>
      <c r="Q619" s="255"/>
      <c r="R619" s="255"/>
      <c r="S619" s="255"/>
      <c r="T619" s="256"/>
      <c r="U619" s="13"/>
      <c r="V619" s="13"/>
      <c r="W619" s="13"/>
      <c r="X619" s="13"/>
      <c r="Y619" s="13"/>
      <c r="Z619" s="13"/>
      <c r="AA619" s="13"/>
      <c r="AB619" s="13"/>
      <c r="AC619" s="13"/>
      <c r="AD619" s="13"/>
      <c r="AE619" s="13"/>
      <c r="AT619" s="257" t="s">
        <v>264</v>
      </c>
      <c r="AU619" s="257" t="s">
        <v>85</v>
      </c>
      <c r="AV619" s="13" t="s">
        <v>83</v>
      </c>
      <c r="AW619" s="13" t="s">
        <v>32</v>
      </c>
      <c r="AX619" s="13" t="s">
        <v>76</v>
      </c>
      <c r="AY619" s="257" t="s">
        <v>253</v>
      </c>
    </row>
    <row r="620" s="14" customFormat="1">
      <c r="A620" s="14"/>
      <c r="B620" s="258"/>
      <c r="C620" s="259"/>
      <c r="D620" s="249" t="s">
        <v>264</v>
      </c>
      <c r="E620" s="260" t="s">
        <v>1</v>
      </c>
      <c r="F620" s="261" t="s">
        <v>2147</v>
      </c>
      <c r="G620" s="259"/>
      <c r="H620" s="262">
        <v>4.0700000000000003</v>
      </c>
      <c r="I620" s="263"/>
      <c r="J620" s="259"/>
      <c r="K620" s="259"/>
      <c r="L620" s="264"/>
      <c r="M620" s="265"/>
      <c r="N620" s="266"/>
      <c r="O620" s="266"/>
      <c r="P620" s="266"/>
      <c r="Q620" s="266"/>
      <c r="R620" s="266"/>
      <c r="S620" s="266"/>
      <c r="T620" s="267"/>
      <c r="U620" s="14"/>
      <c r="V620" s="14"/>
      <c r="W620" s="14"/>
      <c r="X620" s="14"/>
      <c r="Y620" s="14"/>
      <c r="Z620" s="14"/>
      <c r="AA620" s="14"/>
      <c r="AB620" s="14"/>
      <c r="AC620" s="14"/>
      <c r="AD620" s="14"/>
      <c r="AE620" s="14"/>
      <c r="AT620" s="268" t="s">
        <v>264</v>
      </c>
      <c r="AU620" s="268" t="s">
        <v>85</v>
      </c>
      <c r="AV620" s="14" t="s">
        <v>85</v>
      </c>
      <c r="AW620" s="14" t="s">
        <v>32</v>
      </c>
      <c r="AX620" s="14" t="s">
        <v>76</v>
      </c>
      <c r="AY620" s="268" t="s">
        <v>253</v>
      </c>
    </row>
    <row r="621" s="15" customFormat="1">
      <c r="A621" s="15"/>
      <c r="B621" s="269"/>
      <c r="C621" s="270"/>
      <c r="D621" s="249" t="s">
        <v>264</v>
      </c>
      <c r="E621" s="271" t="s">
        <v>1</v>
      </c>
      <c r="F621" s="272" t="s">
        <v>283</v>
      </c>
      <c r="G621" s="270"/>
      <c r="H621" s="273">
        <v>37.780000000000001</v>
      </c>
      <c r="I621" s="274"/>
      <c r="J621" s="270"/>
      <c r="K621" s="270"/>
      <c r="L621" s="275"/>
      <c r="M621" s="276"/>
      <c r="N621" s="277"/>
      <c r="O621" s="277"/>
      <c r="P621" s="277"/>
      <c r="Q621" s="277"/>
      <c r="R621" s="277"/>
      <c r="S621" s="277"/>
      <c r="T621" s="278"/>
      <c r="U621" s="15"/>
      <c r="V621" s="15"/>
      <c r="W621" s="15"/>
      <c r="X621" s="15"/>
      <c r="Y621" s="15"/>
      <c r="Z621" s="15"/>
      <c r="AA621" s="15"/>
      <c r="AB621" s="15"/>
      <c r="AC621" s="15"/>
      <c r="AD621" s="15"/>
      <c r="AE621" s="15"/>
      <c r="AT621" s="279" t="s">
        <v>264</v>
      </c>
      <c r="AU621" s="279" t="s">
        <v>85</v>
      </c>
      <c r="AV621" s="15" t="s">
        <v>260</v>
      </c>
      <c r="AW621" s="15" t="s">
        <v>32</v>
      </c>
      <c r="AX621" s="15" t="s">
        <v>83</v>
      </c>
      <c r="AY621" s="279" t="s">
        <v>253</v>
      </c>
    </row>
    <row r="622" s="2" customFormat="1" ht="24.15" customHeight="1">
      <c r="A622" s="39"/>
      <c r="B622" s="40"/>
      <c r="C622" s="291" t="s">
        <v>748</v>
      </c>
      <c r="D622" s="291" t="s">
        <v>371</v>
      </c>
      <c r="E622" s="292" t="s">
        <v>2418</v>
      </c>
      <c r="F622" s="293" t="s">
        <v>2419</v>
      </c>
      <c r="G622" s="294" t="s">
        <v>179</v>
      </c>
      <c r="H622" s="295">
        <v>43.447000000000003</v>
      </c>
      <c r="I622" s="296"/>
      <c r="J622" s="297">
        <f>ROUND(I622*H622,2)</f>
        <v>0</v>
      </c>
      <c r="K622" s="293" t="s">
        <v>1</v>
      </c>
      <c r="L622" s="298"/>
      <c r="M622" s="299" t="s">
        <v>1</v>
      </c>
      <c r="N622" s="300" t="s">
        <v>41</v>
      </c>
      <c r="O622" s="92"/>
      <c r="P622" s="238">
        <f>O622*H622</f>
        <v>0</v>
      </c>
      <c r="Q622" s="238">
        <v>0.021999999999999999</v>
      </c>
      <c r="R622" s="238">
        <f>Q622*H622</f>
        <v>0.95583399999999996</v>
      </c>
      <c r="S622" s="238">
        <v>0</v>
      </c>
      <c r="T622" s="239">
        <f>S622*H622</f>
        <v>0</v>
      </c>
      <c r="U622" s="39"/>
      <c r="V622" s="39"/>
      <c r="W622" s="39"/>
      <c r="X622" s="39"/>
      <c r="Y622" s="39"/>
      <c r="Z622" s="39"/>
      <c r="AA622" s="39"/>
      <c r="AB622" s="39"/>
      <c r="AC622" s="39"/>
      <c r="AD622" s="39"/>
      <c r="AE622" s="39"/>
      <c r="AR622" s="240" t="s">
        <v>366</v>
      </c>
      <c r="AT622" s="240" t="s">
        <v>371</v>
      </c>
      <c r="AU622" s="240" t="s">
        <v>85</v>
      </c>
      <c r="AY622" s="18" t="s">
        <v>253</v>
      </c>
      <c r="BE622" s="241">
        <f>IF(N622="základní",J622,0)</f>
        <v>0</v>
      </c>
      <c r="BF622" s="241">
        <f>IF(N622="snížená",J622,0)</f>
        <v>0</v>
      </c>
      <c r="BG622" s="241">
        <f>IF(N622="zákl. přenesená",J622,0)</f>
        <v>0</v>
      </c>
      <c r="BH622" s="241">
        <f>IF(N622="sníž. přenesená",J622,0)</f>
        <v>0</v>
      </c>
      <c r="BI622" s="241">
        <f>IF(N622="nulová",J622,0)</f>
        <v>0</v>
      </c>
      <c r="BJ622" s="18" t="s">
        <v>83</v>
      </c>
      <c r="BK622" s="241">
        <f>ROUND(I622*H622,2)</f>
        <v>0</v>
      </c>
      <c r="BL622" s="18" t="s">
        <v>398</v>
      </c>
      <c r="BM622" s="240" t="s">
        <v>2420</v>
      </c>
    </row>
    <row r="623" s="14" customFormat="1">
      <c r="A623" s="14"/>
      <c r="B623" s="258"/>
      <c r="C623" s="259"/>
      <c r="D623" s="249" t="s">
        <v>264</v>
      </c>
      <c r="E623" s="259"/>
      <c r="F623" s="261" t="s">
        <v>2421</v>
      </c>
      <c r="G623" s="259"/>
      <c r="H623" s="262">
        <v>43.447000000000003</v>
      </c>
      <c r="I623" s="263"/>
      <c r="J623" s="259"/>
      <c r="K623" s="259"/>
      <c r="L623" s="264"/>
      <c r="M623" s="265"/>
      <c r="N623" s="266"/>
      <c r="O623" s="266"/>
      <c r="P623" s="266"/>
      <c r="Q623" s="266"/>
      <c r="R623" s="266"/>
      <c r="S623" s="266"/>
      <c r="T623" s="267"/>
      <c r="U623" s="14"/>
      <c r="V623" s="14"/>
      <c r="W623" s="14"/>
      <c r="X623" s="14"/>
      <c r="Y623" s="14"/>
      <c r="Z623" s="14"/>
      <c r="AA623" s="14"/>
      <c r="AB623" s="14"/>
      <c r="AC623" s="14"/>
      <c r="AD623" s="14"/>
      <c r="AE623" s="14"/>
      <c r="AT623" s="268" t="s">
        <v>264</v>
      </c>
      <c r="AU623" s="268" t="s">
        <v>85</v>
      </c>
      <c r="AV623" s="14" t="s">
        <v>85</v>
      </c>
      <c r="AW623" s="14" t="s">
        <v>4</v>
      </c>
      <c r="AX623" s="14" t="s">
        <v>83</v>
      </c>
      <c r="AY623" s="268" t="s">
        <v>253</v>
      </c>
    </row>
    <row r="624" s="2" customFormat="1" ht="33" customHeight="1">
      <c r="A624" s="39"/>
      <c r="B624" s="40"/>
      <c r="C624" s="229" t="s">
        <v>752</v>
      </c>
      <c r="D624" s="229" t="s">
        <v>256</v>
      </c>
      <c r="E624" s="230" t="s">
        <v>2422</v>
      </c>
      <c r="F624" s="231" t="s">
        <v>2423</v>
      </c>
      <c r="G624" s="232" t="s">
        <v>179</v>
      </c>
      <c r="H624" s="233">
        <v>5.96</v>
      </c>
      <c r="I624" s="234"/>
      <c r="J624" s="235">
        <f>ROUND(I624*H624,2)</f>
        <v>0</v>
      </c>
      <c r="K624" s="231" t="s">
        <v>259</v>
      </c>
      <c r="L624" s="45"/>
      <c r="M624" s="236" t="s">
        <v>1</v>
      </c>
      <c r="N624" s="237" t="s">
        <v>41</v>
      </c>
      <c r="O624" s="92"/>
      <c r="P624" s="238">
        <f>O624*H624</f>
        <v>0</v>
      </c>
      <c r="Q624" s="238">
        <v>0.0053800000000000002</v>
      </c>
      <c r="R624" s="238">
        <f>Q624*H624</f>
        <v>0.032064800000000004</v>
      </c>
      <c r="S624" s="238">
        <v>0</v>
      </c>
      <c r="T624" s="239">
        <f>S624*H624</f>
        <v>0</v>
      </c>
      <c r="U624" s="39"/>
      <c r="V624" s="39"/>
      <c r="W624" s="39"/>
      <c r="X624" s="39"/>
      <c r="Y624" s="39"/>
      <c r="Z624" s="39"/>
      <c r="AA624" s="39"/>
      <c r="AB624" s="39"/>
      <c r="AC624" s="39"/>
      <c r="AD624" s="39"/>
      <c r="AE624" s="39"/>
      <c r="AR624" s="240" t="s">
        <v>398</v>
      </c>
      <c r="AT624" s="240" t="s">
        <v>256</v>
      </c>
      <c r="AU624" s="240" t="s">
        <v>85</v>
      </c>
      <c r="AY624" s="18" t="s">
        <v>253</v>
      </c>
      <c r="BE624" s="241">
        <f>IF(N624="základní",J624,0)</f>
        <v>0</v>
      </c>
      <c r="BF624" s="241">
        <f>IF(N624="snížená",J624,0)</f>
        <v>0</v>
      </c>
      <c r="BG624" s="241">
        <f>IF(N624="zákl. přenesená",J624,0)</f>
        <v>0</v>
      </c>
      <c r="BH624" s="241">
        <f>IF(N624="sníž. přenesená",J624,0)</f>
        <v>0</v>
      </c>
      <c r="BI624" s="241">
        <f>IF(N624="nulová",J624,0)</f>
        <v>0</v>
      </c>
      <c r="BJ624" s="18" t="s">
        <v>83</v>
      </c>
      <c r="BK624" s="241">
        <f>ROUND(I624*H624,2)</f>
        <v>0</v>
      </c>
      <c r="BL624" s="18" t="s">
        <v>398</v>
      </c>
      <c r="BM624" s="240" t="s">
        <v>2424</v>
      </c>
    </row>
    <row r="625" s="2" customFormat="1">
      <c r="A625" s="39"/>
      <c r="B625" s="40"/>
      <c r="C625" s="41"/>
      <c r="D625" s="242" t="s">
        <v>262</v>
      </c>
      <c r="E625" s="41"/>
      <c r="F625" s="243" t="s">
        <v>2425</v>
      </c>
      <c r="G625" s="41"/>
      <c r="H625" s="41"/>
      <c r="I625" s="244"/>
      <c r="J625" s="41"/>
      <c r="K625" s="41"/>
      <c r="L625" s="45"/>
      <c r="M625" s="245"/>
      <c r="N625" s="246"/>
      <c r="O625" s="92"/>
      <c r="P625" s="92"/>
      <c r="Q625" s="92"/>
      <c r="R625" s="92"/>
      <c r="S625" s="92"/>
      <c r="T625" s="93"/>
      <c r="U625" s="39"/>
      <c r="V625" s="39"/>
      <c r="W625" s="39"/>
      <c r="X625" s="39"/>
      <c r="Y625" s="39"/>
      <c r="Z625" s="39"/>
      <c r="AA625" s="39"/>
      <c r="AB625" s="39"/>
      <c r="AC625" s="39"/>
      <c r="AD625" s="39"/>
      <c r="AE625" s="39"/>
      <c r="AT625" s="18" t="s">
        <v>262</v>
      </c>
      <c r="AU625" s="18" t="s">
        <v>85</v>
      </c>
    </row>
    <row r="626" s="13" customFormat="1">
      <c r="A626" s="13"/>
      <c r="B626" s="247"/>
      <c r="C626" s="248"/>
      <c r="D626" s="249" t="s">
        <v>264</v>
      </c>
      <c r="E626" s="250" t="s">
        <v>1</v>
      </c>
      <c r="F626" s="251" t="s">
        <v>357</v>
      </c>
      <c r="G626" s="248"/>
      <c r="H626" s="250" t="s">
        <v>1</v>
      </c>
      <c r="I626" s="252"/>
      <c r="J626" s="248"/>
      <c r="K626" s="248"/>
      <c r="L626" s="253"/>
      <c r="M626" s="254"/>
      <c r="N626" s="255"/>
      <c r="O626" s="255"/>
      <c r="P626" s="255"/>
      <c r="Q626" s="255"/>
      <c r="R626" s="255"/>
      <c r="S626" s="255"/>
      <c r="T626" s="256"/>
      <c r="U626" s="13"/>
      <c r="V626" s="13"/>
      <c r="W626" s="13"/>
      <c r="X626" s="13"/>
      <c r="Y626" s="13"/>
      <c r="Z626" s="13"/>
      <c r="AA626" s="13"/>
      <c r="AB626" s="13"/>
      <c r="AC626" s="13"/>
      <c r="AD626" s="13"/>
      <c r="AE626" s="13"/>
      <c r="AT626" s="257" t="s">
        <v>264</v>
      </c>
      <c r="AU626" s="257" t="s">
        <v>85</v>
      </c>
      <c r="AV626" s="13" t="s">
        <v>83</v>
      </c>
      <c r="AW626" s="13" t="s">
        <v>32</v>
      </c>
      <c r="AX626" s="13" t="s">
        <v>76</v>
      </c>
      <c r="AY626" s="257" t="s">
        <v>253</v>
      </c>
    </row>
    <row r="627" s="13" customFormat="1">
      <c r="A627" s="13"/>
      <c r="B627" s="247"/>
      <c r="C627" s="248"/>
      <c r="D627" s="249" t="s">
        <v>264</v>
      </c>
      <c r="E627" s="250" t="s">
        <v>1</v>
      </c>
      <c r="F627" s="251" t="s">
        <v>2096</v>
      </c>
      <c r="G627" s="248"/>
      <c r="H627" s="250" t="s">
        <v>1</v>
      </c>
      <c r="I627" s="252"/>
      <c r="J627" s="248"/>
      <c r="K627" s="248"/>
      <c r="L627" s="253"/>
      <c r="M627" s="254"/>
      <c r="N627" s="255"/>
      <c r="O627" s="255"/>
      <c r="P627" s="255"/>
      <c r="Q627" s="255"/>
      <c r="R627" s="255"/>
      <c r="S627" s="255"/>
      <c r="T627" s="256"/>
      <c r="U627" s="13"/>
      <c r="V627" s="13"/>
      <c r="W627" s="13"/>
      <c r="X627" s="13"/>
      <c r="Y627" s="13"/>
      <c r="Z627" s="13"/>
      <c r="AA627" s="13"/>
      <c r="AB627" s="13"/>
      <c r="AC627" s="13"/>
      <c r="AD627" s="13"/>
      <c r="AE627" s="13"/>
      <c r="AT627" s="257" t="s">
        <v>264</v>
      </c>
      <c r="AU627" s="257" t="s">
        <v>85</v>
      </c>
      <c r="AV627" s="13" t="s">
        <v>83</v>
      </c>
      <c r="AW627" s="13" t="s">
        <v>32</v>
      </c>
      <c r="AX627" s="13" t="s">
        <v>76</v>
      </c>
      <c r="AY627" s="257" t="s">
        <v>253</v>
      </c>
    </row>
    <row r="628" s="14" customFormat="1">
      <c r="A628" s="14"/>
      <c r="B628" s="258"/>
      <c r="C628" s="259"/>
      <c r="D628" s="249" t="s">
        <v>264</v>
      </c>
      <c r="E628" s="260" t="s">
        <v>1</v>
      </c>
      <c r="F628" s="261" t="s">
        <v>2054</v>
      </c>
      <c r="G628" s="259"/>
      <c r="H628" s="262">
        <v>1.73</v>
      </c>
      <c r="I628" s="263"/>
      <c r="J628" s="259"/>
      <c r="K628" s="259"/>
      <c r="L628" s="264"/>
      <c r="M628" s="265"/>
      <c r="N628" s="266"/>
      <c r="O628" s="266"/>
      <c r="P628" s="266"/>
      <c r="Q628" s="266"/>
      <c r="R628" s="266"/>
      <c r="S628" s="266"/>
      <c r="T628" s="267"/>
      <c r="U628" s="14"/>
      <c r="V628" s="14"/>
      <c r="W628" s="14"/>
      <c r="X628" s="14"/>
      <c r="Y628" s="14"/>
      <c r="Z628" s="14"/>
      <c r="AA628" s="14"/>
      <c r="AB628" s="14"/>
      <c r="AC628" s="14"/>
      <c r="AD628" s="14"/>
      <c r="AE628" s="14"/>
      <c r="AT628" s="268" t="s">
        <v>264</v>
      </c>
      <c r="AU628" s="268" t="s">
        <v>85</v>
      </c>
      <c r="AV628" s="14" t="s">
        <v>85</v>
      </c>
      <c r="AW628" s="14" t="s">
        <v>32</v>
      </c>
      <c r="AX628" s="14" t="s">
        <v>76</v>
      </c>
      <c r="AY628" s="268" t="s">
        <v>253</v>
      </c>
    </row>
    <row r="629" s="13" customFormat="1">
      <c r="A629" s="13"/>
      <c r="B629" s="247"/>
      <c r="C629" s="248"/>
      <c r="D629" s="249" t="s">
        <v>264</v>
      </c>
      <c r="E629" s="250" t="s">
        <v>1</v>
      </c>
      <c r="F629" s="251" t="s">
        <v>2148</v>
      </c>
      <c r="G629" s="248"/>
      <c r="H629" s="250" t="s">
        <v>1</v>
      </c>
      <c r="I629" s="252"/>
      <c r="J629" s="248"/>
      <c r="K629" s="248"/>
      <c r="L629" s="253"/>
      <c r="M629" s="254"/>
      <c r="N629" s="255"/>
      <c r="O629" s="255"/>
      <c r="P629" s="255"/>
      <c r="Q629" s="255"/>
      <c r="R629" s="255"/>
      <c r="S629" s="255"/>
      <c r="T629" s="256"/>
      <c r="U629" s="13"/>
      <c r="V629" s="13"/>
      <c r="W629" s="13"/>
      <c r="X629" s="13"/>
      <c r="Y629" s="13"/>
      <c r="Z629" s="13"/>
      <c r="AA629" s="13"/>
      <c r="AB629" s="13"/>
      <c r="AC629" s="13"/>
      <c r="AD629" s="13"/>
      <c r="AE629" s="13"/>
      <c r="AT629" s="257" t="s">
        <v>264</v>
      </c>
      <c r="AU629" s="257" t="s">
        <v>85</v>
      </c>
      <c r="AV629" s="13" t="s">
        <v>83</v>
      </c>
      <c r="AW629" s="13" t="s">
        <v>32</v>
      </c>
      <c r="AX629" s="13" t="s">
        <v>76</v>
      </c>
      <c r="AY629" s="257" t="s">
        <v>253</v>
      </c>
    </row>
    <row r="630" s="14" customFormat="1">
      <c r="A630" s="14"/>
      <c r="B630" s="258"/>
      <c r="C630" s="259"/>
      <c r="D630" s="249" t="s">
        <v>264</v>
      </c>
      <c r="E630" s="260" t="s">
        <v>1</v>
      </c>
      <c r="F630" s="261" t="s">
        <v>2149</v>
      </c>
      <c r="G630" s="259"/>
      <c r="H630" s="262">
        <v>1.72</v>
      </c>
      <c r="I630" s="263"/>
      <c r="J630" s="259"/>
      <c r="K630" s="259"/>
      <c r="L630" s="264"/>
      <c r="M630" s="265"/>
      <c r="N630" s="266"/>
      <c r="O630" s="266"/>
      <c r="P630" s="266"/>
      <c r="Q630" s="266"/>
      <c r="R630" s="266"/>
      <c r="S630" s="266"/>
      <c r="T630" s="267"/>
      <c r="U630" s="14"/>
      <c r="V630" s="14"/>
      <c r="W630" s="14"/>
      <c r="X630" s="14"/>
      <c r="Y630" s="14"/>
      <c r="Z630" s="14"/>
      <c r="AA630" s="14"/>
      <c r="AB630" s="14"/>
      <c r="AC630" s="14"/>
      <c r="AD630" s="14"/>
      <c r="AE630" s="14"/>
      <c r="AT630" s="268" t="s">
        <v>264</v>
      </c>
      <c r="AU630" s="268" t="s">
        <v>85</v>
      </c>
      <c r="AV630" s="14" t="s">
        <v>85</v>
      </c>
      <c r="AW630" s="14" t="s">
        <v>32</v>
      </c>
      <c r="AX630" s="14" t="s">
        <v>76</v>
      </c>
      <c r="AY630" s="268" t="s">
        <v>253</v>
      </c>
    </row>
    <row r="631" s="13" customFormat="1">
      <c r="A631" s="13"/>
      <c r="B631" s="247"/>
      <c r="C631" s="248"/>
      <c r="D631" s="249" t="s">
        <v>264</v>
      </c>
      <c r="E631" s="250" t="s">
        <v>1</v>
      </c>
      <c r="F631" s="251" t="s">
        <v>2150</v>
      </c>
      <c r="G631" s="248"/>
      <c r="H631" s="250" t="s">
        <v>1</v>
      </c>
      <c r="I631" s="252"/>
      <c r="J631" s="248"/>
      <c r="K631" s="248"/>
      <c r="L631" s="253"/>
      <c r="M631" s="254"/>
      <c r="N631" s="255"/>
      <c r="O631" s="255"/>
      <c r="P631" s="255"/>
      <c r="Q631" s="255"/>
      <c r="R631" s="255"/>
      <c r="S631" s="255"/>
      <c r="T631" s="256"/>
      <c r="U631" s="13"/>
      <c r="V631" s="13"/>
      <c r="W631" s="13"/>
      <c r="X631" s="13"/>
      <c r="Y631" s="13"/>
      <c r="Z631" s="13"/>
      <c r="AA631" s="13"/>
      <c r="AB631" s="13"/>
      <c r="AC631" s="13"/>
      <c r="AD631" s="13"/>
      <c r="AE631" s="13"/>
      <c r="AT631" s="257" t="s">
        <v>264</v>
      </c>
      <c r="AU631" s="257" t="s">
        <v>85</v>
      </c>
      <c r="AV631" s="13" t="s">
        <v>83</v>
      </c>
      <c r="AW631" s="13" t="s">
        <v>32</v>
      </c>
      <c r="AX631" s="13" t="s">
        <v>76</v>
      </c>
      <c r="AY631" s="257" t="s">
        <v>253</v>
      </c>
    </row>
    <row r="632" s="14" customFormat="1">
      <c r="A632" s="14"/>
      <c r="B632" s="258"/>
      <c r="C632" s="259"/>
      <c r="D632" s="249" t="s">
        <v>264</v>
      </c>
      <c r="E632" s="260" t="s">
        <v>1</v>
      </c>
      <c r="F632" s="261" t="s">
        <v>83</v>
      </c>
      <c r="G632" s="259"/>
      <c r="H632" s="262">
        <v>1</v>
      </c>
      <c r="I632" s="263"/>
      <c r="J632" s="259"/>
      <c r="K632" s="259"/>
      <c r="L632" s="264"/>
      <c r="M632" s="265"/>
      <c r="N632" s="266"/>
      <c r="O632" s="266"/>
      <c r="P632" s="266"/>
      <c r="Q632" s="266"/>
      <c r="R632" s="266"/>
      <c r="S632" s="266"/>
      <c r="T632" s="267"/>
      <c r="U632" s="14"/>
      <c r="V632" s="14"/>
      <c r="W632" s="14"/>
      <c r="X632" s="14"/>
      <c r="Y632" s="14"/>
      <c r="Z632" s="14"/>
      <c r="AA632" s="14"/>
      <c r="AB632" s="14"/>
      <c r="AC632" s="14"/>
      <c r="AD632" s="14"/>
      <c r="AE632" s="14"/>
      <c r="AT632" s="268" t="s">
        <v>264</v>
      </c>
      <c r="AU632" s="268" t="s">
        <v>85</v>
      </c>
      <c r="AV632" s="14" t="s">
        <v>85</v>
      </c>
      <c r="AW632" s="14" t="s">
        <v>32</v>
      </c>
      <c r="AX632" s="14" t="s">
        <v>76</v>
      </c>
      <c r="AY632" s="268" t="s">
        <v>253</v>
      </c>
    </row>
    <row r="633" s="13" customFormat="1">
      <c r="A633" s="13"/>
      <c r="B633" s="247"/>
      <c r="C633" s="248"/>
      <c r="D633" s="249" t="s">
        <v>264</v>
      </c>
      <c r="E633" s="250" t="s">
        <v>1</v>
      </c>
      <c r="F633" s="251" t="s">
        <v>2151</v>
      </c>
      <c r="G633" s="248"/>
      <c r="H633" s="250" t="s">
        <v>1</v>
      </c>
      <c r="I633" s="252"/>
      <c r="J633" s="248"/>
      <c r="K633" s="248"/>
      <c r="L633" s="253"/>
      <c r="M633" s="254"/>
      <c r="N633" s="255"/>
      <c r="O633" s="255"/>
      <c r="P633" s="255"/>
      <c r="Q633" s="255"/>
      <c r="R633" s="255"/>
      <c r="S633" s="255"/>
      <c r="T633" s="256"/>
      <c r="U633" s="13"/>
      <c r="V633" s="13"/>
      <c r="W633" s="13"/>
      <c r="X633" s="13"/>
      <c r="Y633" s="13"/>
      <c r="Z633" s="13"/>
      <c r="AA633" s="13"/>
      <c r="AB633" s="13"/>
      <c r="AC633" s="13"/>
      <c r="AD633" s="13"/>
      <c r="AE633" s="13"/>
      <c r="AT633" s="257" t="s">
        <v>264</v>
      </c>
      <c r="AU633" s="257" t="s">
        <v>85</v>
      </c>
      <c r="AV633" s="13" t="s">
        <v>83</v>
      </c>
      <c r="AW633" s="13" t="s">
        <v>32</v>
      </c>
      <c r="AX633" s="13" t="s">
        <v>76</v>
      </c>
      <c r="AY633" s="257" t="s">
        <v>253</v>
      </c>
    </row>
    <row r="634" s="14" customFormat="1">
      <c r="A634" s="14"/>
      <c r="B634" s="258"/>
      <c r="C634" s="259"/>
      <c r="D634" s="249" t="s">
        <v>264</v>
      </c>
      <c r="E634" s="260" t="s">
        <v>1</v>
      </c>
      <c r="F634" s="261" t="s">
        <v>2152</v>
      </c>
      <c r="G634" s="259"/>
      <c r="H634" s="262">
        <v>1.51</v>
      </c>
      <c r="I634" s="263"/>
      <c r="J634" s="259"/>
      <c r="K634" s="259"/>
      <c r="L634" s="264"/>
      <c r="M634" s="265"/>
      <c r="N634" s="266"/>
      <c r="O634" s="266"/>
      <c r="P634" s="266"/>
      <c r="Q634" s="266"/>
      <c r="R634" s="266"/>
      <c r="S634" s="266"/>
      <c r="T634" s="267"/>
      <c r="U634" s="14"/>
      <c r="V634" s="14"/>
      <c r="W634" s="14"/>
      <c r="X634" s="14"/>
      <c r="Y634" s="14"/>
      <c r="Z634" s="14"/>
      <c r="AA634" s="14"/>
      <c r="AB634" s="14"/>
      <c r="AC634" s="14"/>
      <c r="AD634" s="14"/>
      <c r="AE634" s="14"/>
      <c r="AT634" s="268" t="s">
        <v>264</v>
      </c>
      <c r="AU634" s="268" t="s">
        <v>85</v>
      </c>
      <c r="AV634" s="14" t="s">
        <v>85</v>
      </c>
      <c r="AW634" s="14" t="s">
        <v>32</v>
      </c>
      <c r="AX634" s="14" t="s">
        <v>76</v>
      </c>
      <c r="AY634" s="268" t="s">
        <v>253</v>
      </c>
    </row>
    <row r="635" s="15" customFormat="1">
      <c r="A635" s="15"/>
      <c r="B635" s="269"/>
      <c r="C635" s="270"/>
      <c r="D635" s="249" t="s">
        <v>264</v>
      </c>
      <c r="E635" s="271" t="s">
        <v>1</v>
      </c>
      <c r="F635" s="272" t="s">
        <v>283</v>
      </c>
      <c r="G635" s="270"/>
      <c r="H635" s="273">
        <v>5.96</v>
      </c>
      <c r="I635" s="274"/>
      <c r="J635" s="270"/>
      <c r="K635" s="270"/>
      <c r="L635" s="275"/>
      <c r="M635" s="276"/>
      <c r="N635" s="277"/>
      <c r="O635" s="277"/>
      <c r="P635" s="277"/>
      <c r="Q635" s="277"/>
      <c r="R635" s="277"/>
      <c r="S635" s="277"/>
      <c r="T635" s="278"/>
      <c r="U635" s="15"/>
      <c r="V635" s="15"/>
      <c r="W635" s="15"/>
      <c r="X635" s="15"/>
      <c r="Y635" s="15"/>
      <c r="Z635" s="15"/>
      <c r="AA635" s="15"/>
      <c r="AB635" s="15"/>
      <c r="AC635" s="15"/>
      <c r="AD635" s="15"/>
      <c r="AE635" s="15"/>
      <c r="AT635" s="279" t="s">
        <v>264</v>
      </c>
      <c r="AU635" s="279" t="s">
        <v>85</v>
      </c>
      <c r="AV635" s="15" t="s">
        <v>260</v>
      </c>
      <c r="AW635" s="15" t="s">
        <v>32</v>
      </c>
      <c r="AX635" s="15" t="s">
        <v>83</v>
      </c>
      <c r="AY635" s="279" t="s">
        <v>253</v>
      </c>
    </row>
    <row r="636" s="2" customFormat="1" ht="21.75" customHeight="1">
      <c r="A636" s="39"/>
      <c r="B636" s="40"/>
      <c r="C636" s="291" t="s">
        <v>756</v>
      </c>
      <c r="D636" s="291" t="s">
        <v>371</v>
      </c>
      <c r="E636" s="292" t="s">
        <v>2426</v>
      </c>
      <c r="F636" s="293" t="s">
        <v>2427</v>
      </c>
      <c r="G636" s="294" t="s">
        <v>179</v>
      </c>
      <c r="H636" s="295">
        <v>6.556</v>
      </c>
      <c r="I636" s="296"/>
      <c r="J636" s="297">
        <f>ROUND(I636*H636,2)</f>
        <v>0</v>
      </c>
      <c r="K636" s="293" t="s">
        <v>1</v>
      </c>
      <c r="L636" s="298"/>
      <c r="M636" s="299" t="s">
        <v>1</v>
      </c>
      <c r="N636" s="300" t="s">
        <v>41</v>
      </c>
      <c r="O636" s="92"/>
      <c r="P636" s="238">
        <f>O636*H636</f>
        <v>0</v>
      </c>
      <c r="Q636" s="238">
        <v>0.021999999999999999</v>
      </c>
      <c r="R636" s="238">
        <f>Q636*H636</f>
        <v>0.144232</v>
      </c>
      <c r="S636" s="238">
        <v>0</v>
      </c>
      <c r="T636" s="239">
        <f>S636*H636</f>
        <v>0</v>
      </c>
      <c r="U636" s="39"/>
      <c r="V636" s="39"/>
      <c r="W636" s="39"/>
      <c r="X636" s="39"/>
      <c r="Y636" s="39"/>
      <c r="Z636" s="39"/>
      <c r="AA636" s="39"/>
      <c r="AB636" s="39"/>
      <c r="AC636" s="39"/>
      <c r="AD636" s="39"/>
      <c r="AE636" s="39"/>
      <c r="AR636" s="240" t="s">
        <v>366</v>
      </c>
      <c r="AT636" s="240" t="s">
        <v>371</v>
      </c>
      <c r="AU636" s="240" t="s">
        <v>85</v>
      </c>
      <c r="AY636" s="18" t="s">
        <v>253</v>
      </c>
      <c r="BE636" s="241">
        <f>IF(N636="základní",J636,0)</f>
        <v>0</v>
      </c>
      <c r="BF636" s="241">
        <f>IF(N636="snížená",J636,0)</f>
        <v>0</v>
      </c>
      <c r="BG636" s="241">
        <f>IF(N636="zákl. přenesená",J636,0)</f>
        <v>0</v>
      </c>
      <c r="BH636" s="241">
        <f>IF(N636="sníž. přenesená",J636,0)</f>
        <v>0</v>
      </c>
      <c r="BI636" s="241">
        <f>IF(N636="nulová",J636,0)</f>
        <v>0</v>
      </c>
      <c r="BJ636" s="18" t="s">
        <v>83</v>
      </c>
      <c r="BK636" s="241">
        <f>ROUND(I636*H636,2)</f>
        <v>0</v>
      </c>
      <c r="BL636" s="18" t="s">
        <v>398</v>
      </c>
      <c r="BM636" s="240" t="s">
        <v>2428</v>
      </c>
    </row>
    <row r="637" s="13" customFormat="1">
      <c r="A637" s="13"/>
      <c r="B637" s="247"/>
      <c r="C637" s="248"/>
      <c r="D637" s="249" t="s">
        <v>264</v>
      </c>
      <c r="E637" s="250" t="s">
        <v>1</v>
      </c>
      <c r="F637" s="251" t="s">
        <v>357</v>
      </c>
      <c r="G637" s="248"/>
      <c r="H637" s="250" t="s">
        <v>1</v>
      </c>
      <c r="I637" s="252"/>
      <c r="J637" s="248"/>
      <c r="K637" s="248"/>
      <c r="L637" s="253"/>
      <c r="M637" s="254"/>
      <c r="N637" s="255"/>
      <c r="O637" s="255"/>
      <c r="P637" s="255"/>
      <c r="Q637" s="255"/>
      <c r="R637" s="255"/>
      <c r="S637" s="255"/>
      <c r="T637" s="256"/>
      <c r="U637" s="13"/>
      <c r="V637" s="13"/>
      <c r="W637" s="13"/>
      <c r="X637" s="13"/>
      <c r="Y637" s="13"/>
      <c r="Z637" s="13"/>
      <c r="AA637" s="13"/>
      <c r="AB637" s="13"/>
      <c r="AC637" s="13"/>
      <c r="AD637" s="13"/>
      <c r="AE637" s="13"/>
      <c r="AT637" s="257" t="s">
        <v>264</v>
      </c>
      <c r="AU637" s="257" t="s">
        <v>85</v>
      </c>
      <c r="AV637" s="13" t="s">
        <v>83</v>
      </c>
      <c r="AW637" s="13" t="s">
        <v>32</v>
      </c>
      <c r="AX637" s="13" t="s">
        <v>76</v>
      </c>
      <c r="AY637" s="257" t="s">
        <v>253</v>
      </c>
    </row>
    <row r="638" s="13" customFormat="1">
      <c r="A638" s="13"/>
      <c r="B638" s="247"/>
      <c r="C638" s="248"/>
      <c r="D638" s="249" t="s">
        <v>264</v>
      </c>
      <c r="E638" s="250" t="s">
        <v>1</v>
      </c>
      <c r="F638" s="251" t="s">
        <v>2096</v>
      </c>
      <c r="G638" s="248"/>
      <c r="H638" s="250" t="s">
        <v>1</v>
      </c>
      <c r="I638" s="252"/>
      <c r="J638" s="248"/>
      <c r="K638" s="248"/>
      <c r="L638" s="253"/>
      <c r="M638" s="254"/>
      <c r="N638" s="255"/>
      <c r="O638" s="255"/>
      <c r="P638" s="255"/>
      <c r="Q638" s="255"/>
      <c r="R638" s="255"/>
      <c r="S638" s="255"/>
      <c r="T638" s="256"/>
      <c r="U638" s="13"/>
      <c r="V638" s="13"/>
      <c r="W638" s="13"/>
      <c r="X638" s="13"/>
      <c r="Y638" s="13"/>
      <c r="Z638" s="13"/>
      <c r="AA638" s="13"/>
      <c r="AB638" s="13"/>
      <c r="AC638" s="13"/>
      <c r="AD638" s="13"/>
      <c r="AE638" s="13"/>
      <c r="AT638" s="257" t="s">
        <v>264</v>
      </c>
      <c r="AU638" s="257" t="s">
        <v>85</v>
      </c>
      <c r="AV638" s="13" t="s">
        <v>83</v>
      </c>
      <c r="AW638" s="13" t="s">
        <v>32</v>
      </c>
      <c r="AX638" s="13" t="s">
        <v>76</v>
      </c>
      <c r="AY638" s="257" t="s">
        <v>253</v>
      </c>
    </row>
    <row r="639" s="14" customFormat="1">
      <c r="A639" s="14"/>
      <c r="B639" s="258"/>
      <c r="C639" s="259"/>
      <c r="D639" s="249" t="s">
        <v>264</v>
      </c>
      <c r="E639" s="260" t="s">
        <v>1</v>
      </c>
      <c r="F639" s="261" t="s">
        <v>2054</v>
      </c>
      <c r="G639" s="259"/>
      <c r="H639" s="262">
        <v>1.73</v>
      </c>
      <c r="I639" s="263"/>
      <c r="J639" s="259"/>
      <c r="K639" s="259"/>
      <c r="L639" s="264"/>
      <c r="M639" s="265"/>
      <c r="N639" s="266"/>
      <c r="O639" s="266"/>
      <c r="P639" s="266"/>
      <c r="Q639" s="266"/>
      <c r="R639" s="266"/>
      <c r="S639" s="266"/>
      <c r="T639" s="267"/>
      <c r="U639" s="14"/>
      <c r="V639" s="14"/>
      <c r="W639" s="14"/>
      <c r="X639" s="14"/>
      <c r="Y639" s="14"/>
      <c r="Z639" s="14"/>
      <c r="AA639" s="14"/>
      <c r="AB639" s="14"/>
      <c r="AC639" s="14"/>
      <c r="AD639" s="14"/>
      <c r="AE639" s="14"/>
      <c r="AT639" s="268" t="s">
        <v>264</v>
      </c>
      <c r="AU639" s="268" t="s">
        <v>85</v>
      </c>
      <c r="AV639" s="14" t="s">
        <v>85</v>
      </c>
      <c r="AW639" s="14" t="s">
        <v>32</v>
      </c>
      <c r="AX639" s="14" t="s">
        <v>76</v>
      </c>
      <c r="AY639" s="268" t="s">
        <v>253</v>
      </c>
    </row>
    <row r="640" s="13" customFormat="1">
      <c r="A640" s="13"/>
      <c r="B640" s="247"/>
      <c r="C640" s="248"/>
      <c r="D640" s="249" t="s">
        <v>264</v>
      </c>
      <c r="E640" s="250" t="s">
        <v>1</v>
      </c>
      <c r="F640" s="251" t="s">
        <v>2148</v>
      </c>
      <c r="G640" s="248"/>
      <c r="H640" s="250" t="s">
        <v>1</v>
      </c>
      <c r="I640" s="252"/>
      <c r="J640" s="248"/>
      <c r="K640" s="248"/>
      <c r="L640" s="253"/>
      <c r="M640" s="254"/>
      <c r="N640" s="255"/>
      <c r="O640" s="255"/>
      <c r="P640" s="255"/>
      <c r="Q640" s="255"/>
      <c r="R640" s="255"/>
      <c r="S640" s="255"/>
      <c r="T640" s="256"/>
      <c r="U640" s="13"/>
      <c r="V640" s="13"/>
      <c r="W640" s="13"/>
      <c r="X640" s="13"/>
      <c r="Y640" s="13"/>
      <c r="Z640" s="13"/>
      <c r="AA640" s="13"/>
      <c r="AB640" s="13"/>
      <c r="AC640" s="13"/>
      <c r="AD640" s="13"/>
      <c r="AE640" s="13"/>
      <c r="AT640" s="257" t="s">
        <v>264</v>
      </c>
      <c r="AU640" s="257" t="s">
        <v>85</v>
      </c>
      <c r="AV640" s="13" t="s">
        <v>83</v>
      </c>
      <c r="AW640" s="13" t="s">
        <v>32</v>
      </c>
      <c r="AX640" s="13" t="s">
        <v>76</v>
      </c>
      <c r="AY640" s="257" t="s">
        <v>253</v>
      </c>
    </row>
    <row r="641" s="14" customFormat="1">
      <c r="A641" s="14"/>
      <c r="B641" s="258"/>
      <c r="C641" s="259"/>
      <c r="D641" s="249" t="s">
        <v>264</v>
      </c>
      <c r="E641" s="260" t="s">
        <v>1</v>
      </c>
      <c r="F641" s="261" t="s">
        <v>2149</v>
      </c>
      <c r="G641" s="259"/>
      <c r="H641" s="262">
        <v>1.72</v>
      </c>
      <c r="I641" s="263"/>
      <c r="J641" s="259"/>
      <c r="K641" s="259"/>
      <c r="L641" s="264"/>
      <c r="M641" s="265"/>
      <c r="N641" s="266"/>
      <c r="O641" s="266"/>
      <c r="P641" s="266"/>
      <c r="Q641" s="266"/>
      <c r="R641" s="266"/>
      <c r="S641" s="266"/>
      <c r="T641" s="267"/>
      <c r="U641" s="14"/>
      <c r="V641" s="14"/>
      <c r="W641" s="14"/>
      <c r="X641" s="14"/>
      <c r="Y641" s="14"/>
      <c r="Z641" s="14"/>
      <c r="AA641" s="14"/>
      <c r="AB641" s="14"/>
      <c r="AC641" s="14"/>
      <c r="AD641" s="14"/>
      <c r="AE641" s="14"/>
      <c r="AT641" s="268" t="s">
        <v>264</v>
      </c>
      <c r="AU641" s="268" t="s">
        <v>85</v>
      </c>
      <c r="AV641" s="14" t="s">
        <v>85</v>
      </c>
      <c r="AW641" s="14" t="s">
        <v>32</v>
      </c>
      <c r="AX641" s="14" t="s">
        <v>76</v>
      </c>
      <c r="AY641" s="268" t="s">
        <v>253</v>
      </c>
    </row>
    <row r="642" s="13" customFormat="1">
      <c r="A642" s="13"/>
      <c r="B642" s="247"/>
      <c r="C642" s="248"/>
      <c r="D642" s="249" t="s">
        <v>264</v>
      </c>
      <c r="E642" s="250" t="s">
        <v>1</v>
      </c>
      <c r="F642" s="251" t="s">
        <v>2150</v>
      </c>
      <c r="G642" s="248"/>
      <c r="H642" s="250" t="s">
        <v>1</v>
      </c>
      <c r="I642" s="252"/>
      <c r="J642" s="248"/>
      <c r="K642" s="248"/>
      <c r="L642" s="253"/>
      <c r="M642" s="254"/>
      <c r="N642" s="255"/>
      <c r="O642" s="255"/>
      <c r="P642" s="255"/>
      <c r="Q642" s="255"/>
      <c r="R642" s="255"/>
      <c r="S642" s="255"/>
      <c r="T642" s="256"/>
      <c r="U642" s="13"/>
      <c r="V642" s="13"/>
      <c r="W642" s="13"/>
      <c r="X642" s="13"/>
      <c r="Y642" s="13"/>
      <c r="Z642" s="13"/>
      <c r="AA642" s="13"/>
      <c r="AB642" s="13"/>
      <c r="AC642" s="13"/>
      <c r="AD642" s="13"/>
      <c r="AE642" s="13"/>
      <c r="AT642" s="257" t="s">
        <v>264</v>
      </c>
      <c r="AU642" s="257" t="s">
        <v>85</v>
      </c>
      <c r="AV642" s="13" t="s">
        <v>83</v>
      </c>
      <c r="AW642" s="13" t="s">
        <v>32</v>
      </c>
      <c r="AX642" s="13" t="s">
        <v>76</v>
      </c>
      <c r="AY642" s="257" t="s">
        <v>253</v>
      </c>
    </row>
    <row r="643" s="14" customFormat="1">
      <c r="A643" s="14"/>
      <c r="B643" s="258"/>
      <c r="C643" s="259"/>
      <c r="D643" s="249" t="s">
        <v>264</v>
      </c>
      <c r="E643" s="260" t="s">
        <v>1</v>
      </c>
      <c r="F643" s="261" t="s">
        <v>83</v>
      </c>
      <c r="G643" s="259"/>
      <c r="H643" s="262">
        <v>1</v>
      </c>
      <c r="I643" s="263"/>
      <c r="J643" s="259"/>
      <c r="K643" s="259"/>
      <c r="L643" s="264"/>
      <c r="M643" s="265"/>
      <c r="N643" s="266"/>
      <c r="O643" s="266"/>
      <c r="P643" s="266"/>
      <c r="Q643" s="266"/>
      <c r="R643" s="266"/>
      <c r="S643" s="266"/>
      <c r="T643" s="267"/>
      <c r="U643" s="14"/>
      <c r="V643" s="14"/>
      <c r="W643" s="14"/>
      <c r="X643" s="14"/>
      <c r="Y643" s="14"/>
      <c r="Z643" s="14"/>
      <c r="AA643" s="14"/>
      <c r="AB643" s="14"/>
      <c r="AC643" s="14"/>
      <c r="AD643" s="14"/>
      <c r="AE643" s="14"/>
      <c r="AT643" s="268" t="s">
        <v>264</v>
      </c>
      <c r="AU643" s="268" t="s">
        <v>85</v>
      </c>
      <c r="AV643" s="14" t="s">
        <v>85</v>
      </c>
      <c r="AW643" s="14" t="s">
        <v>32</v>
      </c>
      <c r="AX643" s="14" t="s">
        <v>76</v>
      </c>
      <c r="AY643" s="268" t="s">
        <v>253</v>
      </c>
    </row>
    <row r="644" s="13" customFormat="1">
      <c r="A644" s="13"/>
      <c r="B644" s="247"/>
      <c r="C644" s="248"/>
      <c r="D644" s="249" t="s">
        <v>264</v>
      </c>
      <c r="E644" s="250" t="s">
        <v>1</v>
      </c>
      <c r="F644" s="251" t="s">
        <v>2151</v>
      </c>
      <c r="G644" s="248"/>
      <c r="H644" s="250" t="s">
        <v>1</v>
      </c>
      <c r="I644" s="252"/>
      <c r="J644" s="248"/>
      <c r="K644" s="248"/>
      <c r="L644" s="253"/>
      <c r="M644" s="254"/>
      <c r="N644" s="255"/>
      <c r="O644" s="255"/>
      <c r="P644" s="255"/>
      <c r="Q644" s="255"/>
      <c r="R644" s="255"/>
      <c r="S644" s="255"/>
      <c r="T644" s="256"/>
      <c r="U644" s="13"/>
      <c r="V644" s="13"/>
      <c r="W644" s="13"/>
      <c r="X644" s="13"/>
      <c r="Y644" s="13"/>
      <c r="Z644" s="13"/>
      <c r="AA644" s="13"/>
      <c r="AB644" s="13"/>
      <c r="AC644" s="13"/>
      <c r="AD644" s="13"/>
      <c r="AE644" s="13"/>
      <c r="AT644" s="257" t="s">
        <v>264</v>
      </c>
      <c r="AU644" s="257" t="s">
        <v>85</v>
      </c>
      <c r="AV644" s="13" t="s">
        <v>83</v>
      </c>
      <c r="AW644" s="13" t="s">
        <v>32</v>
      </c>
      <c r="AX644" s="13" t="s">
        <v>76</v>
      </c>
      <c r="AY644" s="257" t="s">
        <v>253</v>
      </c>
    </row>
    <row r="645" s="14" customFormat="1">
      <c r="A645" s="14"/>
      <c r="B645" s="258"/>
      <c r="C645" s="259"/>
      <c r="D645" s="249" t="s">
        <v>264</v>
      </c>
      <c r="E645" s="260" t="s">
        <v>1</v>
      </c>
      <c r="F645" s="261" t="s">
        <v>2152</v>
      </c>
      <c r="G645" s="259"/>
      <c r="H645" s="262">
        <v>1.51</v>
      </c>
      <c r="I645" s="263"/>
      <c r="J645" s="259"/>
      <c r="K645" s="259"/>
      <c r="L645" s="264"/>
      <c r="M645" s="265"/>
      <c r="N645" s="266"/>
      <c r="O645" s="266"/>
      <c r="P645" s="266"/>
      <c r="Q645" s="266"/>
      <c r="R645" s="266"/>
      <c r="S645" s="266"/>
      <c r="T645" s="267"/>
      <c r="U645" s="14"/>
      <c r="V645" s="14"/>
      <c r="W645" s="14"/>
      <c r="X645" s="14"/>
      <c r="Y645" s="14"/>
      <c r="Z645" s="14"/>
      <c r="AA645" s="14"/>
      <c r="AB645" s="14"/>
      <c r="AC645" s="14"/>
      <c r="AD645" s="14"/>
      <c r="AE645" s="14"/>
      <c r="AT645" s="268" t="s">
        <v>264</v>
      </c>
      <c r="AU645" s="268" t="s">
        <v>85</v>
      </c>
      <c r="AV645" s="14" t="s">
        <v>85</v>
      </c>
      <c r="AW645" s="14" t="s">
        <v>32</v>
      </c>
      <c r="AX645" s="14" t="s">
        <v>76</v>
      </c>
      <c r="AY645" s="268" t="s">
        <v>253</v>
      </c>
    </row>
    <row r="646" s="15" customFormat="1">
      <c r="A646" s="15"/>
      <c r="B646" s="269"/>
      <c r="C646" s="270"/>
      <c r="D646" s="249" t="s">
        <v>264</v>
      </c>
      <c r="E646" s="271" t="s">
        <v>1</v>
      </c>
      <c r="F646" s="272" t="s">
        <v>283</v>
      </c>
      <c r="G646" s="270"/>
      <c r="H646" s="273">
        <v>5.96</v>
      </c>
      <c r="I646" s="274"/>
      <c r="J646" s="270"/>
      <c r="K646" s="270"/>
      <c r="L646" s="275"/>
      <c r="M646" s="276"/>
      <c r="N646" s="277"/>
      <c r="O646" s="277"/>
      <c r="P646" s="277"/>
      <c r="Q646" s="277"/>
      <c r="R646" s="277"/>
      <c r="S646" s="277"/>
      <c r="T646" s="278"/>
      <c r="U646" s="15"/>
      <c r="V646" s="15"/>
      <c r="W646" s="15"/>
      <c r="X646" s="15"/>
      <c r="Y646" s="15"/>
      <c r="Z646" s="15"/>
      <c r="AA646" s="15"/>
      <c r="AB646" s="15"/>
      <c r="AC646" s="15"/>
      <c r="AD646" s="15"/>
      <c r="AE646" s="15"/>
      <c r="AT646" s="279" t="s">
        <v>264</v>
      </c>
      <c r="AU646" s="279" t="s">
        <v>85</v>
      </c>
      <c r="AV646" s="15" t="s">
        <v>260</v>
      </c>
      <c r="AW646" s="15" t="s">
        <v>32</v>
      </c>
      <c r="AX646" s="15" t="s">
        <v>83</v>
      </c>
      <c r="AY646" s="279" t="s">
        <v>253</v>
      </c>
    </row>
    <row r="647" s="14" customFormat="1">
      <c r="A647" s="14"/>
      <c r="B647" s="258"/>
      <c r="C647" s="259"/>
      <c r="D647" s="249" t="s">
        <v>264</v>
      </c>
      <c r="E647" s="259"/>
      <c r="F647" s="261" t="s">
        <v>2429</v>
      </c>
      <c r="G647" s="259"/>
      <c r="H647" s="262">
        <v>6.556</v>
      </c>
      <c r="I647" s="263"/>
      <c r="J647" s="259"/>
      <c r="K647" s="259"/>
      <c r="L647" s="264"/>
      <c r="M647" s="265"/>
      <c r="N647" s="266"/>
      <c r="O647" s="266"/>
      <c r="P647" s="266"/>
      <c r="Q647" s="266"/>
      <c r="R647" s="266"/>
      <c r="S647" s="266"/>
      <c r="T647" s="267"/>
      <c r="U647" s="14"/>
      <c r="V647" s="14"/>
      <c r="W647" s="14"/>
      <c r="X647" s="14"/>
      <c r="Y647" s="14"/>
      <c r="Z647" s="14"/>
      <c r="AA647" s="14"/>
      <c r="AB647" s="14"/>
      <c r="AC647" s="14"/>
      <c r="AD647" s="14"/>
      <c r="AE647" s="14"/>
      <c r="AT647" s="268" t="s">
        <v>264</v>
      </c>
      <c r="AU647" s="268" t="s">
        <v>85</v>
      </c>
      <c r="AV647" s="14" t="s">
        <v>85</v>
      </c>
      <c r="AW647" s="14" t="s">
        <v>4</v>
      </c>
      <c r="AX647" s="14" t="s">
        <v>83</v>
      </c>
      <c r="AY647" s="268" t="s">
        <v>253</v>
      </c>
    </row>
    <row r="648" s="2" customFormat="1" ht="33" customHeight="1">
      <c r="A648" s="39"/>
      <c r="B648" s="40"/>
      <c r="C648" s="229" t="s">
        <v>760</v>
      </c>
      <c r="D648" s="229" t="s">
        <v>256</v>
      </c>
      <c r="E648" s="230" t="s">
        <v>837</v>
      </c>
      <c r="F648" s="231" t="s">
        <v>838</v>
      </c>
      <c r="G648" s="232" t="s">
        <v>179</v>
      </c>
      <c r="H648" s="233">
        <v>43.740000000000002</v>
      </c>
      <c r="I648" s="234"/>
      <c r="J648" s="235">
        <f>ROUND(I648*H648,2)</f>
        <v>0</v>
      </c>
      <c r="K648" s="231" t="s">
        <v>1</v>
      </c>
      <c r="L648" s="45"/>
      <c r="M648" s="236" t="s">
        <v>1</v>
      </c>
      <c r="N648" s="237" t="s">
        <v>41</v>
      </c>
      <c r="O648" s="92"/>
      <c r="P648" s="238">
        <f>O648*H648</f>
        <v>0</v>
      </c>
      <c r="Q648" s="238">
        <v>0</v>
      </c>
      <c r="R648" s="238">
        <f>Q648*H648</f>
        <v>0</v>
      </c>
      <c r="S648" s="238">
        <v>0</v>
      </c>
      <c r="T648" s="239">
        <f>S648*H648</f>
        <v>0</v>
      </c>
      <c r="U648" s="39"/>
      <c r="V648" s="39"/>
      <c r="W648" s="39"/>
      <c r="X648" s="39"/>
      <c r="Y648" s="39"/>
      <c r="Z648" s="39"/>
      <c r="AA648" s="39"/>
      <c r="AB648" s="39"/>
      <c r="AC648" s="39"/>
      <c r="AD648" s="39"/>
      <c r="AE648" s="39"/>
      <c r="AR648" s="240" t="s">
        <v>398</v>
      </c>
      <c r="AT648" s="240" t="s">
        <v>256</v>
      </c>
      <c r="AU648" s="240" t="s">
        <v>85</v>
      </c>
      <c r="AY648" s="18" t="s">
        <v>253</v>
      </c>
      <c r="BE648" s="241">
        <f>IF(N648="základní",J648,0)</f>
        <v>0</v>
      </c>
      <c r="BF648" s="241">
        <f>IF(N648="snížená",J648,0)</f>
        <v>0</v>
      </c>
      <c r="BG648" s="241">
        <f>IF(N648="zákl. přenesená",J648,0)</f>
        <v>0</v>
      </c>
      <c r="BH648" s="241">
        <f>IF(N648="sníž. přenesená",J648,0)</f>
        <v>0</v>
      </c>
      <c r="BI648" s="241">
        <f>IF(N648="nulová",J648,0)</f>
        <v>0</v>
      </c>
      <c r="BJ648" s="18" t="s">
        <v>83</v>
      </c>
      <c r="BK648" s="241">
        <f>ROUND(I648*H648,2)</f>
        <v>0</v>
      </c>
      <c r="BL648" s="18" t="s">
        <v>398</v>
      </c>
      <c r="BM648" s="240" t="s">
        <v>2430</v>
      </c>
    </row>
    <row r="649" s="2" customFormat="1" ht="24.15" customHeight="1">
      <c r="A649" s="39"/>
      <c r="B649" s="40"/>
      <c r="C649" s="229" t="s">
        <v>764</v>
      </c>
      <c r="D649" s="229" t="s">
        <v>256</v>
      </c>
      <c r="E649" s="230" t="s">
        <v>841</v>
      </c>
      <c r="F649" s="231" t="s">
        <v>842</v>
      </c>
      <c r="G649" s="232" t="s">
        <v>179</v>
      </c>
      <c r="H649" s="233">
        <v>43.740000000000002</v>
      </c>
      <c r="I649" s="234"/>
      <c r="J649" s="235">
        <f>ROUND(I649*H649,2)</f>
        <v>0</v>
      </c>
      <c r="K649" s="231" t="s">
        <v>1</v>
      </c>
      <c r="L649" s="45"/>
      <c r="M649" s="236" t="s">
        <v>1</v>
      </c>
      <c r="N649" s="237" t="s">
        <v>41</v>
      </c>
      <c r="O649" s="92"/>
      <c r="P649" s="238">
        <f>O649*H649</f>
        <v>0</v>
      </c>
      <c r="Q649" s="238">
        <v>0.0015</v>
      </c>
      <c r="R649" s="238">
        <f>Q649*H649</f>
        <v>0.065610000000000002</v>
      </c>
      <c r="S649" s="238">
        <v>0</v>
      </c>
      <c r="T649" s="239">
        <f>S649*H649</f>
        <v>0</v>
      </c>
      <c r="U649" s="39"/>
      <c r="V649" s="39"/>
      <c r="W649" s="39"/>
      <c r="X649" s="39"/>
      <c r="Y649" s="39"/>
      <c r="Z649" s="39"/>
      <c r="AA649" s="39"/>
      <c r="AB649" s="39"/>
      <c r="AC649" s="39"/>
      <c r="AD649" s="39"/>
      <c r="AE649" s="39"/>
      <c r="AR649" s="240" t="s">
        <v>398</v>
      </c>
      <c r="AT649" s="240" t="s">
        <v>256</v>
      </c>
      <c r="AU649" s="240" t="s">
        <v>85</v>
      </c>
      <c r="AY649" s="18" t="s">
        <v>253</v>
      </c>
      <c r="BE649" s="241">
        <f>IF(N649="základní",J649,0)</f>
        <v>0</v>
      </c>
      <c r="BF649" s="241">
        <f>IF(N649="snížená",J649,0)</f>
        <v>0</v>
      </c>
      <c r="BG649" s="241">
        <f>IF(N649="zákl. přenesená",J649,0)</f>
        <v>0</v>
      </c>
      <c r="BH649" s="241">
        <f>IF(N649="sníž. přenesená",J649,0)</f>
        <v>0</v>
      </c>
      <c r="BI649" s="241">
        <f>IF(N649="nulová",J649,0)</f>
        <v>0</v>
      </c>
      <c r="BJ649" s="18" t="s">
        <v>83</v>
      </c>
      <c r="BK649" s="241">
        <f>ROUND(I649*H649,2)</f>
        <v>0</v>
      </c>
      <c r="BL649" s="18" t="s">
        <v>398</v>
      </c>
      <c r="BM649" s="240" t="s">
        <v>2431</v>
      </c>
    </row>
    <row r="650" s="14" customFormat="1">
      <c r="A650" s="14"/>
      <c r="B650" s="258"/>
      <c r="C650" s="259"/>
      <c r="D650" s="249" t="s">
        <v>264</v>
      </c>
      <c r="E650" s="260" t="s">
        <v>1</v>
      </c>
      <c r="F650" s="261" t="s">
        <v>2052</v>
      </c>
      <c r="G650" s="259"/>
      <c r="H650" s="262">
        <v>1.73</v>
      </c>
      <c r="I650" s="263"/>
      <c r="J650" s="259"/>
      <c r="K650" s="259"/>
      <c r="L650" s="264"/>
      <c r="M650" s="265"/>
      <c r="N650" s="266"/>
      <c r="O650" s="266"/>
      <c r="P650" s="266"/>
      <c r="Q650" s="266"/>
      <c r="R650" s="266"/>
      <c r="S650" s="266"/>
      <c r="T650" s="267"/>
      <c r="U650" s="14"/>
      <c r="V650" s="14"/>
      <c r="W650" s="14"/>
      <c r="X650" s="14"/>
      <c r="Y650" s="14"/>
      <c r="Z650" s="14"/>
      <c r="AA650" s="14"/>
      <c r="AB650" s="14"/>
      <c r="AC650" s="14"/>
      <c r="AD650" s="14"/>
      <c r="AE650" s="14"/>
      <c r="AT650" s="268" t="s">
        <v>264</v>
      </c>
      <c r="AU650" s="268" t="s">
        <v>85</v>
      </c>
      <c r="AV650" s="14" t="s">
        <v>85</v>
      </c>
      <c r="AW650" s="14" t="s">
        <v>32</v>
      </c>
      <c r="AX650" s="14" t="s">
        <v>76</v>
      </c>
      <c r="AY650" s="268" t="s">
        <v>253</v>
      </c>
    </row>
    <row r="651" s="14" customFormat="1">
      <c r="A651" s="14"/>
      <c r="B651" s="258"/>
      <c r="C651" s="259"/>
      <c r="D651" s="249" t="s">
        <v>264</v>
      </c>
      <c r="E651" s="260" t="s">
        <v>1</v>
      </c>
      <c r="F651" s="261" t="s">
        <v>2061</v>
      </c>
      <c r="G651" s="259"/>
      <c r="H651" s="262">
        <v>16.77</v>
      </c>
      <c r="I651" s="263"/>
      <c r="J651" s="259"/>
      <c r="K651" s="259"/>
      <c r="L651" s="264"/>
      <c r="M651" s="265"/>
      <c r="N651" s="266"/>
      <c r="O651" s="266"/>
      <c r="P651" s="266"/>
      <c r="Q651" s="266"/>
      <c r="R651" s="266"/>
      <c r="S651" s="266"/>
      <c r="T651" s="267"/>
      <c r="U651" s="14"/>
      <c r="V651" s="14"/>
      <c r="W651" s="14"/>
      <c r="X651" s="14"/>
      <c r="Y651" s="14"/>
      <c r="Z651" s="14"/>
      <c r="AA651" s="14"/>
      <c r="AB651" s="14"/>
      <c r="AC651" s="14"/>
      <c r="AD651" s="14"/>
      <c r="AE651" s="14"/>
      <c r="AT651" s="268" t="s">
        <v>264</v>
      </c>
      <c r="AU651" s="268" t="s">
        <v>85</v>
      </c>
      <c r="AV651" s="14" t="s">
        <v>85</v>
      </c>
      <c r="AW651" s="14" t="s">
        <v>32</v>
      </c>
      <c r="AX651" s="14" t="s">
        <v>76</v>
      </c>
      <c r="AY651" s="268" t="s">
        <v>253</v>
      </c>
    </row>
    <row r="652" s="14" customFormat="1">
      <c r="A652" s="14"/>
      <c r="B652" s="258"/>
      <c r="C652" s="259"/>
      <c r="D652" s="249" t="s">
        <v>264</v>
      </c>
      <c r="E652" s="260" t="s">
        <v>1</v>
      </c>
      <c r="F652" s="261" t="s">
        <v>2067</v>
      </c>
      <c r="G652" s="259"/>
      <c r="H652" s="262">
        <v>19.109999999999999</v>
      </c>
      <c r="I652" s="263"/>
      <c r="J652" s="259"/>
      <c r="K652" s="259"/>
      <c r="L652" s="264"/>
      <c r="M652" s="265"/>
      <c r="N652" s="266"/>
      <c r="O652" s="266"/>
      <c r="P652" s="266"/>
      <c r="Q652" s="266"/>
      <c r="R652" s="266"/>
      <c r="S652" s="266"/>
      <c r="T652" s="267"/>
      <c r="U652" s="14"/>
      <c r="V652" s="14"/>
      <c r="W652" s="14"/>
      <c r="X652" s="14"/>
      <c r="Y652" s="14"/>
      <c r="Z652" s="14"/>
      <c r="AA652" s="14"/>
      <c r="AB652" s="14"/>
      <c r="AC652" s="14"/>
      <c r="AD652" s="14"/>
      <c r="AE652" s="14"/>
      <c r="AT652" s="268" t="s">
        <v>264</v>
      </c>
      <c r="AU652" s="268" t="s">
        <v>85</v>
      </c>
      <c r="AV652" s="14" t="s">
        <v>85</v>
      </c>
      <c r="AW652" s="14" t="s">
        <v>32</v>
      </c>
      <c r="AX652" s="14" t="s">
        <v>76</v>
      </c>
      <c r="AY652" s="268" t="s">
        <v>253</v>
      </c>
    </row>
    <row r="653" s="14" customFormat="1">
      <c r="A653" s="14"/>
      <c r="B653" s="258"/>
      <c r="C653" s="259"/>
      <c r="D653" s="249" t="s">
        <v>264</v>
      </c>
      <c r="E653" s="260" t="s">
        <v>1</v>
      </c>
      <c r="F653" s="261" t="s">
        <v>2070</v>
      </c>
      <c r="G653" s="259"/>
      <c r="H653" s="262">
        <v>6.1299999999999999</v>
      </c>
      <c r="I653" s="263"/>
      <c r="J653" s="259"/>
      <c r="K653" s="259"/>
      <c r="L653" s="264"/>
      <c r="M653" s="265"/>
      <c r="N653" s="266"/>
      <c r="O653" s="266"/>
      <c r="P653" s="266"/>
      <c r="Q653" s="266"/>
      <c r="R653" s="266"/>
      <c r="S653" s="266"/>
      <c r="T653" s="267"/>
      <c r="U653" s="14"/>
      <c r="V653" s="14"/>
      <c r="W653" s="14"/>
      <c r="X653" s="14"/>
      <c r="Y653" s="14"/>
      <c r="Z653" s="14"/>
      <c r="AA653" s="14"/>
      <c r="AB653" s="14"/>
      <c r="AC653" s="14"/>
      <c r="AD653" s="14"/>
      <c r="AE653" s="14"/>
      <c r="AT653" s="268" t="s">
        <v>264</v>
      </c>
      <c r="AU653" s="268" t="s">
        <v>85</v>
      </c>
      <c r="AV653" s="14" t="s">
        <v>85</v>
      </c>
      <c r="AW653" s="14" t="s">
        <v>32</v>
      </c>
      <c r="AX653" s="14" t="s">
        <v>76</v>
      </c>
      <c r="AY653" s="268" t="s">
        <v>253</v>
      </c>
    </row>
    <row r="654" s="15" customFormat="1">
      <c r="A654" s="15"/>
      <c r="B654" s="269"/>
      <c r="C654" s="270"/>
      <c r="D654" s="249" t="s">
        <v>264</v>
      </c>
      <c r="E654" s="271" t="s">
        <v>1</v>
      </c>
      <c r="F654" s="272" t="s">
        <v>283</v>
      </c>
      <c r="G654" s="270"/>
      <c r="H654" s="273">
        <v>43.740000000000002</v>
      </c>
      <c r="I654" s="274"/>
      <c r="J654" s="270"/>
      <c r="K654" s="270"/>
      <c r="L654" s="275"/>
      <c r="M654" s="276"/>
      <c r="N654" s="277"/>
      <c r="O654" s="277"/>
      <c r="P654" s="277"/>
      <c r="Q654" s="277"/>
      <c r="R654" s="277"/>
      <c r="S654" s="277"/>
      <c r="T654" s="278"/>
      <c r="U654" s="15"/>
      <c r="V654" s="15"/>
      <c r="W654" s="15"/>
      <c r="X654" s="15"/>
      <c r="Y654" s="15"/>
      <c r="Z654" s="15"/>
      <c r="AA654" s="15"/>
      <c r="AB654" s="15"/>
      <c r="AC654" s="15"/>
      <c r="AD654" s="15"/>
      <c r="AE654" s="15"/>
      <c r="AT654" s="279" t="s">
        <v>264</v>
      </c>
      <c r="AU654" s="279" t="s">
        <v>85</v>
      </c>
      <c r="AV654" s="15" t="s">
        <v>260</v>
      </c>
      <c r="AW654" s="15" t="s">
        <v>32</v>
      </c>
      <c r="AX654" s="15" t="s">
        <v>83</v>
      </c>
      <c r="AY654" s="279" t="s">
        <v>253</v>
      </c>
    </row>
    <row r="655" s="2" customFormat="1" ht="16.5" customHeight="1">
      <c r="A655" s="39"/>
      <c r="B655" s="40"/>
      <c r="C655" s="229" t="s">
        <v>768</v>
      </c>
      <c r="D655" s="229" t="s">
        <v>256</v>
      </c>
      <c r="E655" s="230" t="s">
        <v>845</v>
      </c>
      <c r="F655" s="231" t="s">
        <v>846</v>
      </c>
      <c r="G655" s="232" t="s">
        <v>187</v>
      </c>
      <c r="H655" s="233">
        <v>100</v>
      </c>
      <c r="I655" s="234"/>
      <c r="J655" s="235">
        <f>ROUND(I655*H655,2)</f>
        <v>0</v>
      </c>
      <c r="K655" s="231" t="s">
        <v>1</v>
      </c>
      <c r="L655" s="45"/>
      <c r="M655" s="236" t="s">
        <v>1</v>
      </c>
      <c r="N655" s="237" t="s">
        <v>41</v>
      </c>
      <c r="O655" s="92"/>
      <c r="P655" s="238">
        <f>O655*H655</f>
        <v>0</v>
      </c>
      <c r="Q655" s="238">
        <v>9.0000000000000006E-05</v>
      </c>
      <c r="R655" s="238">
        <f>Q655*H655</f>
        <v>0.0090000000000000011</v>
      </c>
      <c r="S655" s="238">
        <v>0</v>
      </c>
      <c r="T655" s="239">
        <f>S655*H655</f>
        <v>0</v>
      </c>
      <c r="U655" s="39"/>
      <c r="V655" s="39"/>
      <c r="W655" s="39"/>
      <c r="X655" s="39"/>
      <c r="Y655" s="39"/>
      <c r="Z655" s="39"/>
      <c r="AA655" s="39"/>
      <c r="AB655" s="39"/>
      <c r="AC655" s="39"/>
      <c r="AD655" s="39"/>
      <c r="AE655" s="39"/>
      <c r="AR655" s="240" t="s">
        <v>398</v>
      </c>
      <c r="AT655" s="240" t="s">
        <v>256</v>
      </c>
      <c r="AU655" s="240" t="s">
        <v>85</v>
      </c>
      <c r="AY655" s="18" t="s">
        <v>253</v>
      </c>
      <c r="BE655" s="241">
        <f>IF(N655="základní",J655,0)</f>
        <v>0</v>
      </c>
      <c r="BF655" s="241">
        <f>IF(N655="snížená",J655,0)</f>
        <v>0</v>
      </c>
      <c r="BG655" s="241">
        <f>IF(N655="zákl. přenesená",J655,0)</f>
        <v>0</v>
      </c>
      <c r="BH655" s="241">
        <f>IF(N655="sníž. přenesená",J655,0)</f>
        <v>0</v>
      </c>
      <c r="BI655" s="241">
        <f>IF(N655="nulová",J655,0)</f>
        <v>0</v>
      </c>
      <c r="BJ655" s="18" t="s">
        <v>83</v>
      </c>
      <c r="BK655" s="241">
        <f>ROUND(I655*H655,2)</f>
        <v>0</v>
      </c>
      <c r="BL655" s="18" t="s">
        <v>398</v>
      </c>
      <c r="BM655" s="240" t="s">
        <v>2432</v>
      </c>
    </row>
    <row r="656" s="2" customFormat="1" ht="21.75" customHeight="1">
      <c r="A656" s="39"/>
      <c r="B656" s="40"/>
      <c r="C656" s="229" t="s">
        <v>772</v>
      </c>
      <c r="D656" s="229" t="s">
        <v>256</v>
      </c>
      <c r="E656" s="230" t="s">
        <v>849</v>
      </c>
      <c r="F656" s="231" t="s">
        <v>850</v>
      </c>
      <c r="G656" s="232" t="s">
        <v>187</v>
      </c>
      <c r="H656" s="233">
        <v>8</v>
      </c>
      <c r="I656" s="234"/>
      <c r="J656" s="235">
        <f>ROUND(I656*H656,2)</f>
        <v>0</v>
      </c>
      <c r="K656" s="231" t="s">
        <v>1</v>
      </c>
      <c r="L656" s="45"/>
      <c r="M656" s="236" t="s">
        <v>1</v>
      </c>
      <c r="N656" s="237" t="s">
        <v>41</v>
      </c>
      <c r="O656" s="92"/>
      <c r="P656" s="238">
        <f>O656*H656</f>
        <v>0</v>
      </c>
      <c r="Q656" s="238">
        <v>0</v>
      </c>
      <c r="R656" s="238">
        <f>Q656*H656</f>
        <v>0</v>
      </c>
      <c r="S656" s="238">
        <v>0</v>
      </c>
      <c r="T656" s="239">
        <f>S656*H656</f>
        <v>0</v>
      </c>
      <c r="U656" s="39"/>
      <c r="V656" s="39"/>
      <c r="W656" s="39"/>
      <c r="X656" s="39"/>
      <c r="Y656" s="39"/>
      <c r="Z656" s="39"/>
      <c r="AA656" s="39"/>
      <c r="AB656" s="39"/>
      <c r="AC656" s="39"/>
      <c r="AD656" s="39"/>
      <c r="AE656" s="39"/>
      <c r="AR656" s="240" t="s">
        <v>398</v>
      </c>
      <c r="AT656" s="240" t="s">
        <v>256</v>
      </c>
      <c r="AU656" s="240" t="s">
        <v>85</v>
      </c>
      <c r="AY656" s="18" t="s">
        <v>253</v>
      </c>
      <c r="BE656" s="241">
        <f>IF(N656="základní",J656,0)</f>
        <v>0</v>
      </c>
      <c r="BF656" s="241">
        <f>IF(N656="snížená",J656,0)</f>
        <v>0</v>
      </c>
      <c r="BG656" s="241">
        <f>IF(N656="zákl. přenesená",J656,0)</f>
        <v>0</v>
      </c>
      <c r="BH656" s="241">
        <f>IF(N656="sníž. přenesená",J656,0)</f>
        <v>0</v>
      </c>
      <c r="BI656" s="241">
        <f>IF(N656="nulová",J656,0)</f>
        <v>0</v>
      </c>
      <c r="BJ656" s="18" t="s">
        <v>83</v>
      </c>
      <c r="BK656" s="241">
        <f>ROUND(I656*H656,2)</f>
        <v>0</v>
      </c>
      <c r="BL656" s="18" t="s">
        <v>398</v>
      </c>
      <c r="BM656" s="240" t="s">
        <v>2433</v>
      </c>
    </row>
    <row r="657" s="2" customFormat="1" ht="16.5" customHeight="1">
      <c r="A657" s="39"/>
      <c r="B657" s="40"/>
      <c r="C657" s="229" t="s">
        <v>776</v>
      </c>
      <c r="D657" s="229" t="s">
        <v>256</v>
      </c>
      <c r="E657" s="230" t="s">
        <v>853</v>
      </c>
      <c r="F657" s="231" t="s">
        <v>854</v>
      </c>
      <c r="G657" s="232" t="s">
        <v>369</v>
      </c>
      <c r="H657" s="233">
        <v>61</v>
      </c>
      <c r="I657" s="234"/>
      <c r="J657" s="235">
        <f>ROUND(I657*H657,2)</f>
        <v>0</v>
      </c>
      <c r="K657" s="231" t="s">
        <v>1</v>
      </c>
      <c r="L657" s="45"/>
      <c r="M657" s="236" t="s">
        <v>1</v>
      </c>
      <c r="N657" s="237" t="s">
        <v>41</v>
      </c>
      <c r="O657" s="92"/>
      <c r="P657" s="238">
        <f>O657*H657</f>
        <v>0</v>
      </c>
      <c r="Q657" s="238">
        <v>0.00021000000000000001</v>
      </c>
      <c r="R657" s="238">
        <f>Q657*H657</f>
        <v>0.01281</v>
      </c>
      <c r="S657" s="238">
        <v>0</v>
      </c>
      <c r="T657" s="239">
        <f>S657*H657</f>
        <v>0</v>
      </c>
      <c r="U657" s="39"/>
      <c r="V657" s="39"/>
      <c r="W657" s="39"/>
      <c r="X657" s="39"/>
      <c r="Y657" s="39"/>
      <c r="Z657" s="39"/>
      <c r="AA657" s="39"/>
      <c r="AB657" s="39"/>
      <c r="AC657" s="39"/>
      <c r="AD657" s="39"/>
      <c r="AE657" s="39"/>
      <c r="AR657" s="240" t="s">
        <v>398</v>
      </c>
      <c r="AT657" s="240" t="s">
        <v>256</v>
      </c>
      <c r="AU657" s="240" t="s">
        <v>85</v>
      </c>
      <c r="AY657" s="18" t="s">
        <v>253</v>
      </c>
      <c r="BE657" s="241">
        <f>IF(N657="základní",J657,0)</f>
        <v>0</v>
      </c>
      <c r="BF657" s="241">
        <f>IF(N657="snížená",J657,0)</f>
        <v>0</v>
      </c>
      <c r="BG657" s="241">
        <f>IF(N657="zákl. přenesená",J657,0)</f>
        <v>0</v>
      </c>
      <c r="BH657" s="241">
        <f>IF(N657="sníž. přenesená",J657,0)</f>
        <v>0</v>
      </c>
      <c r="BI657" s="241">
        <f>IF(N657="nulová",J657,0)</f>
        <v>0</v>
      </c>
      <c r="BJ657" s="18" t="s">
        <v>83</v>
      </c>
      <c r="BK657" s="241">
        <f>ROUND(I657*H657,2)</f>
        <v>0</v>
      </c>
      <c r="BL657" s="18" t="s">
        <v>398</v>
      </c>
      <c r="BM657" s="240" t="s">
        <v>2434</v>
      </c>
    </row>
    <row r="658" s="13" customFormat="1">
      <c r="A658" s="13"/>
      <c r="B658" s="247"/>
      <c r="C658" s="248"/>
      <c r="D658" s="249" t="s">
        <v>264</v>
      </c>
      <c r="E658" s="250" t="s">
        <v>1</v>
      </c>
      <c r="F658" s="251" t="s">
        <v>357</v>
      </c>
      <c r="G658" s="248"/>
      <c r="H658" s="250" t="s">
        <v>1</v>
      </c>
      <c r="I658" s="252"/>
      <c r="J658" s="248"/>
      <c r="K658" s="248"/>
      <c r="L658" s="253"/>
      <c r="M658" s="254"/>
      <c r="N658" s="255"/>
      <c r="O658" s="255"/>
      <c r="P658" s="255"/>
      <c r="Q658" s="255"/>
      <c r="R658" s="255"/>
      <c r="S658" s="255"/>
      <c r="T658" s="256"/>
      <c r="U658" s="13"/>
      <c r="V658" s="13"/>
      <c r="W658" s="13"/>
      <c r="X658" s="13"/>
      <c r="Y658" s="13"/>
      <c r="Z658" s="13"/>
      <c r="AA658" s="13"/>
      <c r="AB658" s="13"/>
      <c r="AC658" s="13"/>
      <c r="AD658" s="13"/>
      <c r="AE658" s="13"/>
      <c r="AT658" s="257" t="s">
        <v>264</v>
      </c>
      <c r="AU658" s="257" t="s">
        <v>85</v>
      </c>
      <c r="AV658" s="13" t="s">
        <v>83</v>
      </c>
      <c r="AW658" s="13" t="s">
        <v>32</v>
      </c>
      <c r="AX658" s="13" t="s">
        <v>76</v>
      </c>
      <c r="AY658" s="257" t="s">
        <v>253</v>
      </c>
    </row>
    <row r="659" s="13" customFormat="1">
      <c r="A659" s="13"/>
      <c r="B659" s="247"/>
      <c r="C659" s="248"/>
      <c r="D659" s="249" t="s">
        <v>264</v>
      </c>
      <c r="E659" s="250" t="s">
        <v>1</v>
      </c>
      <c r="F659" s="251" t="s">
        <v>81</v>
      </c>
      <c r="G659" s="248"/>
      <c r="H659" s="250" t="s">
        <v>1</v>
      </c>
      <c r="I659" s="252"/>
      <c r="J659" s="248"/>
      <c r="K659" s="248"/>
      <c r="L659" s="253"/>
      <c r="M659" s="254"/>
      <c r="N659" s="255"/>
      <c r="O659" s="255"/>
      <c r="P659" s="255"/>
      <c r="Q659" s="255"/>
      <c r="R659" s="255"/>
      <c r="S659" s="255"/>
      <c r="T659" s="256"/>
      <c r="U659" s="13"/>
      <c r="V659" s="13"/>
      <c r="W659" s="13"/>
      <c r="X659" s="13"/>
      <c r="Y659" s="13"/>
      <c r="Z659" s="13"/>
      <c r="AA659" s="13"/>
      <c r="AB659" s="13"/>
      <c r="AC659" s="13"/>
      <c r="AD659" s="13"/>
      <c r="AE659" s="13"/>
      <c r="AT659" s="257" t="s">
        <v>264</v>
      </c>
      <c r="AU659" s="257" t="s">
        <v>85</v>
      </c>
      <c r="AV659" s="13" t="s">
        <v>83</v>
      </c>
      <c r="AW659" s="13" t="s">
        <v>32</v>
      </c>
      <c r="AX659" s="13" t="s">
        <v>76</v>
      </c>
      <c r="AY659" s="257" t="s">
        <v>253</v>
      </c>
    </row>
    <row r="660" s="13" customFormat="1">
      <c r="A660" s="13"/>
      <c r="B660" s="247"/>
      <c r="C660" s="248"/>
      <c r="D660" s="249" t="s">
        <v>264</v>
      </c>
      <c r="E660" s="250" t="s">
        <v>1</v>
      </c>
      <c r="F660" s="251" t="s">
        <v>2096</v>
      </c>
      <c r="G660" s="248"/>
      <c r="H660" s="250" t="s">
        <v>1</v>
      </c>
      <c r="I660" s="252"/>
      <c r="J660" s="248"/>
      <c r="K660" s="248"/>
      <c r="L660" s="253"/>
      <c r="M660" s="254"/>
      <c r="N660" s="255"/>
      <c r="O660" s="255"/>
      <c r="P660" s="255"/>
      <c r="Q660" s="255"/>
      <c r="R660" s="255"/>
      <c r="S660" s="255"/>
      <c r="T660" s="256"/>
      <c r="U660" s="13"/>
      <c r="V660" s="13"/>
      <c r="W660" s="13"/>
      <c r="X660" s="13"/>
      <c r="Y660" s="13"/>
      <c r="Z660" s="13"/>
      <c r="AA660" s="13"/>
      <c r="AB660" s="13"/>
      <c r="AC660" s="13"/>
      <c r="AD660" s="13"/>
      <c r="AE660" s="13"/>
      <c r="AT660" s="257" t="s">
        <v>264</v>
      </c>
      <c r="AU660" s="257" t="s">
        <v>85</v>
      </c>
      <c r="AV660" s="13" t="s">
        <v>83</v>
      </c>
      <c r="AW660" s="13" t="s">
        <v>32</v>
      </c>
      <c r="AX660" s="13" t="s">
        <v>76</v>
      </c>
      <c r="AY660" s="257" t="s">
        <v>253</v>
      </c>
    </row>
    <row r="661" s="14" customFormat="1">
      <c r="A661" s="14"/>
      <c r="B661" s="258"/>
      <c r="C661" s="259"/>
      <c r="D661" s="249" t="s">
        <v>264</v>
      </c>
      <c r="E661" s="260" t="s">
        <v>1</v>
      </c>
      <c r="F661" s="261" t="s">
        <v>260</v>
      </c>
      <c r="G661" s="259"/>
      <c r="H661" s="262">
        <v>4</v>
      </c>
      <c r="I661" s="263"/>
      <c r="J661" s="259"/>
      <c r="K661" s="259"/>
      <c r="L661" s="264"/>
      <c r="M661" s="265"/>
      <c r="N661" s="266"/>
      <c r="O661" s="266"/>
      <c r="P661" s="266"/>
      <c r="Q661" s="266"/>
      <c r="R661" s="266"/>
      <c r="S661" s="266"/>
      <c r="T661" s="267"/>
      <c r="U661" s="14"/>
      <c r="V661" s="14"/>
      <c r="W661" s="14"/>
      <c r="X661" s="14"/>
      <c r="Y661" s="14"/>
      <c r="Z661" s="14"/>
      <c r="AA661" s="14"/>
      <c r="AB661" s="14"/>
      <c r="AC661" s="14"/>
      <c r="AD661" s="14"/>
      <c r="AE661" s="14"/>
      <c r="AT661" s="268" t="s">
        <v>264</v>
      </c>
      <c r="AU661" s="268" t="s">
        <v>85</v>
      </c>
      <c r="AV661" s="14" t="s">
        <v>85</v>
      </c>
      <c r="AW661" s="14" t="s">
        <v>32</v>
      </c>
      <c r="AX661" s="14" t="s">
        <v>76</v>
      </c>
      <c r="AY661" s="268" t="s">
        <v>253</v>
      </c>
    </row>
    <row r="662" s="16" customFormat="1">
      <c r="A662" s="16"/>
      <c r="B662" s="280"/>
      <c r="C662" s="281"/>
      <c r="D662" s="249" t="s">
        <v>264</v>
      </c>
      <c r="E662" s="282" t="s">
        <v>1</v>
      </c>
      <c r="F662" s="283" t="s">
        <v>323</v>
      </c>
      <c r="G662" s="281"/>
      <c r="H662" s="284">
        <v>4</v>
      </c>
      <c r="I662" s="285"/>
      <c r="J662" s="281"/>
      <c r="K662" s="281"/>
      <c r="L662" s="286"/>
      <c r="M662" s="287"/>
      <c r="N662" s="288"/>
      <c r="O662" s="288"/>
      <c r="P662" s="288"/>
      <c r="Q662" s="288"/>
      <c r="R662" s="288"/>
      <c r="S662" s="288"/>
      <c r="T662" s="289"/>
      <c r="U662" s="16"/>
      <c r="V662" s="16"/>
      <c r="W662" s="16"/>
      <c r="X662" s="16"/>
      <c r="Y662" s="16"/>
      <c r="Z662" s="16"/>
      <c r="AA662" s="16"/>
      <c r="AB662" s="16"/>
      <c r="AC662" s="16"/>
      <c r="AD662" s="16"/>
      <c r="AE662" s="16"/>
      <c r="AT662" s="290" t="s">
        <v>264</v>
      </c>
      <c r="AU662" s="290" t="s">
        <v>85</v>
      </c>
      <c r="AV662" s="16" t="s">
        <v>102</v>
      </c>
      <c r="AW662" s="16" t="s">
        <v>32</v>
      </c>
      <c r="AX662" s="16" t="s">
        <v>76</v>
      </c>
      <c r="AY662" s="290" t="s">
        <v>253</v>
      </c>
    </row>
    <row r="663" s="13" customFormat="1">
      <c r="A663" s="13"/>
      <c r="B663" s="247"/>
      <c r="C663" s="248"/>
      <c r="D663" s="249" t="s">
        <v>264</v>
      </c>
      <c r="E663" s="250" t="s">
        <v>1</v>
      </c>
      <c r="F663" s="251" t="s">
        <v>324</v>
      </c>
      <c r="G663" s="248"/>
      <c r="H663" s="250" t="s">
        <v>1</v>
      </c>
      <c r="I663" s="252"/>
      <c r="J663" s="248"/>
      <c r="K663" s="248"/>
      <c r="L663" s="253"/>
      <c r="M663" s="254"/>
      <c r="N663" s="255"/>
      <c r="O663" s="255"/>
      <c r="P663" s="255"/>
      <c r="Q663" s="255"/>
      <c r="R663" s="255"/>
      <c r="S663" s="255"/>
      <c r="T663" s="256"/>
      <c r="U663" s="13"/>
      <c r="V663" s="13"/>
      <c r="W663" s="13"/>
      <c r="X663" s="13"/>
      <c r="Y663" s="13"/>
      <c r="Z663" s="13"/>
      <c r="AA663" s="13"/>
      <c r="AB663" s="13"/>
      <c r="AC663" s="13"/>
      <c r="AD663" s="13"/>
      <c r="AE663" s="13"/>
      <c r="AT663" s="257" t="s">
        <v>264</v>
      </c>
      <c r="AU663" s="257" t="s">
        <v>85</v>
      </c>
      <c r="AV663" s="13" t="s">
        <v>83</v>
      </c>
      <c r="AW663" s="13" t="s">
        <v>32</v>
      </c>
      <c r="AX663" s="13" t="s">
        <v>76</v>
      </c>
      <c r="AY663" s="257" t="s">
        <v>253</v>
      </c>
    </row>
    <row r="664" s="13" customFormat="1">
      <c r="A664" s="13"/>
      <c r="B664" s="247"/>
      <c r="C664" s="248"/>
      <c r="D664" s="249" t="s">
        <v>264</v>
      </c>
      <c r="E664" s="250" t="s">
        <v>1</v>
      </c>
      <c r="F664" s="251" t="s">
        <v>2101</v>
      </c>
      <c r="G664" s="248"/>
      <c r="H664" s="250" t="s">
        <v>1</v>
      </c>
      <c r="I664" s="252"/>
      <c r="J664" s="248"/>
      <c r="K664" s="248"/>
      <c r="L664" s="253"/>
      <c r="M664" s="254"/>
      <c r="N664" s="255"/>
      <c r="O664" s="255"/>
      <c r="P664" s="255"/>
      <c r="Q664" s="255"/>
      <c r="R664" s="255"/>
      <c r="S664" s="255"/>
      <c r="T664" s="256"/>
      <c r="U664" s="13"/>
      <c r="V664" s="13"/>
      <c r="W664" s="13"/>
      <c r="X664" s="13"/>
      <c r="Y664" s="13"/>
      <c r="Z664" s="13"/>
      <c r="AA664" s="13"/>
      <c r="AB664" s="13"/>
      <c r="AC664" s="13"/>
      <c r="AD664" s="13"/>
      <c r="AE664" s="13"/>
      <c r="AT664" s="257" t="s">
        <v>264</v>
      </c>
      <c r="AU664" s="257" t="s">
        <v>85</v>
      </c>
      <c r="AV664" s="13" t="s">
        <v>83</v>
      </c>
      <c r="AW664" s="13" t="s">
        <v>32</v>
      </c>
      <c r="AX664" s="13" t="s">
        <v>76</v>
      </c>
      <c r="AY664" s="257" t="s">
        <v>253</v>
      </c>
    </row>
    <row r="665" s="14" customFormat="1">
      <c r="A665" s="14"/>
      <c r="B665" s="258"/>
      <c r="C665" s="259"/>
      <c r="D665" s="249" t="s">
        <v>264</v>
      </c>
      <c r="E665" s="260" t="s">
        <v>1</v>
      </c>
      <c r="F665" s="261" t="s">
        <v>260</v>
      </c>
      <c r="G665" s="259"/>
      <c r="H665" s="262">
        <v>4</v>
      </c>
      <c r="I665" s="263"/>
      <c r="J665" s="259"/>
      <c r="K665" s="259"/>
      <c r="L665" s="264"/>
      <c r="M665" s="265"/>
      <c r="N665" s="266"/>
      <c r="O665" s="266"/>
      <c r="P665" s="266"/>
      <c r="Q665" s="266"/>
      <c r="R665" s="266"/>
      <c r="S665" s="266"/>
      <c r="T665" s="267"/>
      <c r="U665" s="14"/>
      <c r="V665" s="14"/>
      <c r="W665" s="14"/>
      <c r="X665" s="14"/>
      <c r="Y665" s="14"/>
      <c r="Z665" s="14"/>
      <c r="AA665" s="14"/>
      <c r="AB665" s="14"/>
      <c r="AC665" s="14"/>
      <c r="AD665" s="14"/>
      <c r="AE665" s="14"/>
      <c r="AT665" s="268" t="s">
        <v>264</v>
      </c>
      <c r="AU665" s="268" t="s">
        <v>85</v>
      </c>
      <c r="AV665" s="14" t="s">
        <v>85</v>
      </c>
      <c r="AW665" s="14" t="s">
        <v>32</v>
      </c>
      <c r="AX665" s="14" t="s">
        <v>76</v>
      </c>
      <c r="AY665" s="268" t="s">
        <v>253</v>
      </c>
    </row>
    <row r="666" s="13" customFormat="1">
      <c r="A666" s="13"/>
      <c r="B666" s="247"/>
      <c r="C666" s="248"/>
      <c r="D666" s="249" t="s">
        <v>264</v>
      </c>
      <c r="E666" s="250" t="s">
        <v>1</v>
      </c>
      <c r="F666" s="251" t="s">
        <v>2105</v>
      </c>
      <c r="G666" s="248"/>
      <c r="H666" s="250" t="s">
        <v>1</v>
      </c>
      <c r="I666" s="252"/>
      <c r="J666" s="248"/>
      <c r="K666" s="248"/>
      <c r="L666" s="253"/>
      <c r="M666" s="254"/>
      <c r="N666" s="255"/>
      <c r="O666" s="255"/>
      <c r="P666" s="255"/>
      <c r="Q666" s="255"/>
      <c r="R666" s="255"/>
      <c r="S666" s="255"/>
      <c r="T666" s="256"/>
      <c r="U666" s="13"/>
      <c r="V666" s="13"/>
      <c r="W666" s="13"/>
      <c r="X666" s="13"/>
      <c r="Y666" s="13"/>
      <c r="Z666" s="13"/>
      <c r="AA666" s="13"/>
      <c r="AB666" s="13"/>
      <c r="AC666" s="13"/>
      <c r="AD666" s="13"/>
      <c r="AE666" s="13"/>
      <c r="AT666" s="257" t="s">
        <v>264</v>
      </c>
      <c r="AU666" s="257" t="s">
        <v>85</v>
      </c>
      <c r="AV666" s="13" t="s">
        <v>83</v>
      </c>
      <c r="AW666" s="13" t="s">
        <v>32</v>
      </c>
      <c r="AX666" s="13" t="s">
        <v>76</v>
      </c>
      <c r="AY666" s="257" t="s">
        <v>253</v>
      </c>
    </row>
    <row r="667" s="14" customFormat="1">
      <c r="A667" s="14"/>
      <c r="B667" s="258"/>
      <c r="C667" s="259"/>
      <c r="D667" s="249" t="s">
        <v>264</v>
      </c>
      <c r="E667" s="260" t="s">
        <v>1</v>
      </c>
      <c r="F667" s="261" t="s">
        <v>260</v>
      </c>
      <c r="G667" s="259"/>
      <c r="H667" s="262">
        <v>4</v>
      </c>
      <c r="I667" s="263"/>
      <c r="J667" s="259"/>
      <c r="K667" s="259"/>
      <c r="L667" s="264"/>
      <c r="M667" s="265"/>
      <c r="N667" s="266"/>
      <c r="O667" s="266"/>
      <c r="P667" s="266"/>
      <c r="Q667" s="266"/>
      <c r="R667" s="266"/>
      <c r="S667" s="266"/>
      <c r="T667" s="267"/>
      <c r="U667" s="14"/>
      <c r="V667" s="14"/>
      <c r="W667" s="14"/>
      <c r="X667" s="14"/>
      <c r="Y667" s="14"/>
      <c r="Z667" s="14"/>
      <c r="AA667" s="14"/>
      <c r="AB667" s="14"/>
      <c r="AC667" s="14"/>
      <c r="AD667" s="14"/>
      <c r="AE667" s="14"/>
      <c r="AT667" s="268" t="s">
        <v>264</v>
      </c>
      <c r="AU667" s="268" t="s">
        <v>85</v>
      </c>
      <c r="AV667" s="14" t="s">
        <v>85</v>
      </c>
      <c r="AW667" s="14" t="s">
        <v>32</v>
      </c>
      <c r="AX667" s="14" t="s">
        <v>76</v>
      </c>
      <c r="AY667" s="268" t="s">
        <v>253</v>
      </c>
    </row>
    <row r="668" s="13" customFormat="1">
      <c r="A668" s="13"/>
      <c r="B668" s="247"/>
      <c r="C668" s="248"/>
      <c r="D668" s="249" t="s">
        <v>264</v>
      </c>
      <c r="E668" s="250" t="s">
        <v>1</v>
      </c>
      <c r="F668" s="251" t="s">
        <v>2248</v>
      </c>
      <c r="G668" s="248"/>
      <c r="H668" s="250" t="s">
        <v>1</v>
      </c>
      <c r="I668" s="252"/>
      <c r="J668" s="248"/>
      <c r="K668" s="248"/>
      <c r="L668" s="253"/>
      <c r="M668" s="254"/>
      <c r="N668" s="255"/>
      <c r="O668" s="255"/>
      <c r="P668" s="255"/>
      <c r="Q668" s="255"/>
      <c r="R668" s="255"/>
      <c r="S668" s="255"/>
      <c r="T668" s="256"/>
      <c r="U668" s="13"/>
      <c r="V668" s="13"/>
      <c r="W668" s="13"/>
      <c r="X668" s="13"/>
      <c r="Y668" s="13"/>
      <c r="Z668" s="13"/>
      <c r="AA668" s="13"/>
      <c r="AB668" s="13"/>
      <c r="AC668" s="13"/>
      <c r="AD668" s="13"/>
      <c r="AE668" s="13"/>
      <c r="AT668" s="257" t="s">
        <v>264</v>
      </c>
      <c r="AU668" s="257" t="s">
        <v>85</v>
      </c>
      <c r="AV668" s="13" t="s">
        <v>83</v>
      </c>
      <c r="AW668" s="13" t="s">
        <v>32</v>
      </c>
      <c r="AX668" s="13" t="s">
        <v>76</v>
      </c>
      <c r="AY668" s="257" t="s">
        <v>253</v>
      </c>
    </row>
    <row r="669" s="14" customFormat="1">
      <c r="A669" s="14"/>
      <c r="B669" s="258"/>
      <c r="C669" s="259"/>
      <c r="D669" s="249" t="s">
        <v>264</v>
      </c>
      <c r="E669" s="260" t="s">
        <v>1</v>
      </c>
      <c r="F669" s="261" t="s">
        <v>260</v>
      </c>
      <c r="G669" s="259"/>
      <c r="H669" s="262">
        <v>4</v>
      </c>
      <c r="I669" s="263"/>
      <c r="J669" s="259"/>
      <c r="K669" s="259"/>
      <c r="L669" s="264"/>
      <c r="M669" s="265"/>
      <c r="N669" s="266"/>
      <c r="O669" s="266"/>
      <c r="P669" s="266"/>
      <c r="Q669" s="266"/>
      <c r="R669" s="266"/>
      <c r="S669" s="266"/>
      <c r="T669" s="267"/>
      <c r="U669" s="14"/>
      <c r="V669" s="14"/>
      <c r="W669" s="14"/>
      <c r="X669" s="14"/>
      <c r="Y669" s="14"/>
      <c r="Z669" s="14"/>
      <c r="AA669" s="14"/>
      <c r="AB669" s="14"/>
      <c r="AC669" s="14"/>
      <c r="AD669" s="14"/>
      <c r="AE669" s="14"/>
      <c r="AT669" s="268" t="s">
        <v>264</v>
      </c>
      <c r="AU669" s="268" t="s">
        <v>85</v>
      </c>
      <c r="AV669" s="14" t="s">
        <v>85</v>
      </c>
      <c r="AW669" s="14" t="s">
        <v>32</v>
      </c>
      <c r="AX669" s="14" t="s">
        <v>76</v>
      </c>
      <c r="AY669" s="268" t="s">
        <v>253</v>
      </c>
    </row>
    <row r="670" s="13" customFormat="1">
      <c r="A670" s="13"/>
      <c r="B670" s="247"/>
      <c r="C670" s="248"/>
      <c r="D670" s="249" t="s">
        <v>264</v>
      </c>
      <c r="E670" s="250" t="s">
        <v>1</v>
      </c>
      <c r="F670" s="251" t="s">
        <v>2251</v>
      </c>
      <c r="G670" s="248"/>
      <c r="H670" s="250" t="s">
        <v>1</v>
      </c>
      <c r="I670" s="252"/>
      <c r="J670" s="248"/>
      <c r="K670" s="248"/>
      <c r="L670" s="253"/>
      <c r="M670" s="254"/>
      <c r="N670" s="255"/>
      <c r="O670" s="255"/>
      <c r="P670" s="255"/>
      <c r="Q670" s="255"/>
      <c r="R670" s="255"/>
      <c r="S670" s="255"/>
      <c r="T670" s="256"/>
      <c r="U670" s="13"/>
      <c r="V670" s="13"/>
      <c r="W670" s="13"/>
      <c r="X670" s="13"/>
      <c r="Y670" s="13"/>
      <c r="Z670" s="13"/>
      <c r="AA670" s="13"/>
      <c r="AB670" s="13"/>
      <c r="AC670" s="13"/>
      <c r="AD670" s="13"/>
      <c r="AE670" s="13"/>
      <c r="AT670" s="257" t="s">
        <v>264</v>
      </c>
      <c r="AU670" s="257" t="s">
        <v>85</v>
      </c>
      <c r="AV670" s="13" t="s">
        <v>83</v>
      </c>
      <c r="AW670" s="13" t="s">
        <v>32</v>
      </c>
      <c r="AX670" s="13" t="s">
        <v>76</v>
      </c>
      <c r="AY670" s="257" t="s">
        <v>253</v>
      </c>
    </row>
    <row r="671" s="14" customFormat="1">
      <c r="A671" s="14"/>
      <c r="B671" s="258"/>
      <c r="C671" s="259"/>
      <c r="D671" s="249" t="s">
        <v>264</v>
      </c>
      <c r="E671" s="260" t="s">
        <v>1</v>
      </c>
      <c r="F671" s="261" t="s">
        <v>260</v>
      </c>
      <c r="G671" s="259"/>
      <c r="H671" s="262">
        <v>4</v>
      </c>
      <c r="I671" s="263"/>
      <c r="J671" s="259"/>
      <c r="K671" s="259"/>
      <c r="L671" s="264"/>
      <c r="M671" s="265"/>
      <c r="N671" s="266"/>
      <c r="O671" s="266"/>
      <c r="P671" s="266"/>
      <c r="Q671" s="266"/>
      <c r="R671" s="266"/>
      <c r="S671" s="266"/>
      <c r="T671" s="267"/>
      <c r="U671" s="14"/>
      <c r="V671" s="14"/>
      <c r="W671" s="14"/>
      <c r="X671" s="14"/>
      <c r="Y671" s="14"/>
      <c r="Z671" s="14"/>
      <c r="AA671" s="14"/>
      <c r="AB671" s="14"/>
      <c r="AC671" s="14"/>
      <c r="AD671" s="14"/>
      <c r="AE671" s="14"/>
      <c r="AT671" s="268" t="s">
        <v>264</v>
      </c>
      <c r="AU671" s="268" t="s">
        <v>85</v>
      </c>
      <c r="AV671" s="14" t="s">
        <v>85</v>
      </c>
      <c r="AW671" s="14" t="s">
        <v>32</v>
      </c>
      <c r="AX671" s="14" t="s">
        <v>76</v>
      </c>
      <c r="AY671" s="268" t="s">
        <v>253</v>
      </c>
    </row>
    <row r="672" s="13" customFormat="1">
      <c r="A672" s="13"/>
      <c r="B672" s="247"/>
      <c r="C672" s="248"/>
      <c r="D672" s="249" t="s">
        <v>264</v>
      </c>
      <c r="E672" s="250" t="s">
        <v>1</v>
      </c>
      <c r="F672" s="251" t="s">
        <v>2254</v>
      </c>
      <c r="G672" s="248"/>
      <c r="H672" s="250" t="s">
        <v>1</v>
      </c>
      <c r="I672" s="252"/>
      <c r="J672" s="248"/>
      <c r="K672" s="248"/>
      <c r="L672" s="253"/>
      <c r="M672" s="254"/>
      <c r="N672" s="255"/>
      <c r="O672" s="255"/>
      <c r="P672" s="255"/>
      <c r="Q672" s="255"/>
      <c r="R672" s="255"/>
      <c r="S672" s="255"/>
      <c r="T672" s="256"/>
      <c r="U672" s="13"/>
      <c r="V672" s="13"/>
      <c r="W672" s="13"/>
      <c r="X672" s="13"/>
      <c r="Y672" s="13"/>
      <c r="Z672" s="13"/>
      <c r="AA672" s="13"/>
      <c r="AB672" s="13"/>
      <c r="AC672" s="13"/>
      <c r="AD672" s="13"/>
      <c r="AE672" s="13"/>
      <c r="AT672" s="257" t="s">
        <v>264</v>
      </c>
      <c r="AU672" s="257" t="s">
        <v>85</v>
      </c>
      <c r="AV672" s="13" t="s">
        <v>83</v>
      </c>
      <c r="AW672" s="13" t="s">
        <v>32</v>
      </c>
      <c r="AX672" s="13" t="s">
        <v>76</v>
      </c>
      <c r="AY672" s="257" t="s">
        <v>253</v>
      </c>
    </row>
    <row r="673" s="14" customFormat="1">
      <c r="A673" s="14"/>
      <c r="B673" s="258"/>
      <c r="C673" s="259"/>
      <c r="D673" s="249" t="s">
        <v>264</v>
      </c>
      <c r="E673" s="260" t="s">
        <v>1</v>
      </c>
      <c r="F673" s="261" t="s">
        <v>260</v>
      </c>
      <c r="G673" s="259"/>
      <c r="H673" s="262">
        <v>4</v>
      </c>
      <c r="I673" s="263"/>
      <c r="J673" s="259"/>
      <c r="K673" s="259"/>
      <c r="L673" s="264"/>
      <c r="M673" s="265"/>
      <c r="N673" s="266"/>
      <c r="O673" s="266"/>
      <c r="P673" s="266"/>
      <c r="Q673" s="266"/>
      <c r="R673" s="266"/>
      <c r="S673" s="266"/>
      <c r="T673" s="267"/>
      <c r="U673" s="14"/>
      <c r="V673" s="14"/>
      <c r="W673" s="14"/>
      <c r="X673" s="14"/>
      <c r="Y673" s="14"/>
      <c r="Z673" s="14"/>
      <c r="AA673" s="14"/>
      <c r="AB673" s="14"/>
      <c r="AC673" s="14"/>
      <c r="AD673" s="14"/>
      <c r="AE673" s="14"/>
      <c r="AT673" s="268" t="s">
        <v>264</v>
      </c>
      <c r="AU673" s="268" t="s">
        <v>85</v>
      </c>
      <c r="AV673" s="14" t="s">
        <v>85</v>
      </c>
      <c r="AW673" s="14" t="s">
        <v>32</v>
      </c>
      <c r="AX673" s="14" t="s">
        <v>76</v>
      </c>
      <c r="AY673" s="268" t="s">
        <v>253</v>
      </c>
    </row>
    <row r="674" s="13" customFormat="1">
      <c r="A674" s="13"/>
      <c r="B674" s="247"/>
      <c r="C674" s="248"/>
      <c r="D674" s="249" t="s">
        <v>264</v>
      </c>
      <c r="E674" s="250" t="s">
        <v>1</v>
      </c>
      <c r="F674" s="251" t="s">
        <v>2121</v>
      </c>
      <c r="G674" s="248"/>
      <c r="H674" s="250" t="s">
        <v>1</v>
      </c>
      <c r="I674" s="252"/>
      <c r="J674" s="248"/>
      <c r="K674" s="248"/>
      <c r="L674" s="253"/>
      <c r="M674" s="254"/>
      <c r="N674" s="255"/>
      <c r="O674" s="255"/>
      <c r="P674" s="255"/>
      <c r="Q674" s="255"/>
      <c r="R674" s="255"/>
      <c r="S674" s="255"/>
      <c r="T674" s="256"/>
      <c r="U674" s="13"/>
      <c r="V674" s="13"/>
      <c r="W674" s="13"/>
      <c r="X674" s="13"/>
      <c r="Y674" s="13"/>
      <c r="Z674" s="13"/>
      <c r="AA674" s="13"/>
      <c r="AB674" s="13"/>
      <c r="AC674" s="13"/>
      <c r="AD674" s="13"/>
      <c r="AE674" s="13"/>
      <c r="AT674" s="257" t="s">
        <v>264</v>
      </c>
      <c r="AU674" s="257" t="s">
        <v>85</v>
      </c>
      <c r="AV674" s="13" t="s">
        <v>83</v>
      </c>
      <c r="AW674" s="13" t="s">
        <v>32</v>
      </c>
      <c r="AX674" s="13" t="s">
        <v>76</v>
      </c>
      <c r="AY674" s="257" t="s">
        <v>253</v>
      </c>
    </row>
    <row r="675" s="14" customFormat="1">
      <c r="A675" s="14"/>
      <c r="B675" s="258"/>
      <c r="C675" s="259"/>
      <c r="D675" s="249" t="s">
        <v>264</v>
      </c>
      <c r="E675" s="260" t="s">
        <v>1</v>
      </c>
      <c r="F675" s="261" t="s">
        <v>288</v>
      </c>
      <c r="G675" s="259"/>
      <c r="H675" s="262">
        <v>5</v>
      </c>
      <c r="I675" s="263"/>
      <c r="J675" s="259"/>
      <c r="K675" s="259"/>
      <c r="L675" s="264"/>
      <c r="M675" s="265"/>
      <c r="N675" s="266"/>
      <c r="O675" s="266"/>
      <c r="P675" s="266"/>
      <c r="Q675" s="266"/>
      <c r="R675" s="266"/>
      <c r="S675" s="266"/>
      <c r="T675" s="267"/>
      <c r="U675" s="14"/>
      <c r="V675" s="14"/>
      <c r="W675" s="14"/>
      <c r="X675" s="14"/>
      <c r="Y675" s="14"/>
      <c r="Z675" s="14"/>
      <c r="AA675" s="14"/>
      <c r="AB675" s="14"/>
      <c r="AC675" s="14"/>
      <c r="AD675" s="14"/>
      <c r="AE675" s="14"/>
      <c r="AT675" s="268" t="s">
        <v>264</v>
      </c>
      <c r="AU675" s="268" t="s">
        <v>85</v>
      </c>
      <c r="AV675" s="14" t="s">
        <v>85</v>
      </c>
      <c r="AW675" s="14" t="s">
        <v>32</v>
      </c>
      <c r="AX675" s="14" t="s">
        <v>76</v>
      </c>
      <c r="AY675" s="268" t="s">
        <v>253</v>
      </c>
    </row>
    <row r="676" s="13" customFormat="1">
      <c r="A676" s="13"/>
      <c r="B676" s="247"/>
      <c r="C676" s="248"/>
      <c r="D676" s="249" t="s">
        <v>264</v>
      </c>
      <c r="E676" s="250" t="s">
        <v>1</v>
      </c>
      <c r="F676" s="251" t="s">
        <v>2127</v>
      </c>
      <c r="G676" s="248"/>
      <c r="H676" s="250" t="s">
        <v>1</v>
      </c>
      <c r="I676" s="252"/>
      <c r="J676" s="248"/>
      <c r="K676" s="248"/>
      <c r="L676" s="253"/>
      <c r="M676" s="254"/>
      <c r="N676" s="255"/>
      <c r="O676" s="255"/>
      <c r="P676" s="255"/>
      <c r="Q676" s="255"/>
      <c r="R676" s="255"/>
      <c r="S676" s="255"/>
      <c r="T676" s="256"/>
      <c r="U676" s="13"/>
      <c r="V676" s="13"/>
      <c r="W676" s="13"/>
      <c r="X676" s="13"/>
      <c r="Y676" s="13"/>
      <c r="Z676" s="13"/>
      <c r="AA676" s="13"/>
      <c r="AB676" s="13"/>
      <c r="AC676" s="13"/>
      <c r="AD676" s="13"/>
      <c r="AE676" s="13"/>
      <c r="AT676" s="257" t="s">
        <v>264</v>
      </c>
      <c r="AU676" s="257" t="s">
        <v>85</v>
      </c>
      <c r="AV676" s="13" t="s">
        <v>83</v>
      </c>
      <c r="AW676" s="13" t="s">
        <v>32</v>
      </c>
      <c r="AX676" s="13" t="s">
        <v>76</v>
      </c>
      <c r="AY676" s="257" t="s">
        <v>253</v>
      </c>
    </row>
    <row r="677" s="14" customFormat="1">
      <c r="A677" s="14"/>
      <c r="B677" s="258"/>
      <c r="C677" s="259"/>
      <c r="D677" s="249" t="s">
        <v>264</v>
      </c>
      <c r="E677" s="260" t="s">
        <v>1</v>
      </c>
      <c r="F677" s="261" t="s">
        <v>260</v>
      </c>
      <c r="G677" s="259"/>
      <c r="H677" s="262">
        <v>4</v>
      </c>
      <c r="I677" s="263"/>
      <c r="J677" s="259"/>
      <c r="K677" s="259"/>
      <c r="L677" s="264"/>
      <c r="M677" s="265"/>
      <c r="N677" s="266"/>
      <c r="O677" s="266"/>
      <c r="P677" s="266"/>
      <c r="Q677" s="266"/>
      <c r="R677" s="266"/>
      <c r="S677" s="266"/>
      <c r="T677" s="267"/>
      <c r="U677" s="14"/>
      <c r="V677" s="14"/>
      <c r="W677" s="14"/>
      <c r="X677" s="14"/>
      <c r="Y677" s="14"/>
      <c r="Z677" s="14"/>
      <c r="AA677" s="14"/>
      <c r="AB677" s="14"/>
      <c r="AC677" s="14"/>
      <c r="AD677" s="14"/>
      <c r="AE677" s="14"/>
      <c r="AT677" s="268" t="s">
        <v>264</v>
      </c>
      <c r="AU677" s="268" t="s">
        <v>85</v>
      </c>
      <c r="AV677" s="14" t="s">
        <v>85</v>
      </c>
      <c r="AW677" s="14" t="s">
        <v>32</v>
      </c>
      <c r="AX677" s="14" t="s">
        <v>76</v>
      </c>
      <c r="AY677" s="268" t="s">
        <v>253</v>
      </c>
    </row>
    <row r="678" s="13" customFormat="1">
      <c r="A678" s="13"/>
      <c r="B678" s="247"/>
      <c r="C678" s="248"/>
      <c r="D678" s="249" t="s">
        <v>264</v>
      </c>
      <c r="E678" s="250" t="s">
        <v>1</v>
      </c>
      <c r="F678" s="251" t="s">
        <v>2131</v>
      </c>
      <c r="G678" s="248"/>
      <c r="H678" s="250" t="s">
        <v>1</v>
      </c>
      <c r="I678" s="252"/>
      <c r="J678" s="248"/>
      <c r="K678" s="248"/>
      <c r="L678" s="253"/>
      <c r="M678" s="254"/>
      <c r="N678" s="255"/>
      <c r="O678" s="255"/>
      <c r="P678" s="255"/>
      <c r="Q678" s="255"/>
      <c r="R678" s="255"/>
      <c r="S678" s="255"/>
      <c r="T678" s="256"/>
      <c r="U678" s="13"/>
      <c r="V678" s="13"/>
      <c r="W678" s="13"/>
      <c r="X678" s="13"/>
      <c r="Y678" s="13"/>
      <c r="Z678" s="13"/>
      <c r="AA678" s="13"/>
      <c r="AB678" s="13"/>
      <c r="AC678" s="13"/>
      <c r="AD678" s="13"/>
      <c r="AE678" s="13"/>
      <c r="AT678" s="257" t="s">
        <v>264</v>
      </c>
      <c r="AU678" s="257" t="s">
        <v>85</v>
      </c>
      <c r="AV678" s="13" t="s">
        <v>83</v>
      </c>
      <c r="AW678" s="13" t="s">
        <v>32</v>
      </c>
      <c r="AX678" s="13" t="s">
        <v>76</v>
      </c>
      <c r="AY678" s="257" t="s">
        <v>253</v>
      </c>
    </row>
    <row r="679" s="14" customFormat="1">
      <c r="A679" s="14"/>
      <c r="B679" s="258"/>
      <c r="C679" s="259"/>
      <c r="D679" s="249" t="s">
        <v>264</v>
      </c>
      <c r="E679" s="260" t="s">
        <v>1</v>
      </c>
      <c r="F679" s="261" t="s">
        <v>260</v>
      </c>
      <c r="G679" s="259"/>
      <c r="H679" s="262">
        <v>4</v>
      </c>
      <c r="I679" s="263"/>
      <c r="J679" s="259"/>
      <c r="K679" s="259"/>
      <c r="L679" s="264"/>
      <c r="M679" s="265"/>
      <c r="N679" s="266"/>
      <c r="O679" s="266"/>
      <c r="P679" s="266"/>
      <c r="Q679" s="266"/>
      <c r="R679" s="266"/>
      <c r="S679" s="266"/>
      <c r="T679" s="267"/>
      <c r="U679" s="14"/>
      <c r="V679" s="14"/>
      <c r="W679" s="14"/>
      <c r="X679" s="14"/>
      <c r="Y679" s="14"/>
      <c r="Z679" s="14"/>
      <c r="AA679" s="14"/>
      <c r="AB679" s="14"/>
      <c r="AC679" s="14"/>
      <c r="AD679" s="14"/>
      <c r="AE679" s="14"/>
      <c r="AT679" s="268" t="s">
        <v>264</v>
      </c>
      <c r="AU679" s="268" t="s">
        <v>85</v>
      </c>
      <c r="AV679" s="14" t="s">
        <v>85</v>
      </c>
      <c r="AW679" s="14" t="s">
        <v>32</v>
      </c>
      <c r="AX679" s="14" t="s">
        <v>76</v>
      </c>
      <c r="AY679" s="268" t="s">
        <v>253</v>
      </c>
    </row>
    <row r="680" s="13" customFormat="1">
      <c r="A680" s="13"/>
      <c r="B680" s="247"/>
      <c r="C680" s="248"/>
      <c r="D680" s="249" t="s">
        <v>264</v>
      </c>
      <c r="E680" s="250" t="s">
        <v>1</v>
      </c>
      <c r="F680" s="251" t="s">
        <v>2136</v>
      </c>
      <c r="G680" s="248"/>
      <c r="H680" s="250" t="s">
        <v>1</v>
      </c>
      <c r="I680" s="252"/>
      <c r="J680" s="248"/>
      <c r="K680" s="248"/>
      <c r="L680" s="253"/>
      <c r="M680" s="254"/>
      <c r="N680" s="255"/>
      <c r="O680" s="255"/>
      <c r="P680" s="255"/>
      <c r="Q680" s="255"/>
      <c r="R680" s="255"/>
      <c r="S680" s="255"/>
      <c r="T680" s="256"/>
      <c r="U680" s="13"/>
      <c r="V680" s="13"/>
      <c r="W680" s="13"/>
      <c r="X680" s="13"/>
      <c r="Y680" s="13"/>
      <c r="Z680" s="13"/>
      <c r="AA680" s="13"/>
      <c r="AB680" s="13"/>
      <c r="AC680" s="13"/>
      <c r="AD680" s="13"/>
      <c r="AE680" s="13"/>
      <c r="AT680" s="257" t="s">
        <v>264</v>
      </c>
      <c r="AU680" s="257" t="s">
        <v>85</v>
      </c>
      <c r="AV680" s="13" t="s">
        <v>83</v>
      </c>
      <c r="AW680" s="13" t="s">
        <v>32</v>
      </c>
      <c r="AX680" s="13" t="s">
        <v>76</v>
      </c>
      <c r="AY680" s="257" t="s">
        <v>253</v>
      </c>
    </row>
    <row r="681" s="14" customFormat="1">
      <c r="A681" s="14"/>
      <c r="B681" s="258"/>
      <c r="C681" s="259"/>
      <c r="D681" s="249" t="s">
        <v>264</v>
      </c>
      <c r="E681" s="260" t="s">
        <v>1</v>
      </c>
      <c r="F681" s="261" t="s">
        <v>260</v>
      </c>
      <c r="G681" s="259"/>
      <c r="H681" s="262">
        <v>4</v>
      </c>
      <c r="I681" s="263"/>
      <c r="J681" s="259"/>
      <c r="K681" s="259"/>
      <c r="L681" s="264"/>
      <c r="M681" s="265"/>
      <c r="N681" s="266"/>
      <c r="O681" s="266"/>
      <c r="P681" s="266"/>
      <c r="Q681" s="266"/>
      <c r="R681" s="266"/>
      <c r="S681" s="266"/>
      <c r="T681" s="267"/>
      <c r="U681" s="14"/>
      <c r="V681" s="14"/>
      <c r="W681" s="14"/>
      <c r="X681" s="14"/>
      <c r="Y681" s="14"/>
      <c r="Z681" s="14"/>
      <c r="AA681" s="14"/>
      <c r="AB681" s="14"/>
      <c r="AC681" s="14"/>
      <c r="AD681" s="14"/>
      <c r="AE681" s="14"/>
      <c r="AT681" s="268" t="s">
        <v>264</v>
      </c>
      <c r="AU681" s="268" t="s">
        <v>85</v>
      </c>
      <c r="AV681" s="14" t="s">
        <v>85</v>
      </c>
      <c r="AW681" s="14" t="s">
        <v>32</v>
      </c>
      <c r="AX681" s="14" t="s">
        <v>76</v>
      </c>
      <c r="AY681" s="268" t="s">
        <v>253</v>
      </c>
    </row>
    <row r="682" s="13" customFormat="1">
      <c r="A682" s="13"/>
      <c r="B682" s="247"/>
      <c r="C682" s="248"/>
      <c r="D682" s="249" t="s">
        <v>264</v>
      </c>
      <c r="E682" s="250" t="s">
        <v>1</v>
      </c>
      <c r="F682" s="251" t="s">
        <v>2140</v>
      </c>
      <c r="G682" s="248"/>
      <c r="H682" s="250" t="s">
        <v>1</v>
      </c>
      <c r="I682" s="252"/>
      <c r="J682" s="248"/>
      <c r="K682" s="248"/>
      <c r="L682" s="253"/>
      <c r="M682" s="254"/>
      <c r="N682" s="255"/>
      <c r="O682" s="255"/>
      <c r="P682" s="255"/>
      <c r="Q682" s="255"/>
      <c r="R682" s="255"/>
      <c r="S682" s="255"/>
      <c r="T682" s="256"/>
      <c r="U682" s="13"/>
      <c r="V682" s="13"/>
      <c r="W682" s="13"/>
      <c r="X682" s="13"/>
      <c r="Y682" s="13"/>
      <c r="Z682" s="13"/>
      <c r="AA682" s="13"/>
      <c r="AB682" s="13"/>
      <c r="AC682" s="13"/>
      <c r="AD682" s="13"/>
      <c r="AE682" s="13"/>
      <c r="AT682" s="257" t="s">
        <v>264</v>
      </c>
      <c r="AU682" s="257" t="s">
        <v>85</v>
      </c>
      <c r="AV682" s="13" t="s">
        <v>83</v>
      </c>
      <c r="AW682" s="13" t="s">
        <v>32</v>
      </c>
      <c r="AX682" s="13" t="s">
        <v>76</v>
      </c>
      <c r="AY682" s="257" t="s">
        <v>253</v>
      </c>
    </row>
    <row r="683" s="14" customFormat="1">
      <c r="A683" s="14"/>
      <c r="B683" s="258"/>
      <c r="C683" s="259"/>
      <c r="D683" s="249" t="s">
        <v>264</v>
      </c>
      <c r="E683" s="260" t="s">
        <v>1</v>
      </c>
      <c r="F683" s="261" t="s">
        <v>260</v>
      </c>
      <c r="G683" s="259"/>
      <c r="H683" s="262">
        <v>4</v>
      </c>
      <c r="I683" s="263"/>
      <c r="J683" s="259"/>
      <c r="K683" s="259"/>
      <c r="L683" s="264"/>
      <c r="M683" s="265"/>
      <c r="N683" s="266"/>
      <c r="O683" s="266"/>
      <c r="P683" s="266"/>
      <c r="Q683" s="266"/>
      <c r="R683" s="266"/>
      <c r="S683" s="266"/>
      <c r="T683" s="267"/>
      <c r="U683" s="14"/>
      <c r="V683" s="14"/>
      <c r="W683" s="14"/>
      <c r="X683" s="14"/>
      <c r="Y683" s="14"/>
      <c r="Z683" s="14"/>
      <c r="AA683" s="14"/>
      <c r="AB683" s="14"/>
      <c r="AC683" s="14"/>
      <c r="AD683" s="14"/>
      <c r="AE683" s="14"/>
      <c r="AT683" s="268" t="s">
        <v>264</v>
      </c>
      <c r="AU683" s="268" t="s">
        <v>85</v>
      </c>
      <c r="AV683" s="14" t="s">
        <v>85</v>
      </c>
      <c r="AW683" s="14" t="s">
        <v>32</v>
      </c>
      <c r="AX683" s="14" t="s">
        <v>76</v>
      </c>
      <c r="AY683" s="268" t="s">
        <v>253</v>
      </c>
    </row>
    <row r="684" s="13" customFormat="1">
      <c r="A684" s="13"/>
      <c r="B684" s="247"/>
      <c r="C684" s="248"/>
      <c r="D684" s="249" t="s">
        <v>264</v>
      </c>
      <c r="E684" s="250" t="s">
        <v>1</v>
      </c>
      <c r="F684" s="251" t="s">
        <v>2146</v>
      </c>
      <c r="G684" s="248"/>
      <c r="H684" s="250" t="s">
        <v>1</v>
      </c>
      <c r="I684" s="252"/>
      <c r="J684" s="248"/>
      <c r="K684" s="248"/>
      <c r="L684" s="253"/>
      <c r="M684" s="254"/>
      <c r="N684" s="255"/>
      <c r="O684" s="255"/>
      <c r="P684" s="255"/>
      <c r="Q684" s="255"/>
      <c r="R684" s="255"/>
      <c r="S684" s="255"/>
      <c r="T684" s="256"/>
      <c r="U684" s="13"/>
      <c r="V684" s="13"/>
      <c r="W684" s="13"/>
      <c r="X684" s="13"/>
      <c r="Y684" s="13"/>
      <c r="Z684" s="13"/>
      <c r="AA684" s="13"/>
      <c r="AB684" s="13"/>
      <c r="AC684" s="13"/>
      <c r="AD684" s="13"/>
      <c r="AE684" s="13"/>
      <c r="AT684" s="257" t="s">
        <v>264</v>
      </c>
      <c r="AU684" s="257" t="s">
        <v>85</v>
      </c>
      <c r="AV684" s="13" t="s">
        <v>83</v>
      </c>
      <c r="AW684" s="13" t="s">
        <v>32</v>
      </c>
      <c r="AX684" s="13" t="s">
        <v>76</v>
      </c>
      <c r="AY684" s="257" t="s">
        <v>253</v>
      </c>
    </row>
    <row r="685" s="14" customFormat="1">
      <c r="A685" s="14"/>
      <c r="B685" s="258"/>
      <c r="C685" s="259"/>
      <c r="D685" s="249" t="s">
        <v>264</v>
      </c>
      <c r="E685" s="260" t="s">
        <v>1</v>
      </c>
      <c r="F685" s="261" t="s">
        <v>260</v>
      </c>
      <c r="G685" s="259"/>
      <c r="H685" s="262">
        <v>4</v>
      </c>
      <c r="I685" s="263"/>
      <c r="J685" s="259"/>
      <c r="K685" s="259"/>
      <c r="L685" s="264"/>
      <c r="M685" s="265"/>
      <c r="N685" s="266"/>
      <c r="O685" s="266"/>
      <c r="P685" s="266"/>
      <c r="Q685" s="266"/>
      <c r="R685" s="266"/>
      <c r="S685" s="266"/>
      <c r="T685" s="267"/>
      <c r="U685" s="14"/>
      <c r="V685" s="14"/>
      <c r="W685" s="14"/>
      <c r="X685" s="14"/>
      <c r="Y685" s="14"/>
      <c r="Z685" s="14"/>
      <c r="AA685" s="14"/>
      <c r="AB685" s="14"/>
      <c r="AC685" s="14"/>
      <c r="AD685" s="14"/>
      <c r="AE685" s="14"/>
      <c r="AT685" s="268" t="s">
        <v>264</v>
      </c>
      <c r="AU685" s="268" t="s">
        <v>85</v>
      </c>
      <c r="AV685" s="14" t="s">
        <v>85</v>
      </c>
      <c r="AW685" s="14" t="s">
        <v>32</v>
      </c>
      <c r="AX685" s="14" t="s">
        <v>76</v>
      </c>
      <c r="AY685" s="268" t="s">
        <v>253</v>
      </c>
    </row>
    <row r="686" s="13" customFormat="1">
      <c r="A686" s="13"/>
      <c r="B686" s="247"/>
      <c r="C686" s="248"/>
      <c r="D686" s="249" t="s">
        <v>264</v>
      </c>
      <c r="E686" s="250" t="s">
        <v>1</v>
      </c>
      <c r="F686" s="251" t="s">
        <v>2148</v>
      </c>
      <c r="G686" s="248"/>
      <c r="H686" s="250" t="s">
        <v>1</v>
      </c>
      <c r="I686" s="252"/>
      <c r="J686" s="248"/>
      <c r="K686" s="248"/>
      <c r="L686" s="253"/>
      <c r="M686" s="254"/>
      <c r="N686" s="255"/>
      <c r="O686" s="255"/>
      <c r="P686" s="255"/>
      <c r="Q686" s="255"/>
      <c r="R686" s="255"/>
      <c r="S686" s="255"/>
      <c r="T686" s="256"/>
      <c r="U686" s="13"/>
      <c r="V686" s="13"/>
      <c r="W686" s="13"/>
      <c r="X686" s="13"/>
      <c r="Y686" s="13"/>
      <c r="Z686" s="13"/>
      <c r="AA686" s="13"/>
      <c r="AB686" s="13"/>
      <c r="AC686" s="13"/>
      <c r="AD686" s="13"/>
      <c r="AE686" s="13"/>
      <c r="AT686" s="257" t="s">
        <v>264</v>
      </c>
      <c r="AU686" s="257" t="s">
        <v>85</v>
      </c>
      <c r="AV686" s="13" t="s">
        <v>83</v>
      </c>
      <c r="AW686" s="13" t="s">
        <v>32</v>
      </c>
      <c r="AX686" s="13" t="s">
        <v>76</v>
      </c>
      <c r="AY686" s="257" t="s">
        <v>253</v>
      </c>
    </row>
    <row r="687" s="14" customFormat="1">
      <c r="A687" s="14"/>
      <c r="B687" s="258"/>
      <c r="C687" s="259"/>
      <c r="D687" s="249" t="s">
        <v>264</v>
      </c>
      <c r="E687" s="260" t="s">
        <v>1</v>
      </c>
      <c r="F687" s="261" t="s">
        <v>260</v>
      </c>
      <c r="G687" s="259"/>
      <c r="H687" s="262">
        <v>4</v>
      </c>
      <c r="I687" s="263"/>
      <c r="J687" s="259"/>
      <c r="K687" s="259"/>
      <c r="L687" s="264"/>
      <c r="M687" s="265"/>
      <c r="N687" s="266"/>
      <c r="O687" s="266"/>
      <c r="P687" s="266"/>
      <c r="Q687" s="266"/>
      <c r="R687" s="266"/>
      <c r="S687" s="266"/>
      <c r="T687" s="267"/>
      <c r="U687" s="14"/>
      <c r="V687" s="14"/>
      <c r="W687" s="14"/>
      <c r="X687" s="14"/>
      <c r="Y687" s="14"/>
      <c r="Z687" s="14"/>
      <c r="AA687" s="14"/>
      <c r="AB687" s="14"/>
      <c r="AC687" s="14"/>
      <c r="AD687" s="14"/>
      <c r="AE687" s="14"/>
      <c r="AT687" s="268" t="s">
        <v>264</v>
      </c>
      <c r="AU687" s="268" t="s">
        <v>85</v>
      </c>
      <c r="AV687" s="14" t="s">
        <v>85</v>
      </c>
      <c r="AW687" s="14" t="s">
        <v>32</v>
      </c>
      <c r="AX687" s="14" t="s">
        <v>76</v>
      </c>
      <c r="AY687" s="268" t="s">
        <v>253</v>
      </c>
    </row>
    <row r="688" s="13" customFormat="1">
      <c r="A688" s="13"/>
      <c r="B688" s="247"/>
      <c r="C688" s="248"/>
      <c r="D688" s="249" t="s">
        <v>264</v>
      </c>
      <c r="E688" s="250" t="s">
        <v>1</v>
      </c>
      <c r="F688" s="251" t="s">
        <v>2150</v>
      </c>
      <c r="G688" s="248"/>
      <c r="H688" s="250" t="s">
        <v>1</v>
      </c>
      <c r="I688" s="252"/>
      <c r="J688" s="248"/>
      <c r="K688" s="248"/>
      <c r="L688" s="253"/>
      <c r="M688" s="254"/>
      <c r="N688" s="255"/>
      <c r="O688" s="255"/>
      <c r="P688" s="255"/>
      <c r="Q688" s="255"/>
      <c r="R688" s="255"/>
      <c r="S688" s="255"/>
      <c r="T688" s="256"/>
      <c r="U688" s="13"/>
      <c r="V688" s="13"/>
      <c r="W688" s="13"/>
      <c r="X688" s="13"/>
      <c r="Y688" s="13"/>
      <c r="Z688" s="13"/>
      <c r="AA688" s="13"/>
      <c r="AB688" s="13"/>
      <c r="AC688" s="13"/>
      <c r="AD688" s="13"/>
      <c r="AE688" s="13"/>
      <c r="AT688" s="257" t="s">
        <v>264</v>
      </c>
      <c r="AU688" s="257" t="s">
        <v>85</v>
      </c>
      <c r="AV688" s="13" t="s">
        <v>83</v>
      </c>
      <c r="AW688" s="13" t="s">
        <v>32</v>
      </c>
      <c r="AX688" s="13" t="s">
        <v>76</v>
      </c>
      <c r="AY688" s="257" t="s">
        <v>253</v>
      </c>
    </row>
    <row r="689" s="14" customFormat="1">
      <c r="A689" s="14"/>
      <c r="B689" s="258"/>
      <c r="C689" s="259"/>
      <c r="D689" s="249" t="s">
        <v>264</v>
      </c>
      <c r="E689" s="260" t="s">
        <v>1</v>
      </c>
      <c r="F689" s="261" t="s">
        <v>260</v>
      </c>
      <c r="G689" s="259"/>
      <c r="H689" s="262">
        <v>4</v>
      </c>
      <c r="I689" s="263"/>
      <c r="J689" s="259"/>
      <c r="K689" s="259"/>
      <c r="L689" s="264"/>
      <c r="M689" s="265"/>
      <c r="N689" s="266"/>
      <c r="O689" s="266"/>
      <c r="P689" s="266"/>
      <c r="Q689" s="266"/>
      <c r="R689" s="266"/>
      <c r="S689" s="266"/>
      <c r="T689" s="267"/>
      <c r="U689" s="14"/>
      <c r="V689" s="14"/>
      <c r="W689" s="14"/>
      <c r="X689" s="14"/>
      <c r="Y689" s="14"/>
      <c r="Z689" s="14"/>
      <c r="AA689" s="14"/>
      <c r="AB689" s="14"/>
      <c r="AC689" s="14"/>
      <c r="AD689" s="14"/>
      <c r="AE689" s="14"/>
      <c r="AT689" s="268" t="s">
        <v>264</v>
      </c>
      <c r="AU689" s="268" t="s">
        <v>85</v>
      </c>
      <c r="AV689" s="14" t="s">
        <v>85</v>
      </c>
      <c r="AW689" s="14" t="s">
        <v>32</v>
      </c>
      <c r="AX689" s="14" t="s">
        <v>76</v>
      </c>
      <c r="AY689" s="268" t="s">
        <v>253</v>
      </c>
    </row>
    <row r="690" s="13" customFormat="1">
      <c r="A690" s="13"/>
      <c r="B690" s="247"/>
      <c r="C690" s="248"/>
      <c r="D690" s="249" t="s">
        <v>264</v>
      </c>
      <c r="E690" s="250" t="s">
        <v>1</v>
      </c>
      <c r="F690" s="251" t="s">
        <v>2151</v>
      </c>
      <c r="G690" s="248"/>
      <c r="H690" s="250" t="s">
        <v>1</v>
      </c>
      <c r="I690" s="252"/>
      <c r="J690" s="248"/>
      <c r="K690" s="248"/>
      <c r="L690" s="253"/>
      <c r="M690" s="254"/>
      <c r="N690" s="255"/>
      <c r="O690" s="255"/>
      <c r="P690" s="255"/>
      <c r="Q690" s="255"/>
      <c r="R690" s="255"/>
      <c r="S690" s="255"/>
      <c r="T690" s="256"/>
      <c r="U690" s="13"/>
      <c r="V690" s="13"/>
      <c r="W690" s="13"/>
      <c r="X690" s="13"/>
      <c r="Y690" s="13"/>
      <c r="Z690" s="13"/>
      <c r="AA690" s="13"/>
      <c r="AB690" s="13"/>
      <c r="AC690" s="13"/>
      <c r="AD690" s="13"/>
      <c r="AE690" s="13"/>
      <c r="AT690" s="257" t="s">
        <v>264</v>
      </c>
      <c r="AU690" s="257" t="s">
        <v>85</v>
      </c>
      <c r="AV690" s="13" t="s">
        <v>83</v>
      </c>
      <c r="AW690" s="13" t="s">
        <v>32</v>
      </c>
      <c r="AX690" s="13" t="s">
        <v>76</v>
      </c>
      <c r="AY690" s="257" t="s">
        <v>253</v>
      </c>
    </row>
    <row r="691" s="14" customFormat="1">
      <c r="A691" s="14"/>
      <c r="B691" s="258"/>
      <c r="C691" s="259"/>
      <c r="D691" s="249" t="s">
        <v>264</v>
      </c>
      <c r="E691" s="260" t="s">
        <v>1</v>
      </c>
      <c r="F691" s="261" t="s">
        <v>260</v>
      </c>
      <c r="G691" s="259"/>
      <c r="H691" s="262">
        <v>4</v>
      </c>
      <c r="I691" s="263"/>
      <c r="J691" s="259"/>
      <c r="K691" s="259"/>
      <c r="L691" s="264"/>
      <c r="M691" s="265"/>
      <c r="N691" s="266"/>
      <c r="O691" s="266"/>
      <c r="P691" s="266"/>
      <c r="Q691" s="266"/>
      <c r="R691" s="266"/>
      <c r="S691" s="266"/>
      <c r="T691" s="267"/>
      <c r="U691" s="14"/>
      <c r="V691" s="14"/>
      <c r="W691" s="14"/>
      <c r="X691" s="14"/>
      <c r="Y691" s="14"/>
      <c r="Z691" s="14"/>
      <c r="AA691" s="14"/>
      <c r="AB691" s="14"/>
      <c r="AC691" s="14"/>
      <c r="AD691" s="14"/>
      <c r="AE691" s="14"/>
      <c r="AT691" s="268" t="s">
        <v>264</v>
      </c>
      <c r="AU691" s="268" t="s">
        <v>85</v>
      </c>
      <c r="AV691" s="14" t="s">
        <v>85</v>
      </c>
      <c r="AW691" s="14" t="s">
        <v>32</v>
      </c>
      <c r="AX691" s="14" t="s">
        <v>76</v>
      </c>
      <c r="AY691" s="268" t="s">
        <v>253</v>
      </c>
    </row>
    <row r="692" s="16" customFormat="1">
      <c r="A692" s="16"/>
      <c r="B692" s="280"/>
      <c r="C692" s="281"/>
      <c r="D692" s="249" t="s">
        <v>264</v>
      </c>
      <c r="E692" s="282" t="s">
        <v>1</v>
      </c>
      <c r="F692" s="283" t="s">
        <v>323</v>
      </c>
      <c r="G692" s="281"/>
      <c r="H692" s="284">
        <v>57</v>
      </c>
      <c r="I692" s="285"/>
      <c r="J692" s="281"/>
      <c r="K692" s="281"/>
      <c r="L692" s="286"/>
      <c r="M692" s="287"/>
      <c r="N692" s="288"/>
      <c r="O692" s="288"/>
      <c r="P692" s="288"/>
      <c r="Q692" s="288"/>
      <c r="R692" s="288"/>
      <c r="S692" s="288"/>
      <c r="T692" s="289"/>
      <c r="U692" s="16"/>
      <c r="V692" s="16"/>
      <c r="W692" s="16"/>
      <c r="X692" s="16"/>
      <c r="Y692" s="16"/>
      <c r="Z692" s="16"/>
      <c r="AA692" s="16"/>
      <c r="AB692" s="16"/>
      <c r="AC692" s="16"/>
      <c r="AD692" s="16"/>
      <c r="AE692" s="16"/>
      <c r="AT692" s="290" t="s">
        <v>264</v>
      </c>
      <c r="AU692" s="290" t="s">
        <v>85</v>
      </c>
      <c r="AV692" s="16" t="s">
        <v>102</v>
      </c>
      <c r="AW692" s="16" t="s">
        <v>32</v>
      </c>
      <c r="AX692" s="16" t="s">
        <v>76</v>
      </c>
      <c r="AY692" s="290" t="s">
        <v>253</v>
      </c>
    </row>
    <row r="693" s="15" customFormat="1">
      <c r="A693" s="15"/>
      <c r="B693" s="269"/>
      <c r="C693" s="270"/>
      <c r="D693" s="249" t="s">
        <v>264</v>
      </c>
      <c r="E693" s="271" t="s">
        <v>1</v>
      </c>
      <c r="F693" s="272" t="s">
        <v>283</v>
      </c>
      <c r="G693" s="270"/>
      <c r="H693" s="273">
        <v>61</v>
      </c>
      <c r="I693" s="274"/>
      <c r="J693" s="270"/>
      <c r="K693" s="270"/>
      <c r="L693" s="275"/>
      <c r="M693" s="276"/>
      <c r="N693" s="277"/>
      <c r="O693" s="277"/>
      <c r="P693" s="277"/>
      <c r="Q693" s="277"/>
      <c r="R693" s="277"/>
      <c r="S693" s="277"/>
      <c r="T693" s="278"/>
      <c r="U693" s="15"/>
      <c r="V693" s="15"/>
      <c r="W693" s="15"/>
      <c r="X693" s="15"/>
      <c r="Y693" s="15"/>
      <c r="Z693" s="15"/>
      <c r="AA693" s="15"/>
      <c r="AB693" s="15"/>
      <c r="AC693" s="15"/>
      <c r="AD693" s="15"/>
      <c r="AE693" s="15"/>
      <c r="AT693" s="279" t="s">
        <v>264</v>
      </c>
      <c r="AU693" s="279" t="s">
        <v>85</v>
      </c>
      <c r="AV693" s="15" t="s">
        <v>260</v>
      </c>
      <c r="AW693" s="15" t="s">
        <v>32</v>
      </c>
      <c r="AX693" s="15" t="s">
        <v>83</v>
      </c>
      <c r="AY693" s="279" t="s">
        <v>253</v>
      </c>
    </row>
    <row r="694" s="2" customFormat="1" ht="16.5" customHeight="1">
      <c r="A694" s="39"/>
      <c r="B694" s="40"/>
      <c r="C694" s="229" t="s">
        <v>780</v>
      </c>
      <c r="D694" s="229" t="s">
        <v>256</v>
      </c>
      <c r="E694" s="230" t="s">
        <v>2435</v>
      </c>
      <c r="F694" s="231" t="s">
        <v>2436</v>
      </c>
      <c r="G694" s="232" t="s">
        <v>369</v>
      </c>
      <c r="H694" s="233">
        <v>1</v>
      </c>
      <c r="I694" s="234"/>
      <c r="J694" s="235">
        <f>ROUND(I694*H694,2)</f>
        <v>0</v>
      </c>
      <c r="K694" s="231" t="s">
        <v>259</v>
      </c>
      <c r="L694" s="45"/>
      <c r="M694" s="236" t="s">
        <v>1</v>
      </c>
      <c r="N694" s="237" t="s">
        <v>41</v>
      </c>
      <c r="O694" s="92"/>
      <c r="P694" s="238">
        <f>O694*H694</f>
        <v>0</v>
      </c>
      <c r="Q694" s="238">
        <v>0.00020000000000000001</v>
      </c>
      <c r="R694" s="238">
        <f>Q694*H694</f>
        <v>0.00020000000000000001</v>
      </c>
      <c r="S694" s="238">
        <v>0</v>
      </c>
      <c r="T694" s="239">
        <f>S694*H694</f>
        <v>0</v>
      </c>
      <c r="U694" s="39"/>
      <c r="V694" s="39"/>
      <c r="W694" s="39"/>
      <c r="X694" s="39"/>
      <c r="Y694" s="39"/>
      <c r="Z694" s="39"/>
      <c r="AA694" s="39"/>
      <c r="AB694" s="39"/>
      <c r="AC694" s="39"/>
      <c r="AD694" s="39"/>
      <c r="AE694" s="39"/>
      <c r="AR694" s="240" t="s">
        <v>398</v>
      </c>
      <c r="AT694" s="240" t="s">
        <v>256</v>
      </c>
      <c r="AU694" s="240" t="s">
        <v>85</v>
      </c>
      <c r="AY694" s="18" t="s">
        <v>253</v>
      </c>
      <c r="BE694" s="241">
        <f>IF(N694="základní",J694,0)</f>
        <v>0</v>
      </c>
      <c r="BF694" s="241">
        <f>IF(N694="snížená",J694,0)</f>
        <v>0</v>
      </c>
      <c r="BG694" s="241">
        <f>IF(N694="zákl. přenesená",J694,0)</f>
        <v>0</v>
      </c>
      <c r="BH694" s="241">
        <f>IF(N694="sníž. přenesená",J694,0)</f>
        <v>0</v>
      </c>
      <c r="BI694" s="241">
        <f>IF(N694="nulová",J694,0)</f>
        <v>0</v>
      </c>
      <c r="BJ694" s="18" t="s">
        <v>83</v>
      </c>
      <c r="BK694" s="241">
        <f>ROUND(I694*H694,2)</f>
        <v>0</v>
      </c>
      <c r="BL694" s="18" t="s">
        <v>398</v>
      </c>
      <c r="BM694" s="240" t="s">
        <v>2437</v>
      </c>
    </row>
    <row r="695" s="2" customFormat="1">
      <c r="A695" s="39"/>
      <c r="B695" s="40"/>
      <c r="C695" s="41"/>
      <c r="D695" s="242" t="s">
        <v>262</v>
      </c>
      <c r="E695" s="41"/>
      <c r="F695" s="243" t="s">
        <v>2438</v>
      </c>
      <c r="G695" s="41"/>
      <c r="H695" s="41"/>
      <c r="I695" s="244"/>
      <c r="J695" s="41"/>
      <c r="K695" s="41"/>
      <c r="L695" s="45"/>
      <c r="M695" s="245"/>
      <c r="N695" s="246"/>
      <c r="O695" s="92"/>
      <c r="P695" s="92"/>
      <c r="Q695" s="92"/>
      <c r="R695" s="92"/>
      <c r="S695" s="92"/>
      <c r="T695" s="93"/>
      <c r="U695" s="39"/>
      <c r="V695" s="39"/>
      <c r="W695" s="39"/>
      <c r="X695" s="39"/>
      <c r="Y695" s="39"/>
      <c r="Z695" s="39"/>
      <c r="AA695" s="39"/>
      <c r="AB695" s="39"/>
      <c r="AC695" s="39"/>
      <c r="AD695" s="39"/>
      <c r="AE695" s="39"/>
      <c r="AT695" s="18" t="s">
        <v>262</v>
      </c>
      <c r="AU695" s="18" t="s">
        <v>85</v>
      </c>
    </row>
    <row r="696" s="13" customFormat="1">
      <c r="A696" s="13"/>
      <c r="B696" s="247"/>
      <c r="C696" s="248"/>
      <c r="D696" s="249" t="s">
        <v>264</v>
      </c>
      <c r="E696" s="250" t="s">
        <v>1</v>
      </c>
      <c r="F696" s="251" t="s">
        <v>357</v>
      </c>
      <c r="G696" s="248"/>
      <c r="H696" s="250" t="s">
        <v>1</v>
      </c>
      <c r="I696" s="252"/>
      <c r="J696" s="248"/>
      <c r="K696" s="248"/>
      <c r="L696" s="253"/>
      <c r="M696" s="254"/>
      <c r="N696" s="255"/>
      <c r="O696" s="255"/>
      <c r="P696" s="255"/>
      <c r="Q696" s="255"/>
      <c r="R696" s="255"/>
      <c r="S696" s="255"/>
      <c r="T696" s="256"/>
      <c r="U696" s="13"/>
      <c r="V696" s="13"/>
      <c r="W696" s="13"/>
      <c r="X696" s="13"/>
      <c r="Y696" s="13"/>
      <c r="Z696" s="13"/>
      <c r="AA696" s="13"/>
      <c r="AB696" s="13"/>
      <c r="AC696" s="13"/>
      <c r="AD696" s="13"/>
      <c r="AE696" s="13"/>
      <c r="AT696" s="257" t="s">
        <v>264</v>
      </c>
      <c r="AU696" s="257" t="s">
        <v>85</v>
      </c>
      <c r="AV696" s="13" t="s">
        <v>83</v>
      </c>
      <c r="AW696" s="13" t="s">
        <v>32</v>
      </c>
      <c r="AX696" s="13" t="s">
        <v>76</v>
      </c>
      <c r="AY696" s="257" t="s">
        <v>253</v>
      </c>
    </row>
    <row r="697" s="13" customFormat="1">
      <c r="A697" s="13"/>
      <c r="B697" s="247"/>
      <c r="C697" s="248"/>
      <c r="D697" s="249" t="s">
        <v>264</v>
      </c>
      <c r="E697" s="250" t="s">
        <v>1</v>
      </c>
      <c r="F697" s="251" t="s">
        <v>2121</v>
      </c>
      <c r="G697" s="248"/>
      <c r="H697" s="250" t="s">
        <v>1</v>
      </c>
      <c r="I697" s="252"/>
      <c r="J697" s="248"/>
      <c r="K697" s="248"/>
      <c r="L697" s="253"/>
      <c r="M697" s="254"/>
      <c r="N697" s="255"/>
      <c r="O697" s="255"/>
      <c r="P697" s="255"/>
      <c r="Q697" s="255"/>
      <c r="R697" s="255"/>
      <c r="S697" s="255"/>
      <c r="T697" s="256"/>
      <c r="U697" s="13"/>
      <c r="V697" s="13"/>
      <c r="W697" s="13"/>
      <c r="X697" s="13"/>
      <c r="Y697" s="13"/>
      <c r="Z697" s="13"/>
      <c r="AA697" s="13"/>
      <c r="AB697" s="13"/>
      <c r="AC697" s="13"/>
      <c r="AD697" s="13"/>
      <c r="AE697" s="13"/>
      <c r="AT697" s="257" t="s">
        <v>264</v>
      </c>
      <c r="AU697" s="257" t="s">
        <v>85</v>
      </c>
      <c r="AV697" s="13" t="s">
        <v>83</v>
      </c>
      <c r="AW697" s="13" t="s">
        <v>32</v>
      </c>
      <c r="AX697" s="13" t="s">
        <v>76</v>
      </c>
      <c r="AY697" s="257" t="s">
        <v>253</v>
      </c>
    </row>
    <row r="698" s="14" customFormat="1">
      <c r="A698" s="14"/>
      <c r="B698" s="258"/>
      <c r="C698" s="259"/>
      <c r="D698" s="249" t="s">
        <v>264</v>
      </c>
      <c r="E698" s="260" t="s">
        <v>1</v>
      </c>
      <c r="F698" s="261" t="s">
        <v>83</v>
      </c>
      <c r="G698" s="259"/>
      <c r="H698" s="262">
        <v>1</v>
      </c>
      <c r="I698" s="263"/>
      <c r="J698" s="259"/>
      <c r="K698" s="259"/>
      <c r="L698" s="264"/>
      <c r="M698" s="265"/>
      <c r="N698" s="266"/>
      <c r="O698" s="266"/>
      <c r="P698" s="266"/>
      <c r="Q698" s="266"/>
      <c r="R698" s="266"/>
      <c r="S698" s="266"/>
      <c r="T698" s="267"/>
      <c r="U698" s="14"/>
      <c r="V698" s="14"/>
      <c r="W698" s="14"/>
      <c r="X698" s="14"/>
      <c r="Y698" s="14"/>
      <c r="Z698" s="14"/>
      <c r="AA698" s="14"/>
      <c r="AB698" s="14"/>
      <c r="AC698" s="14"/>
      <c r="AD698" s="14"/>
      <c r="AE698" s="14"/>
      <c r="AT698" s="268" t="s">
        <v>264</v>
      </c>
      <c r="AU698" s="268" t="s">
        <v>85</v>
      </c>
      <c r="AV698" s="14" t="s">
        <v>85</v>
      </c>
      <c r="AW698" s="14" t="s">
        <v>32</v>
      </c>
      <c r="AX698" s="14" t="s">
        <v>83</v>
      </c>
      <c r="AY698" s="268" t="s">
        <v>253</v>
      </c>
    </row>
    <row r="699" s="2" customFormat="1" ht="16.5" customHeight="1">
      <c r="A699" s="39"/>
      <c r="B699" s="40"/>
      <c r="C699" s="229" t="s">
        <v>786</v>
      </c>
      <c r="D699" s="229" t="s">
        <v>256</v>
      </c>
      <c r="E699" s="230" t="s">
        <v>857</v>
      </c>
      <c r="F699" s="231" t="s">
        <v>858</v>
      </c>
      <c r="G699" s="232" t="s">
        <v>187</v>
      </c>
      <c r="H699" s="233">
        <v>92.046999999999997</v>
      </c>
      <c r="I699" s="234"/>
      <c r="J699" s="235">
        <f>ROUND(I699*H699,2)</f>
        <v>0</v>
      </c>
      <c r="K699" s="231" t="s">
        <v>1</v>
      </c>
      <c r="L699" s="45"/>
      <c r="M699" s="236" t="s">
        <v>1</v>
      </c>
      <c r="N699" s="237" t="s">
        <v>41</v>
      </c>
      <c r="O699" s="92"/>
      <c r="P699" s="238">
        <f>O699*H699</f>
        <v>0</v>
      </c>
      <c r="Q699" s="238">
        <v>0.00142</v>
      </c>
      <c r="R699" s="238">
        <f>Q699*H699</f>
        <v>0.13070673999999999</v>
      </c>
      <c r="S699" s="238">
        <v>0</v>
      </c>
      <c r="T699" s="239">
        <f>S699*H699</f>
        <v>0</v>
      </c>
      <c r="U699" s="39"/>
      <c r="V699" s="39"/>
      <c r="W699" s="39"/>
      <c r="X699" s="39"/>
      <c r="Y699" s="39"/>
      <c r="Z699" s="39"/>
      <c r="AA699" s="39"/>
      <c r="AB699" s="39"/>
      <c r="AC699" s="39"/>
      <c r="AD699" s="39"/>
      <c r="AE699" s="39"/>
      <c r="AR699" s="240" t="s">
        <v>398</v>
      </c>
      <c r="AT699" s="240" t="s">
        <v>256</v>
      </c>
      <c r="AU699" s="240" t="s">
        <v>85</v>
      </c>
      <c r="AY699" s="18" t="s">
        <v>253</v>
      </c>
      <c r="BE699" s="241">
        <f>IF(N699="základní",J699,0)</f>
        <v>0</v>
      </c>
      <c r="BF699" s="241">
        <f>IF(N699="snížená",J699,0)</f>
        <v>0</v>
      </c>
      <c r="BG699" s="241">
        <f>IF(N699="zákl. přenesená",J699,0)</f>
        <v>0</v>
      </c>
      <c r="BH699" s="241">
        <f>IF(N699="sníž. přenesená",J699,0)</f>
        <v>0</v>
      </c>
      <c r="BI699" s="241">
        <f>IF(N699="nulová",J699,0)</f>
        <v>0</v>
      </c>
      <c r="BJ699" s="18" t="s">
        <v>83</v>
      </c>
      <c r="BK699" s="241">
        <f>ROUND(I699*H699,2)</f>
        <v>0</v>
      </c>
      <c r="BL699" s="18" t="s">
        <v>398</v>
      </c>
      <c r="BM699" s="240" t="s">
        <v>2439</v>
      </c>
    </row>
    <row r="700" s="13" customFormat="1">
      <c r="A700" s="13"/>
      <c r="B700" s="247"/>
      <c r="C700" s="248"/>
      <c r="D700" s="249" t="s">
        <v>264</v>
      </c>
      <c r="E700" s="250" t="s">
        <v>1</v>
      </c>
      <c r="F700" s="251" t="s">
        <v>357</v>
      </c>
      <c r="G700" s="248"/>
      <c r="H700" s="250" t="s">
        <v>1</v>
      </c>
      <c r="I700" s="252"/>
      <c r="J700" s="248"/>
      <c r="K700" s="248"/>
      <c r="L700" s="253"/>
      <c r="M700" s="254"/>
      <c r="N700" s="255"/>
      <c r="O700" s="255"/>
      <c r="P700" s="255"/>
      <c r="Q700" s="255"/>
      <c r="R700" s="255"/>
      <c r="S700" s="255"/>
      <c r="T700" s="256"/>
      <c r="U700" s="13"/>
      <c r="V700" s="13"/>
      <c r="W700" s="13"/>
      <c r="X700" s="13"/>
      <c r="Y700" s="13"/>
      <c r="Z700" s="13"/>
      <c r="AA700" s="13"/>
      <c r="AB700" s="13"/>
      <c r="AC700" s="13"/>
      <c r="AD700" s="13"/>
      <c r="AE700" s="13"/>
      <c r="AT700" s="257" t="s">
        <v>264</v>
      </c>
      <c r="AU700" s="257" t="s">
        <v>85</v>
      </c>
      <c r="AV700" s="13" t="s">
        <v>83</v>
      </c>
      <c r="AW700" s="13" t="s">
        <v>32</v>
      </c>
      <c r="AX700" s="13" t="s">
        <v>76</v>
      </c>
      <c r="AY700" s="257" t="s">
        <v>253</v>
      </c>
    </row>
    <row r="701" s="13" customFormat="1">
      <c r="A701" s="13"/>
      <c r="B701" s="247"/>
      <c r="C701" s="248"/>
      <c r="D701" s="249" t="s">
        <v>264</v>
      </c>
      <c r="E701" s="250" t="s">
        <v>1</v>
      </c>
      <c r="F701" s="251" t="s">
        <v>81</v>
      </c>
      <c r="G701" s="248"/>
      <c r="H701" s="250" t="s">
        <v>1</v>
      </c>
      <c r="I701" s="252"/>
      <c r="J701" s="248"/>
      <c r="K701" s="248"/>
      <c r="L701" s="253"/>
      <c r="M701" s="254"/>
      <c r="N701" s="255"/>
      <c r="O701" s="255"/>
      <c r="P701" s="255"/>
      <c r="Q701" s="255"/>
      <c r="R701" s="255"/>
      <c r="S701" s="255"/>
      <c r="T701" s="256"/>
      <c r="U701" s="13"/>
      <c r="V701" s="13"/>
      <c r="W701" s="13"/>
      <c r="X701" s="13"/>
      <c r="Y701" s="13"/>
      <c r="Z701" s="13"/>
      <c r="AA701" s="13"/>
      <c r="AB701" s="13"/>
      <c r="AC701" s="13"/>
      <c r="AD701" s="13"/>
      <c r="AE701" s="13"/>
      <c r="AT701" s="257" t="s">
        <v>264</v>
      </c>
      <c r="AU701" s="257" t="s">
        <v>85</v>
      </c>
      <c r="AV701" s="13" t="s">
        <v>83</v>
      </c>
      <c r="AW701" s="13" t="s">
        <v>32</v>
      </c>
      <c r="AX701" s="13" t="s">
        <v>76</v>
      </c>
      <c r="AY701" s="257" t="s">
        <v>253</v>
      </c>
    </row>
    <row r="702" s="13" customFormat="1">
      <c r="A702" s="13"/>
      <c r="B702" s="247"/>
      <c r="C702" s="248"/>
      <c r="D702" s="249" t="s">
        <v>264</v>
      </c>
      <c r="E702" s="250" t="s">
        <v>1</v>
      </c>
      <c r="F702" s="251" t="s">
        <v>2096</v>
      </c>
      <c r="G702" s="248"/>
      <c r="H702" s="250" t="s">
        <v>1</v>
      </c>
      <c r="I702" s="252"/>
      <c r="J702" s="248"/>
      <c r="K702" s="248"/>
      <c r="L702" s="253"/>
      <c r="M702" s="254"/>
      <c r="N702" s="255"/>
      <c r="O702" s="255"/>
      <c r="P702" s="255"/>
      <c r="Q702" s="255"/>
      <c r="R702" s="255"/>
      <c r="S702" s="255"/>
      <c r="T702" s="256"/>
      <c r="U702" s="13"/>
      <c r="V702" s="13"/>
      <c r="W702" s="13"/>
      <c r="X702" s="13"/>
      <c r="Y702" s="13"/>
      <c r="Z702" s="13"/>
      <c r="AA702" s="13"/>
      <c r="AB702" s="13"/>
      <c r="AC702" s="13"/>
      <c r="AD702" s="13"/>
      <c r="AE702" s="13"/>
      <c r="AT702" s="257" t="s">
        <v>264</v>
      </c>
      <c r="AU702" s="257" t="s">
        <v>85</v>
      </c>
      <c r="AV702" s="13" t="s">
        <v>83</v>
      </c>
      <c r="AW702" s="13" t="s">
        <v>32</v>
      </c>
      <c r="AX702" s="13" t="s">
        <v>76</v>
      </c>
      <c r="AY702" s="257" t="s">
        <v>253</v>
      </c>
    </row>
    <row r="703" s="14" customFormat="1">
      <c r="A703" s="14"/>
      <c r="B703" s="258"/>
      <c r="C703" s="259"/>
      <c r="D703" s="249" t="s">
        <v>264</v>
      </c>
      <c r="E703" s="260" t="s">
        <v>1</v>
      </c>
      <c r="F703" s="261" t="s">
        <v>2243</v>
      </c>
      <c r="G703" s="259"/>
      <c r="H703" s="262">
        <v>5.556</v>
      </c>
      <c r="I703" s="263"/>
      <c r="J703" s="259"/>
      <c r="K703" s="259"/>
      <c r="L703" s="264"/>
      <c r="M703" s="265"/>
      <c r="N703" s="266"/>
      <c r="O703" s="266"/>
      <c r="P703" s="266"/>
      <c r="Q703" s="266"/>
      <c r="R703" s="266"/>
      <c r="S703" s="266"/>
      <c r="T703" s="267"/>
      <c r="U703" s="14"/>
      <c r="V703" s="14"/>
      <c r="W703" s="14"/>
      <c r="X703" s="14"/>
      <c r="Y703" s="14"/>
      <c r="Z703" s="14"/>
      <c r="AA703" s="14"/>
      <c r="AB703" s="14"/>
      <c r="AC703" s="14"/>
      <c r="AD703" s="14"/>
      <c r="AE703" s="14"/>
      <c r="AT703" s="268" t="s">
        <v>264</v>
      </c>
      <c r="AU703" s="268" t="s">
        <v>85</v>
      </c>
      <c r="AV703" s="14" t="s">
        <v>85</v>
      </c>
      <c r="AW703" s="14" t="s">
        <v>32</v>
      </c>
      <c r="AX703" s="14" t="s">
        <v>76</v>
      </c>
      <c r="AY703" s="268" t="s">
        <v>253</v>
      </c>
    </row>
    <row r="704" s="14" customFormat="1">
      <c r="A704" s="14"/>
      <c r="B704" s="258"/>
      <c r="C704" s="259"/>
      <c r="D704" s="249" t="s">
        <v>264</v>
      </c>
      <c r="E704" s="260" t="s">
        <v>1</v>
      </c>
      <c r="F704" s="261" t="s">
        <v>860</v>
      </c>
      <c r="G704" s="259"/>
      <c r="H704" s="262">
        <v>-0.69999999999999996</v>
      </c>
      <c r="I704" s="263"/>
      <c r="J704" s="259"/>
      <c r="K704" s="259"/>
      <c r="L704" s="264"/>
      <c r="M704" s="265"/>
      <c r="N704" s="266"/>
      <c r="O704" s="266"/>
      <c r="P704" s="266"/>
      <c r="Q704" s="266"/>
      <c r="R704" s="266"/>
      <c r="S704" s="266"/>
      <c r="T704" s="267"/>
      <c r="U704" s="14"/>
      <c r="V704" s="14"/>
      <c r="W704" s="14"/>
      <c r="X704" s="14"/>
      <c r="Y704" s="14"/>
      <c r="Z704" s="14"/>
      <c r="AA704" s="14"/>
      <c r="AB704" s="14"/>
      <c r="AC704" s="14"/>
      <c r="AD704" s="14"/>
      <c r="AE704" s="14"/>
      <c r="AT704" s="268" t="s">
        <v>264</v>
      </c>
      <c r="AU704" s="268" t="s">
        <v>85</v>
      </c>
      <c r="AV704" s="14" t="s">
        <v>85</v>
      </c>
      <c r="AW704" s="14" t="s">
        <v>32</v>
      </c>
      <c r="AX704" s="14" t="s">
        <v>76</v>
      </c>
      <c r="AY704" s="268" t="s">
        <v>253</v>
      </c>
    </row>
    <row r="705" s="16" customFormat="1">
      <c r="A705" s="16"/>
      <c r="B705" s="280"/>
      <c r="C705" s="281"/>
      <c r="D705" s="249" t="s">
        <v>264</v>
      </c>
      <c r="E705" s="282" t="s">
        <v>1</v>
      </c>
      <c r="F705" s="283" t="s">
        <v>323</v>
      </c>
      <c r="G705" s="281"/>
      <c r="H705" s="284">
        <v>4.8559999999999999</v>
      </c>
      <c r="I705" s="285"/>
      <c r="J705" s="281"/>
      <c r="K705" s="281"/>
      <c r="L705" s="286"/>
      <c r="M705" s="287"/>
      <c r="N705" s="288"/>
      <c r="O705" s="288"/>
      <c r="P705" s="288"/>
      <c r="Q705" s="288"/>
      <c r="R705" s="288"/>
      <c r="S705" s="288"/>
      <c r="T705" s="289"/>
      <c r="U705" s="16"/>
      <c r="V705" s="16"/>
      <c r="W705" s="16"/>
      <c r="X705" s="16"/>
      <c r="Y705" s="16"/>
      <c r="Z705" s="16"/>
      <c r="AA705" s="16"/>
      <c r="AB705" s="16"/>
      <c r="AC705" s="16"/>
      <c r="AD705" s="16"/>
      <c r="AE705" s="16"/>
      <c r="AT705" s="290" t="s">
        <v>264</v>
      </c>
      <c r="AU705" s="290" t="s">
        <v>85</v>
      </c>
      <c r="AV705" s="16" t="s">
        <v>102</v>
      </c>
      <c r="AW705" s="16" t="s">
        <v>32</v>
      </c>
      <c r="AX705" s="16" t="s">
        <v>76</v>
      </c>
      <c r="AY705" s="290" t="s">
        <v>253</v>
      </c>
    </row>
    <row r="706" s="13" customFormat="1">
      <c r="A706" s="13"/>
      <c r="B706" s="247"/>
      <c r="C706" s="248"/>
      <c r="D706" s="249" t="s">
        <v>264</v>
      </c>
      <c r="E706" s="250" t="s">
        <v>1</v>
      </c>
      <c r="F706" s="251" t="s">
        <v>324</v>
      </c>
      <c r="G706" s="248"/>
      <c r="H706" s="250" t="s">
        <v>1</v>
      </c>
      <c r="I706" s="252"/>
      <c r="J706" s="248"/>
      <c r="K706" s="248"/>
      <c r="L706" s="253"/>
      <c r="M706" s="254"/>
      <c r="N706" s="255"/>
      <c r="O706" s="255"/>
      <c r="P706" s="255"/>
      <c r="Q706" s="255"/>
      <c r="R706" s="255"/>
      <c r="S706" s="255"/>
      <c r="T706" s="256"/>
      <c r="U706" s="13"/>
      <c r="V706" s="13"/>
      <c r="W706" s="13"/>
      <c r="X706" s="13"/>
      <c r="Y706" s="13"/>
      <c r="Z706" s="13"/>
      <c r="AA706" s="13"/>
      <c r="AB706" s="13"/>
      <c r="AC706" s="13"/>
      <c r="AD706" s="13"/>
      <c r="AE706" s="13"/>
      <c r="AT706" s="257" t="s">
        <v>264</v>
      </c>
      <c r="AU706" s="257" t="s">
        <v>85</v>
      </c>
      <c r="AV706" s="13" t="s">
        <v>83</v>
      </c>
      <c r="AW706" s="13" t="s">
        <v>32</v>
      </c>
      <c r="AX706" s="13" t="s">
        <v>76</v>
      </c>
      <c r="AY706" s="257" t="s">
        <v>253</v>
      </c>
    </row>
    <row r="707" s="13" customFormat="1">
      <c r="A707" s="13"/>
      <c r="B707" s="247"/>
      <c r="C707" s="248"/>
      <c r="D707" s="249" t="s">
        <v>264</v>
      </c>
      <c r="E707" s="250" t="s">
        <v>1</v>
      </c>
      <c r="F707" s="251" t="s">
        <v>2101</v>
      </c>
      <c r="G707" s="248"/>
      <c r="H707" s="250" t="s">
        <v>1</v>
      </c>
      <c r="I707" s="252"/>
      <c r="J707" s="248"/>
      <c r="K707" s="248"/>
      <c r="L707" s="253"/>
      <c r="M707" s="254"/>
      <c r="N707" s="255"/>
      <c r="O707" s="255"/>
      <c r="P707" s="255"/>
      <c r="Q707" s="255"/>
      <c r="R707" s="255"/>
      <c r="S707" s="255"/>
      <c r="T707" s="256"/>
      <c r="U707" s="13"/>
      <c r="V707" s="13"/>
      <c r="W707" s="13"/>
      <c r="X707" s="13"/>
      <c r="Y707" s="13"/>
      <c r="Z707" s="13"/>
      <c r="AA707" s="13"/>
      <c r="AB707" s="13"/>
      <c r="AC707" s="13"/>
      <c r="AD707" s="13"/>
      <c r="AE707" s="13"/>
      <c r="AT707" s="257" t="s">
        <v>264</v>
      </c>
      <c r="AU707" s="257" t="s">
        <v>85</v>
      </c>
      <c r="AV707" s="13" t="s">
        <v>83</v>
      </c>
      <c r="AW707" s="13" t="s">
        <v>32</v>
      </c>
      <c r="AX707" s="13" t="s">
        <v>76</v>
      </c>
      <c r="AY707" s="257" t="s">
        <v>253</v>
      </c>
    </row>
    <row r="708" s="14" customFormat="1">
      <c r="A708" s="14"/>
      <c r="B708" s="258"/>
      <c r="C708" s="259"/>
      <c r="D708" s="249" t="s">
        <v>264</v>
      </c>
      <c r="E708" s="260" t="s">
        <v>1</v>
      </c>
      <c r="F708" s="261" t="s">
        <v>2244</v>
      </c>
      <c r="G708" s="259"/>
      <c r="H708" s="262">
        <v>6.9699999999999998</v>
      </c>
      <c r="I708" s="263"/>
      <c r="J708" s="259"/>
      <c r="K708" s="259"/>
      <c r="L708" s="264"/>
      <c r="M708" s="265"/>
      <c r="N708" s="266"/>
      <c r="O708" s="266"/>
      <c r="P708" s="266"/>
      <c r="Q708" s="266"/>
      <c r="R708" s="266"/>
      <c r="S708" s="266"/>
      <c r="T708" s="267"/>
      <c r="U708" s="14"/>
      <c r="V708" s="14"/>
      <c r="W708" s="14"/>
      <c r="X708" s="14"/>
      <c r="Y708" s="14"/>
      <c r="Z708" s="14"/>
      <c r="AA708" s="14"/>
      <c r="AB708" s="14"/>
      <c r="AC708" s="14"/>
      <c r="AD708" s="14"/>
      <c r="AE708" s="14"/>
      <c r="AT708" s="268" t="s">
        <v>264</v>
      </c>
      <c r="AU708" s="268" t="s">
        <v>85</v>
      </c>
      <c r="AV708" s="14" t="s">
        <v>85</v>
      </c>
      <c r="AW708" s="14" t="s">
        <v>32</v>
      </c>
      <c r="AX708" s="14" t="s">
        <v>76</v>
      </c>
      <c r="AY708" s="268" t="s">
        <v>253</v>
      </c>
    </row>
    <row r="709" s="14" customFormat="1">
      <c r="A709" s="14"/>
      <c r="B709" s="258"/>
      <c r="C709" s="259"/>
      <c r="D709" s="249" t="s">
        <v>264</v>
      </c>
      <c r="E709" s="260" t="s">
        <v>1</v>
      </c>
      <c r="F709" s="261" t="s">
        <v>860</v>
      </c>
      <c r="G709" s="259"/>
      <c r="H709" s="262">
        <v>-0.69999999999999996</v>
      </c>
      <c r="I709" s="263"/>
      <c r="J709" s="259"/>
      <c r="K709" s="259"/>
      <c r="L709" s="264"/>
      <c r="M709" s="265"/>
      <c r="N709" s="266"/>
      <c r="O709" s="266"/>
      <c r="P709" s="266"/>
      <c r="Q709" s="266"/>
      <c r="R709" s="266"/>
      <c r="S709" s="266"/>
      <c r="T709" s="267"/>
      <c r="U709" s="14"/>
      <c r="V709" s="14"/>
      <c r="W709" s="14"/>
      <c r="X709" s="14"/>
      <c r="Y709" s="14"/>
      <c r="Z709" s="14"/>
      <c r="AA709" s="14"/>
      <c r="AB709" s="14"/>
      <c r="AC709" s="14"/>
      <c r="AD709" s="14"/>
      <c r="AE709" s="14"/>
      <c r="AT709" s="268" t="s">
        <v>264</v>
      </c>
      <c r="AU709" s="268" t="s">
        <v>85</v>
      </c>
      <c r="AV709" s="14" t="s">
        <v>85</v>
      </c>
      <c r="AW709" s="14" t="s">
        <v>32</v>
      </c>
      <c r="AX709" s="14" t="s">
        <v>76</v>
      </c>
      <c r="AY709" s="268" t="s">
        <v>253</v>
      </c>
    </row>
    <row r="710" s="13" customFormat="1">
      <c r="A710" s="13"/>
      <c r="B710" s="247"/>
      <c r="C710" s="248"/>
      <c r="D710" s="249" t="s">
        <v>264</v>
      </c>
      <c r="E710" s="250" t="s">
        <v>1</v>
      </c>
      <c r="F710" s="251" t="s">
        <v>2105</v>
      </c>
      <c r="G710" s="248"/>
      <c r="H710" s="250" t="s">
        <v>1</v>
      </c>
      <c r="I710" s="252"/>
      <c r="J710" s="248"/>
      <c r="K710" s="248"/>
      <c r="L710" s="253"/>
      <c r="M710" s="254"/>
      <c r="N710" s="255"/>
      <c r="O710" s="255"/>
      <c r="P710" s="255"/>
      <c r="Q710" s="255"/>
      <c r="R710" s="255"/>
      <c r="S710" s="255"/>
      <c r="T710" s="256"/>
      <c r="U710" s="13"/>
      <c r="V710" s="13"/>
      <c r="W710" s="13"/>
      <c r="X710" s="13"/>
      <c r="Y710" s="13"/>
      <c r="Z710" s="13"/>
      <c r="AA710" s="13"/>
      <c r="AB710" s="13"/>
      <c r="AC710" s="13"/>
      <c r="AD710" s="13"/>
      <c r="AE710" s="13"/>
      <c r="AT710" s="257" t="s">
        <v>264</v>
      </c>
      <c r="AU710" s="257" t="s">
        <v>85</v>
      </c>
      <c r="AV710" s="13" t="s">
        <v>83</v>
      </c>
      <c r="AW710" s="13" t="s">
        <v>32</v>
      </c>
      <c r="AX710" s="13" t="s">
        <v>76</v>
      </c>
      <c r="AY710" s="257" t="s">
        <v>253</v>
      </c>
    </row>
    <row r="711" s="14" customFormat="1">
      <c r="A711" s="14"/>
      <c r="B711" s="258"/>
      <c r="C711" s="259"/>
      <c r="D711" s="249" t="s">
        <v>264</v>
      </c>
      <c r="E711" s="260" t="s">
        <v>1</v>
      </c>
      <c r="F711" s="261" t="s">
        <v>2246</v>
      </c>
      <c r="G711" s="259"/>
      <c r="H711" s="262">
        <v>7.0579999999999998</v>
      </c>
      <c r="I711" s="263"/>
      <c r="J711" s="259"/>
      <c r="K711" s="259"/>
      <c r="L711" s="264"/>
      <c r="M711" s="265"/>
      <c r="N711" s="266"/>
      <c r="O711" s="266"/>
      <c r="P711" s="266"/>
      <c r="Q711" s="266"/>
      <c r="R711" s="266"/>
      <c r="S711" s="266"/>
      <c r="T711" s="267"/>
      <c r="U711" s="14"/>
      <c r="V711" s="14"/>
      <c r="W711" s="14"/>
      <c r="X711" s="14"/>
      <c r="Y711" s="14"/>
      <c r="Z711" s="14"/>
      <c r="AA711" s="14"/>
      <c r="AB711" s="14"/>
      <c r="AC711" s="14"/>
      <c r="AD711" s="14"/>
      <c r="AE711" s="14"/>
      <c r="AT711" s="268" t="s">
        <v>264</v>
      </c>
      <c r="AU711" s="268" t="s">
        <v>85</v>
      </c>
      <c r="AV711" s="14" t="s">
        <v>85</v>
      </c>
      <c r="AW711" s="14" t="s">
        <v>32</v>
      </c>
      <c r="AX711" s="14" t="s">
        <v>76</v>
      </c>
      <c r="AY711" s="268" t="s">
        <v>253</v>
      </c>
    </row>
    <row r="712" s="14" customFormat="1">
      <c r="A712" s="14"/>
      <c r="B712" s="258"/>
      <c r="C712" s="259"/>
      <c r="D712" s="249" t="s">
        <v>264</v>
      </c>
      <c r="E712" s="260" t="s">
        <v>1</v>
      </c>
      <c r="F712" s="261" t="s">
        <v>860</v>
      </c>
      <c r="G712" s="259"/>
      <c r="H712" s="262">
        <v>-0.69999999999999996</v>
      </c>
      <c r="I712" s="263"/>
      <c r="J712" s="259"/>
      <c r="K712" s="259"/>
      <c r="L712" s="264"/>
      <c r="M712" s="265"/>
      <c r="N712" s="266"/>
      <c r="O712" s="266"/>
      <c r="P712" s="266"/>
      <c r="Q712" s="266"/>
      <c r="R712" s="266"/>
      <c r="S712" s="266"/>
      <c r="T712" s="267"/>
      <c r="U712" s="14"/>
      <c r="V712" s="14"/>
      <c r="W712" s="14"/>
      <c r="X712" s="14"/>
      <c r="Y712" s="14"/>
      <c r="Z712" s="14"/>
      <c r="AA712" s="14"/>
      <c r="AB712" s="14"/>
      <c r="AC712" s="14"/>
      <c r="AD712" s="14"/>
      <c r="AE712" s="14"/>
      <c r="AT712" s="268" t="s">
        <v>264</v>
      </c>
      <c r="AU712" s="268" t="s">
        <v>85</v>
      </c>
      <c r="AV712" s="14" t="s">
        <v>85</v>
      </c>
      <c r="AW712" s="14" t="s">
        <v>32</v>
      </c>
      <c r="AX712" s="14" t="s">
        <v>76</v>
      </c>
      <c r="AY712" s="268" t="s">
        <v>253</v>
      </c>
    </row>
    <row r="713" s="13" customFormat="1">
      <c r="A713" s="13"/>
      <c r="B713" s="247"/>
      <c r="C713" s="248"/>
      <c r="D713" s="249" t="s">
        <v>264</v>
      </c>
      <c r="E713" s="250" t="s">
        <v>1</v>
      </c>
      <c r="F713" s="251" t="s">
        <v>2248</v>
      </c>
      <c r="G713" s="248"/>
      <c r="H713" s="250" t="s">
        <v>1</v>
      </c>
      <c r="I713" s="252"/>
      <c r="J713" s="248"/>
      <c r="K713" s="248"/>
      <c r="L713" s="253"/>
      <c r="M713" s="254"/>
      <c r="N713" s="255"/>
      <c r="O713" s="255"/>
      <c r="P713" s="255"/>
      <c r="Q713" s="255"/>
      <c r="R713" s="255"/>
      <c r="S713" s="255"/>
      <c r="T713" s="256"/>
      <c r="U713" s="13"/>
      <c r="V713" s="13"/>
      <c r="W713" s="13"/>
      <c r="X713" s="13"/>
      <c r="Y713" s="13"/>
      <c r="Z713" s="13"/>
      <c r="AA713" s="13"/>
      <c r="AB713" s="13"/>
      <c r="AC713" s="13"/>
      <c r="AD713" s="13"/>
      <c r="AE713" s="13"/>
      <c r="AT713" s="257" t="s">
        <v>264</v>
      </c>
      <c r="AU713" s="257" t="s">
        <v>85</v>
      </c>
      <c r="AV713" s="13" t="s">
        <v>83</v>
      </c>
      <c r="AW713" s="13" t="s">
        <v>32</v>
      </c>
      <c r="AX713" s="13" t="s">
        <v>76</v>
      </c>
      <c r="AY713" s="257" t="s">
        <v>253</v>
      </c>
    </row>
    <row r="714" s="14" customFormat="1">
      <c r="A714" s="14"/>
      <c r="B714" s="258"/>
      <c r="C714" s="259"/>
      <c r="D714" s="249" t="s">
        <v>264</v>
      </c>
      <c r="E714" s="260" t="s">
        <v>1</v>
      </c>
      <c r="F714" s="261" t="s">
        <v>2249</v>
      </c>
      <c r="G714" s="259"/>
      <c r="H714" s="262">
        <v>7.4119999999999999</v>
      </c>
      <c r="I714" s="263"/>
      <c r="J714" s="259"/>
      <c r="K714" s="259"/>
      <c r="L714" s="264"/>
      <c r="M714" s="265"/>
      <c r="N714" s="266"/>
      <c r="O714" s="266"/>
      <c r="P714" s="266"/>
      <c r="Q714" s="266"/>
      <c r="R714" s="266"/>
      <c r="S714" s="266"/>
      <c r="T714" s="267"/>
      <c r="U714" s="14"/>
      <c r="V714" s="14"/>
      <c r="W714" s="14"/>
      <c r="X714" s="14"/>
      <c r="Y714" s="14"/>
      <c r="Z714" s="14"/>
      <c r="AA714" s="14"/>
      <c r="AB714" s="14"/>
      <c r="AC714" s="14"/>
      <c r="AD714" s="14"/>
      <c r="AE714" s="14"/>
      <c r="AT714" s="268" t="s">
        <v>264</v>
      </c>
      <c r="AU714" s="268" t="s">
        <v>85</v>
      </c>
      <c r="AV714" s="14" t="s">
        <v>85</v>
      </c>
      <c r="AW714" s="14" t="s">
        <v>32</v>
      </c>
      <c r="AX714" s="14" t="s">
        <v>76</v>
      </c>
      <c r="AY714" s="268" t="s">
        <v>253</v>
      </c>
    </row>
    <row r="715" s="14" customFormat="1">
      <c r="A715" s="14"/>
      <c r="B715" s="258"/>
      <c r="C715" s="259"/>
      <c r="D715" s="249" t="s">
        <v>264</v>
      </c>
      <c r="E715" s="260" t="s">
        <v>1</v>
      </c>
      <c r="F715" s="261" t="s">
        <v>860</v>
      </c>
      <c r="G715" s="259"/>
      <c r="H715" s="262">
        <v>-0.69999999999999996</v>
      </c>
      <c r="I715" s="263"/>
      <c r="J715" s="259"/>
      <c r="K715" s="259"/>
      <c r="L715" s="264"/>
      <c r="M715" s="265"/>
      <c r="N715" s="266"/>
      <c r="O715" s="266"/>
      <c r="P715" s="266"/>
      <c r="Q715" s="266"/>
      <c r="R715" s="266"/>
      <c r="S715" s="266"/>
      <c r="T715" s="267"/>
      <c r="U715" s="14"/>
      <c r="V715" s="14"/>
      <c r="W715" s="14"/>
      <c r="X715" s="14"/>
      <c r="Y715" s="14"/>
      <c r="Z715" s="14"/>
      <c r="AA715" s="14"/>
      <c r="AB715" s="14"/>
      <c r="AC715" s="14"/>
      <c r="AD715" s="14"/>
      <c r="AE715" s="14"/>
      <c r="AT715" s="268" t="s">
        <v>264</v>
      </c>
      <c r="AU715" s="268" t="s">
        <v>85</v>
      </c>
      <c r="AV715" s="14" t="s">
        <v>85</v>
      </c>
      <c r="AW715" s="14" t="s">
        <v>32</v>
      </c>
      <c r="AX715" s="14" t="s">
        <v>76</v>
      </c>
      <c r="AY715" s="268" t="s">
        <v>253</v>
      </c>
    </row>
    <row r="716" s="13" customFormat="1">
      <c r="A716" s="13"/>
      <c r="B716" s="247"/>
      <c r="C716" s="248"/>
      <c r="D716" s="249" t="s">
        <v>264</v>
      </c>
      <c r="E716" s="250" t="s">
        <v>1</v>
      </c>
      <c r="F716" s="251" t="s">
        <v>2251</v>
      </c>
      <c r="G716" s="248"/>
      <c r="H716" s="250" t="s">
        <v>1</v>
      </c>
      <c r="I716" s="252"/>
      <c r="J716" s="248"/>
      <c r="K716" s="248"/>
      <c r="L716" s="253"/>
      <c r="M716" s="254"/>
      <c r="N716" s="255"/>
      <c r="O716" s="255"/>
      <c r="P716" s="255"/>
      <c r="Q716" s="255"/>
      <c r="R716" s="255"/>
      <c r="S716" s="255"/>
      <c r="T716" s="256"/>
      <c r="U716" s="13"/>
      <c r="V716" s="13"/>
      <c r="W716" s="13"/>
      <c r="X716" s="13"/>
      <c r="Y716" s="13"/>
      <c r="Z716" s="13"/>
      <c r="AA716" s="13"/>
      <c r="AB716" s="13"/>
      <c r="AC716" s="13"/>
      <c r="AD716" s="13"/>
      <c r="AE716" s="13"/>
      <c r="AT716" s="257" t="s">
        <v>264</v>
      </c>
      <c r="AU716" s="257" t="s">
        <v>85</v>
      </c>
      <c r="AV716" s="13" t="s">
        <v>83</v>
      </c>
      <c r="AW716" s="13" t="s">
        <v>32</v>
      </c>
      <c r="AX716" s="13" t="s">
        <v>76</v>
      </c>
      <c r="AY716" s="257" t="s">
        <v>253</v>
      </c>
    </row>
    <row r="717" s="14" customFormat="1">
      <c r="A717" s="14"/>
      <c r="B717" s="258"/>
      <c r="C717" s="259"/>
      <c r="D717" s="249" t="s">
        <v>264</v>
      </c>
      <c r="E717" s="260" t="s">
        <v>1</v>
      </c>
      <c r="F717" s="261" t="s">
        <v>2252</v>
      </c>
      <c r="G717" s="259"/>
      <c r="H717" s="262">
        <v>7.2000000000000002</v>
      </c>
      <c r="I717" s="263"/>
      <c r="J717" s="259"/>
      <c r="K717" s="259"/>
      <c r="L717" s="264"/>
      <c r="M717" s="265"/>
      <c r="N717" s="266"/>
      <c r="O717" s="266"/>
      <c r="P717" s="266"/>
      <c r="Q717" s="266"/>
      <c r="R717" s="266"/>
      <c r="S717" s="266"/>
      <c r="T717" s="267"/>
      <c r="U717" s="14"/>
      <c r="V717" s="14"/>
      <c r="W717" s="14"/>
      <c r="X717" s="14"/>
      <c r="Y717" s="14"/>
      <c r="Z717" s="14"/>
      <c r="AA717" s="14"/>
      <c r="AB717" s="14"/>
      <c r="AC717" s="14"/>
      <c r="AD717" s="14"/>
      <c r="AE717" s="14"/>
      <c r="AT717" s="268" t="s">
        <v>264</v>
      </c>
      <c r="AU717" s="268" t="s">
        <v>85</v>
      </c>
      <c r="AV717" s="14" t="s">
        <v>85</v>
      </c>
      <c r="AW717" s="14" t="s">
        <v>32</v>
      </c>
      <c r="AX717" s="14" t="s">
        <v>76</v>
      </c>
      <c r="AY717" s="268" t="s">
        <v>253</v>
      </c>
    </row>
    <row r="718" s="14" customFormat="1">
      <c r="A718" s="14"/>
      <c r="B718" s="258"/>
      <c r="C718" s="259"/>
      <c r="D718" s="249" t="s">
        <v>264</v>
      </c>
      <c r="E718" s="260" t="s">
        <v>1</v>
      </c>
      <c r="F718" s="261" t="s">
        <v>860</v>
      </c>
      <c r="G718" s="259"/>
      <c r="H718" s="262">
        <v>-0.69999999999999996</v>
      </c>
      <c r="I718" s="263"/>
      <c r="J718" s="259"/>
      <c r="K718" s="259"/>
      <c r="L718" s="264"/>
      <c r="M718" s="265"/>
      <c r="N718" s="266"/>
      <c r="O718" s="266"/>
      <c r="P718" s="266"/>
      <c r="Q718" s="266"/>
      <c r="R718" s="266"/>
      <c r="S718" s="266"/>
      <c r="T718" s="267"/>
      <c r="U718" s="14"/>
      <c r="V718" s="14"/>
      <c r="W718" s="14"/>
      <c r="X718" s="14"/>
      <c r="Y718" s="14"/>
      <c r="Z718" s="14"/>
      <c r="AA718" s="14"/>
      <c r="AB718" s="14"/>
      <c r="AC718" s="14"/>
      <c r="AD718" s="14"/>
      <c r="AE718" s="14"/>
      <c r="AT718" s="268" t="s">
        <v>264</v>
      </c>
      <c r="AU718" s="268" t="s">
        <v>85</v>
      </c>
      <c r="AV718" s="14" t="s">
        <v>85</v>
      </c>
      <c r="AW718" s="14" t="s">
        <v>32</v>
      </c>
      <c r="AX718" s="14" t="s">
        <v>76</v>
      </c>
      <c r="AY718" s="268" t="s">
        <v>253</v>
      </c>
    </row>
    <row r="719" s="13" customFormat="1">
      <c r="A719" s="13"/>
      <c r="B719" s="247"/>
      <c r="C719" s="248"/>
      <c r="D719" s="249" t="s">
        <v>264</v>
      </c>
      <c r="E719" s="250" t="s">
        <v>1</v>
      </c>
      <c r="F719" s="251" t="s">
        <v>2254</v>
      </c>
      <c r="G719" s="248"/>
      <c r="H719" s="250" t="s">
        <v>1</v>
      </c>
      <c r="I719" s="252"/>
      <c r="J719" s="248"/>
      <c r="K719" s="248"/>
      <c r="L719" s="253"/>
      <c r="M719" s="254"/>
      <c r="N719" s="255"/>
      <c r="O719" s="255"/>
      <c r="P719" s="255"/>
      <c r="Q719" s="255"/>
      <c r="R719" s="255"/>
      <c r="S719" s="255"/>
      <c r="T719" s="256"/>
      <c r="U719" s="13"/>
      <c r="V719" s="13"/>
      <c r="W719" s="13"/>
      <c r="X719" s="13"/>
      <c r="Y719" s="13"/>
      <c r="Z719" s="13"/>
      <c r="AA719" s="13"/>
      <c r="AB719" s="13"/>
      <c r="AC719" s="13"/>
      <c r="AD719" s="13"/>
      <c r="AE719" s="13"/>
      <c r="AT719" s="257" t="s">
        <v>264</v>
      </c>
      <c r="AU719" s="257" t="s">
        <v>85</v>
      </c>
      <c r="AV719" s="13" t="s">
        <v>83</v>
      </c>
      <c r="AW719" s="13" t="s">
        <v>32</v>
      </c>
      <c r="AX719" s="13" t="s">
        <v>76</v>
      </c>
      <c r="AY719" s="257" t="s">
        <v>253</v>
      </c>
    </row>
    <row r="720" s="14" customFormat="1">
      <c r="A720" s="14"/>
      <c r="B720" s="258"/>
      <c r="C720" s="259"/>
      <c r="D720" s="249" t="s">
        <v>264</v>
      </c>
      <c r="E720" s="260" t="s">
        <v>1</v>
      </c>
      <c r="F720" s="261" t="s">
        <v>2255</v>
      </c>
      <c r="G720" s="259"/>
      <c r="H720" s="262">
        <v>7.0999999999999996</v>
      </c>
      <c r="I720" s="263"/>
      <c r="J720" s="259"/>
      <c r="K720" s="259"/>
      <c r="L720" s="264"/>
      <c r="M720" s="265"/>
      <c r="N720" s="266"/>
      <c r="O720" s="266"/>
      <c r="P720" s="266"/>
      <c r="Q720" s="266"/>
      <c r="R720" s="266"/>
      <c r="S720" s="266"/>
      <c r="T720" s="267"/>
      <c r="U720" s="14"/>
      <c r="V720" s="14"/>
      <c r="W720" s="14"/>
      <c r="X720" s="14"/>
      <c r="Y720" s="14"/>
      <c r="Z720" s="14"/>
      <c r="AA720" s="14"/>
      <c r="AB720" s="14"/>
      <c r="AC720" s="14"/>
      <c r="AD720" s="14"/>
      <c r="AE720" s="14"/>
      <c r="AT720" s="268" t="s">
        <v>264</v>
      </c>
      <c r="AU720" s="268" t="s">
        <v>85</v>
      </c>
      <c r="AV720" s="14" t="s">
        <v>85</v>
      </c>
      <c r="AW720" s="14" t="s">
        <v>32</v>
      </c>
      <c r="AX720" s="14" t="s">
        <v>76</v>
      </c>
      <c r="AY720" s="268" t="s">
        <v>253</v>
      </c>
    </row>
    <row r="721" s="14" customFormat="1">
      <c r="A721" s="14"/>
      <c r="B721" s="258"/>
      <c r="C721" s="259"/>
      <c r="D721" s="249" t="s">
        <v>264</v>
      </c>
      <c r="E721" s="260" t="s">
        <v>1</v>
      </c>
      <c r="F721" s="261" t="s">
        <v>860</v>
      </c>
      <c r="G721" s="259"/>
      <c r="H721" s="262">
        <v>-0.69999999999999996</v>
      </c>
      <c r="I721" s="263"/>
      <c r="J721" s="259"/>
      <c r="K721" s="259"/>
      <c r="L721" s="264"/>
      <c r="M721" s="265"/>
      <c r="N721" s="266"/>
      <c r="O721" s="266"/>
      <c r="P721" s="266"/>
      <c r="Q721" s="266"/>
      <c r="R721" s="266"/>
      <c r="S721" s="266"/>
      <c r="T721" s="267"/>
      <c r="U721" s="14"/>
      <c r="V721" s="14"/>
      <c r="W721" s="14"/>
      <c r="X721" s="14"/>
      <c r="Y721" s="14"/>
      <c r="Z721" s="14"/>
      <c r="AA721" s="14"/>
      <c r="AB721" s="14"/>
      <c r="AC721" s="14"/>
      <c r="AD721" s="14"/>
      <c r="AE721" s="14"/>
      <c r="AT721" s="268" t="s">
        <v>264</v>
      </c>
      <c r="AU721" s="268" t="s">
        <v>85</v>
      </c>
      <c r="AV721" s="14" t="s">
        <v>85</v>
      </c>
      <c r="AW721" s="14" t="s">
        <v>32</v>
      </c>
      <c r="AX721" s="14" t="s">
        <v>76</v>
      </c>
      <c r="AY721" s="268" t="s">
        <v>253</v>
      </c>
    </row>
    <row r="722" s="13" customFormat="1">
      <c r="A722" s="13"/>
      <c r="B722" s="247"/>
      <c r="C722" s="248"/>
      <c r="D722" s="249" t="s">
        <v>264</v>
      </c>
      <c r="E722" s="250" t="s">
        <v>1</v>
      </c>
      <c r="F722" s="251" t="s">
        <v>2121</v>
      </c>
      <c r="G722" s="248"/>
      <c r="H722" s="250" t="s">
        <v>1</v>
      </c>
      <c r="I722" s="252"/>
      <c r="J722" s="248"/>
      <c r="K722" s="248"/>
      <c r="L722" s="253"/>
      <c r="M722" s="254"/>
      <c r="N722" s="255"/>
      <c r="O722" s="255"/>
      <c r="P722" s="255"/>
      <c r="Q722" s="255"/>
      <c r="R722" s="255"/>
      <c r="S722" s="255"/>
      <c r="T722" s="256"/>
      <c r="U722" s="13"/>
      <c r="V722" s="13"/>
      <c r="W722" s="13"/>
      <c r="X722" s="13"/>
      <c r="Y722" s="13"/>
      <c r="Z722" s="13"/>
      <c r="AA722" s="13"/>
      <c r="AB722" s="13"/>
      <c r="AC722" s="13"/>
      <c r="AD722" s="13"/>
      <c r="AE722" s="13"/>
      <c r="AT722" s="257" t="s">
        <v>264</v>
      </c>
      <c r="AU722" s="257" t="s">
        <v>85</v>
      </c>
      <c r="AV722" s="13" t="s">
        <v>83</v>
      </c>
      <c r="AW722" s="13" t="s">
        <v>32</v>
      </c>
      <c r="AX722" s="13" t="s">
        <v>76</v>
      </c>
      <c r="AY722" s="257" t="s">
        <v>253</v>
      </c>
    </row>
    <row r="723" s="14" customFormat="1">
      <c r="A723" s="14"/>
      <c r="B723" s="258"/>
      <c r="C723" s="259"/>
      <c r="D723" s="249" t="s">
        <v>264</v>
      </c>
      <c r="E723" s="260" t="s">
        <v>1</v>
      </c>
      <c r="F723" s="261" t="s">
        <v>2257</v>
      </c>
      <c r="G723" s="259"/>
      <c r="H723" s="262">
        <v>8.4000000000000004</v>
      </c>
      <c r="I723" s="263"/>
      <c r="J723" s="259"/>
      <c r="K723" s="259"/>
      <c r="L723" s="264"/>
      <c r="M723" s="265"/>
      <c r="N723" s="266"/>
      <c r="O723" s="266"/>
      <c r="P723" s="266"/>
      <c r="Q723" s="266"/>
      <c r="R723" s="266"/>
      <c r="S723" s="266"/>
      <c r="T723" s="267"/>
      <c r="U723" s="14"/>
      <c r="V723" s="14"/>
      <c r="W723" s="14"/>
      <c r="X723" s="14"/>
      <c r="Y723" s="14"/>
      <c r="Z723" s="14"/>
      <c r="AA723" s="14"/>
      <c r="AB723" s="14"/>
      <c r="AC723" s="14"/>
      <c r="AD723" s="14"/>
      <c r="AE723" s="14"/>
      <c r="AT723" s="268" t="s">
        <v>264</v>
      </c>
      <c r="AU723" s="268" t="s">
        <v>85</v>
      </c>
      <c r="AV723" s="14" t="s">
        <v>85</v>
      </c>
      <c r="AW723" s="14" t="s">
        <v>32</v>
      </c>
      <c r="AX723" s="14" t="s">
        <v>76</v>
      </c>
      <c r="AY723" s="268" t="s">
        <v>253</v>
      </c>
    </row>
    <row r="724" s="14" customFormat="1">
      <c r="A724" s="14"/>
      <c r="B724" s="258"/>
      <c r="C724" s="259"/>
      <c r="D724" s="249" t="s">
        <v>264</v>
      </c>
      <c r="E724" s="260" t="s">
        <v>1</v>
      </c>
      <c r="F724" s="261" t="s">
        <v>860</v>
      </c>
      <c r="G724" s="259"/>
      <c r="H724" s="262">
        <v>-0.69999999999999996</v>
      </c>
      <c r="I724" s="263"/>
      <c r="J724" s="259"/>
      <c r="K724" s="259"/>
      <c r="L724" s="264"/>
      <c r="M724" s="265"/>
      <c r="N724" s="266"/>
      <c r="O724" s="266"/>
      <c r="P724" s="266"/>
      <c r="Q724" s="266"/>
      <c r="R724" s="266"/>
      <c r="S724" s="266"/>
      <c r="T724" s="267"/>
      <c r="U724" s="14"/>
      <c r="V724" s="14"/>
      <c r="W724" s="14"/>
      <c r="X724" s="14"/>
      <c r="Y724" s="14"/>
      <c r="Z724" s="14"/>
      <c r="AA724" s="14"/>
      <c r="AB724" s="14"/>
      <c r="AC724" s="14"/>
      <c r="AD724" s="14"/>
      <c r="AE724" s="14"/>
      <c r="AT724" s="268" t="s">
        <v>264</v>
      </c>
      <c r="AU724" s="268" t="s">
        <v>85</v>
      </c>
      <c r="AV724" s="14" t="s">
        <v>85</v>
      </c>
      <c r="AW724" s="14" t="s">
        <v>32</v>
      </c>
      <c r="AX724" s="14" t="s">
        <v>76</v>
      </c>
      <c r="AY724" s="268" t="s">
        <v>253</v>
      </c>
    </row>
    <row r="725" s="13" customFormat="1">
      <c r="A725" s="13"/>
      <c r="B725" s="247"/>
      <c r="C725" s="248"/>
      <c r="D725" s="249" t="s">
        <v>264</v>
      </c>
      <c r="E725" s="250" t="s">
        <v>1</v>
      </c>
      <c r="F725" s="251" t="s">
        <v>2127</v>
      </c>
      <c r="G725" s="248"/>
      <c r="H725" s="250" t="s">
        <v>1</v>
      </c>
      <c r="I725" s="252"/>
      <c r="J725" s="248"/>
      <c r="K725" s="248"/>
      <c r="L725" s="253"/>
      <c r="M725" s="254"/>
      <c r="N725" s="255"/>
      <c r="O725" s="255"/>
      <c r="P725" s="255"/>
      <c r="Q725" s="255"/>
      <c r="R725" s="255"/>
      <c r="S725" s="255"/>
      <c r="T725" s="256"/>
      <c r="U725" s="13"/>
      <c r="V725" s="13"/>
      <c r="W725" s="13"/>
      <c r="X725" s="13"/>
      <c r="Y725" s="13"/>
      <c r="Z725" s="13"/>
      <c r="AA725" s="13"/>
      <c r="AB725" s="13"/>
      <c r="AC725" s="13"/>
      <c r="AD725" s="13"/>
      <c r="AE725" s="13"/>
      <c r="AT725" s="257" t="s">
        <v>264</v>
      </c>
      <c r="AU725" s="257" t="s">
        <v>85</v>
      </c>
      <c r="AV725" s="13" t="s">
        <v>83</v>
      </c>
      <c r="AW725" s="13" t="s">
        <v>32</v>
      </c>
      <c r="AX725" s="13" t="s">
        <v>76</v>
      </c>
      <c r="AY725" s="257" t="s">
        <v>253</v>
      </c>
    </row>
    <row r="726" s="14" customFormat="1">
      <c r="A726" s="14"/>
      <c r="B726" s="258"/>
      <c r="C726" s="259"/>
      <c r="D726" s="249" t="s">
        <v>264</v>
      </c>
      <c r="E726" s="260" t="s">
        <v>1</v>
      </c>
      <c r="F726" s="261" t="s">
        <v>2259</v>
      </c>
      <c r="G726" s="259"/>
      <c r="H726" s="262">
        <v>7.2699999999999996</v>
      </c>
      <c r="I726" s="263"/>
      <c r="J726" s="259"/>
      <c r="K726" s="259"/>
      <c r="L726" s="264"/>
      <c r="M726" s="265"/>
      <c r="N726" s="266"/>
      <c r="O726" s="266"/>
      <c r="P726" s="266"/>
      <c r="Q726" s="266"/>
      <c r="R726" s="266"/>
      <c r="S726" s="266"/>
      <c r="T726" s="267"/>
      <c r="U726" s="14"/>
      <c r="V726" s="14"/>
      <c r="W726" s="14"/>
      <c r="X726" s="14"/>
      <c r="Y726" s="14"/>
      <c r="Z726" s="14"/>
      <c r="AA726" s="14"/>
      <c r="AB726" s="14"/>
      <c r="AC726" s="14"/>
      <c r="AD726" s="14"/>
      <c r="AE726" s="14"/>
      <c r="AT726" s="268" t="s">
        <v>264</v>
      </c>
      <c r="AU726" s="268" t="s">
        <v>85</v>
      </c>
      <c r="AV726" s="14" t="s">
        <v>85</v>
      </c>
      <c r="AW726" s="14" t="s">
        <v>32</v>
      </c>
      <c r="AX726" s="14" t="s">
        <v>76</v>
      </c>
      <c r="AY726" s="268" t="s">
        <v>253</v>
      </c>
    </row>
    <row r="727" s="14" customFormat="1">
      <c r="A727" s="14"/>
      <c r="B727" s="258"/>
      <c r="C727" s="259"/>
      <c r="D727" s="249" t="s">
        <v>264</v>
      </c>
      <c r="E727" s="260" t="s">
        <v>1</v>
      </c>
      <c r="F727" s="261" t="s">
        <v>860</v>
      </c>
      <c r="G727" s="259"/>
      <c r="H727" s="262">
        <v>-0.69999999999999996</v>
      </c>
      <c r="I727" s="263"/>
      <c r="J727" s="259"/>
      <c r="K727" s="259"/>
      <c r="L727" s="264"/>
      <c r="M727" s="265"/>
      <c r="N727" s="266"/>
      <c r="O727" s="266"/>
      <c r="P727" s="266"/>
      <c r="Q727" s="266"/>
      <c r="R727" s="266"/>
      <c r="S727" s="266"/>
      <c r="T727" s="267"/>
      <c r="U727" s="14"/>
      <c r="V727" s="14"/>
      <c r="W727" s="14"/>
      <c r="X727" s="14"/>
      <c r="Y727" s="14"/>
      <c r="Z727" s="14"/>
      <c r="AA727" s="14"/>
      <c r="AB727" s="14"/>
      <c r="AC727" s="14"/>
      <c r="AD727" s="14"/>
      <c r="AE727" s="14"/>
      <c r="AT727" s="268" t="s">
        <v>264</v>
      </c>
      <c r="AU727" s="268" t="s">
        <v>85</v>
      </c>
      <c r="AV727" s="14" t="s">
        <v>85</v>
      </c>
      <c r="AW727" s="14" t="s">
        <v>32</v>
      </c>
      <c r="AX727" s="14" t="s">
        <v>76</v>
      </c>
      <c r="AY727" s="268" t="s">
        <v>253</v>
      </c>
    </row>
    <row r="728" s="13" customFormat="1">
      <c r="A728" s="13"/>
      <c r="B728" s="247"/>
      <c r="C728" s="248"/>
      <c r="D728" s="249" t="s">
        <v>264</v>
      </c>
      <c r="E728" s="250" t="s">
        <v>1</v>
      </c>
      <c r="F728" s="251" t="s">
        <v>2131</v>
      </c>
      <c r="G728" s="248"/>
      <c r="H728" s="250" t="s">
        <v>1</v>
      </c>
      <c r="I728" s="252"/>
      <c r="J728" s="248"/>
      <c r="K728" s="248"/>
      <c r="L728" s="253"/>
      <c r="M728" s="254"/>
      <c r="N728" s="255"/>
      <c r="O728" s="255"/>
      <c r="P728" s="255"/>
      <c r="Q728" s="255"/>
      <c r="R728" s="255"/>
      <c r="S728" s="255"/>
      <c r="T728" s="256"/>
      <c r="U728" s="13"/>
      <c r="V728" s="13"/>
      <c r="W728" s="13"/>
      <c r="X728" s="13"/>
      <c r="Y728" s="13"/>
      <c r="Z728" s="13"/>
      <c r="AA728" s="13"/>
      <c r="AB728" s="13"/>
      <c r="AC728" s="13"/>
      <c r="AD728" s="13"/>
      <c r="AE728" s="13"/>
      <c r="AT728" s="257" t="s">
        <v>264</v>
      </c>
      <c r="AU728" s="257" t="s">
        <v>85</v>
      </c>
      <c r="AV728" s="13" t="s">
        <v>83</v>
      </c>
      <c r="AW728" s="13" t="s">
        <v>32</v>
      </c>
      <c r="AX728" s="13" t="s">
        <v>76</v>
      </c>
      <c r="AY728" s="257" t="s">
        <v>253</v>
      </c>
    </row>
    <row r="729" s="14" customFormat="1">
      <c r="A729" s="14"/>
      <c r="B729" s="258"/>
      <c r="C729" s="259"/>
      <c r="D729" s="249" t="s">
        <v>264</v>
      </c>
      <c r="E729" s="260" t="s">
        <v>1</v>
      </c>
      <c r="F729" s="261" t="s">
        <v>2261</v>
      </c>
      <c r="G729" s="259"/>
      <c r="H729" s="262">
        <v>7.2960000000000003</v>
      </c>
      <c r="I729" s="263"/>
      <c r="J729" s="259"/>
      <c r="K729" s="259"/>
      <c r="L729" s="264"/>
      <c r="M729" s="265"/>
      <c r="N729" s="266"/>
      <c r="O729" s="266"/>
      <c r="P729" s="266"/>
      <c r="Q729" s="266"/>
      <c r="R729" s="266"/>
      <c r="S729" s="266"/>
      <c r="T729" s="267"/>
      <c r="U729" s="14"/>
      <c r="V729" s="14"/>
      <c r="W729" s="14"/>
      <c r="X729" s="14"/>
      <c r="Y729" s="14"/>
      <c r="Z729" s="14"/>
      <c r="AA729" s="14"/>
      <c r="AB729" s="14"/>
      <c r="AC729" s="14"/>
      <c r="AD729" s="14"/>
      <c r="AE729" s="14"/>
      <c r="AT729" s="268" t="s">
        <v>264</v>
      </c>
      <c r="AU729" s="268" t="s">
        <v>85</v>
      </c>
      <c r="AV729" s="14" t="s">
        <v>85</v>
      </c>
      <c r="AW729" s="14" t="s">
        <v>32</v>
      </c>
      <c r="AX729" s="14" t="s">
        <v>76</v>
      </c>
      <c r="AY729" s="268" t="s">
        <v>253</v>
      </c>
    </row>
    <row r="730" s="14" customFormat="1">
      <c r="A730" s="14"/>
      <c r="B730" s="258"/>
      <c r="C730" s="259"/>
      <c r="D730" s="249" t="s">
        <v>264</v>
      </c>
      <c r="E730" s="260" t="s">
        <v>1</v>
      </c>
      <c r="F730" s="261" t="s">
        <v>860</v>
      </c>
      <c r="G730" s="259"/>
      <c r="H730" s="262">
        <v>-0.69999999999999996</v>
      </c>
      <c r="I730" s="263"/>
      <c r="J730" s="259"/>
      <c r="K730" s="259"/>
      <c r="L730" s="264"/>
      <c r="M730" s="265"/>
      <c r="N730" s="266"/>
      <c r="O730" s="266"/>
      <c r="P730" s="266"/>
      <c r="Q730" s="266"/>
      <c r="R730" s="266"/>
      <c r="S730" s="266"/>
      <c r="T730" s="267"/>
      <c r="U730" s="14"/>
      <c r="V730" s="14"/>
      <c r="W730" s="14"/>
      <c r="X730" s="14"/>
      <c r="Y730" s="14"/>
      <c r="Z730" s="14"/>
      <c r="AA730" s="14"/>
      <c r="AB730" s="14"/>
      <c r="AC730" s="14"/>
      <c r="AD730" s="14"/>
      <c r="AE730" s="14"/>
      <c r="AT730" s="268" t="s">
        <v>264</v>
      </c>
      <c r="AU730" s="268" t="s">
        <v>85</v>
      </c>
      <c r="AV730" s="14" t="s">
        <v>85</v>
      </c>
      <c r="AW730" s="14" t="s">
        <v>32</v>
      </c>
      <c r="AX730" s="14" t="s">
        <v>76</v>
      </c>
      <c r="AY730" s="268" t="s">
        <v>253</v>
      </c>
    </row>
    <row r="731" s="13" customFormat="1">
      <c r="A731" s="13"/>
      <c r="B731" s="247"/>
      <c r="C731" s="248"/>
      <c r="D731" s="249" t="s">
        <v>264</v>
      </c>
      <c r="E731" s="250" t="s">
        <v>1</v>
      </c>
      <c r="F731" s="251" t="s">
        <v>2136</v>
      </c>
      <c r="G731" s="248"/>
      <c r="H731" s="250" t="s">
        <v>1</v>
      </c>
      <c r="I731" s="252"/>
      <c r="J731" s="248"/>
      <c r="K731" s="248"/>
      <c r="L731" s="253"/>
      <c r="M731" s="254"/>
      <c r="N731" s="255"/>
      <c r="O731" s="255"/>
      <c r="P731" s="255"/>
      <c r="Q731" s="255"/>
      <c r="R731" s="255"/>
      <c r="S731" s="255"/>
      <c r="T731" s="256"/>
      <c r="U731" s="13"/>
      <c r="V731" s="13"/>
      <c r="W731" s="13"/>
      <c r="X731" s="13"/>
      <c r="Y731" s="13"/>
      <c r="Z731" s="13"/>
      <c r="AA731" s="13"/>
      <c r="AB731" s="13"/>
      <c r="AC731" s="13"/>
      <c r="AD731" s="13"/>
      <c r="AE731" s="13"/>
      <c r="AT731" s="257" t="s">
        <v>264</v>
      </c>
      <c r="AU731" s="257" t="s">
        <v>85</v>
      </c>
      <c r="AV731" s="13" t="s">
        <v>83</v>
      </c>
      <c r="AW731" s="13" t="s">
        <v>32</v>
      </c>
      <c r="AX731" s="13" t="s">
        <v>76</v>
      </c>
      <c r="AY731" s="257" t="s">
        <v>253</v>
      </c>
    </row>
    <row r="732" s="14" customFormat="1">
      <c r="A732" s="14"/>
      <c r="B732" s="258"/>
      <c r="C732" s="259"/>
      <c r="D732" s="249" t="s">
        <v>264</v>
      </c>
      <c r="E732" s="260" t="s">
        <v>1</v>
      </c>
      <c r="F732" s="261" t="s">
        <v>2263</v>
      </c>
      <c r="G732" s="259"/>
      <c r="H732" s="262">
        <v>7.5199999999999996</v>
      </c>
      <c r="I732" s="263"/>
      <c r="J732" s="259"/>
      <c r="K732" s="259"/>
      <c r="L732" s="264"/>
      <c r="M732" s="265"/>
      <c r="N732" s="266"/>
      <c r="O732" s="266"/>
      <c r="P732" s="266"/>
      <c r="Q732" s="266"/>
      <c r="R732" s="266"/>
      <c r="S732" s="266"/>
      <c r="T732" s="267"/>
      <c r="U732" s="14"/>
      <c r="V732" s="14"/>
      <c r="W732" s="14"/>
      <c r="X732" s="14"/>
      <c r="Y732" s="14"/>
      <c r="Z732" s="14"/>
      <c r="AA732" s="14"/>
      <c r="AB732" s="14"/>
      <c r="AC732" s="14"/>
      <c r="AD732" s="14"/>
      <c r="AE732" s="14"/>
      <c r="AT732" s="268" t="s">
        <v>264</v>
      </c>
      <c r="AU732" s="268" t="s">
        <v>85</v>
      </c>
      <c r="AV732" s="14" t="s">
        <v>85</v>
      </c>
      <c r="AW732" s="14" t="s">
        <v>32</v>
      </c>
      <c r="AX732" s="14" t="s">
        <v>76</v>
      </c>
      <c r="AY732" s="268" t="s">
        <v>253</v>
      </c>
    </row>
    <row r="733" s="14" customFormat="1">
      <c r="A733" s="14"/>
      <c r="B733" s="258"/>
      <c r="C733" s="259"/>
      <c r="D733" s="249" t="s">
        <v>264</v>
      </c>
      <c r="E733" s="260" t="s">
        <v>1</v>
      </c>
      <c r="F733" s="261" t="s">
        <v>860</v>
      </c>
      <c r="G733" s="259"/>
      <c r="H733" s="262">
        <v>-0.69999999999999996</v>
      </c>
      <c r="I733" s="263"/>
      <c r="J733" s="259"/>
      <c r="K733" s="259"/>
      <c r="L733" s="264"/>
      <c r="M733" s="265"/>
      <c r="N733" s="266"/>
      <c r="O733" s="266"/>
      <c r="P733" s="266"/>
      <c r="Q733" s="266"/>
      <c r="R733" s="266"/>
      <c r="S733" s="266"/>
      <c r="T733" s="267"/>
      <c r="U733" s="14"/>
      <c r="V733" s="14"/>
      <c r="W733" s="14"/>
      <c r="X733" s="14"/>
      <c r="Y733" s="14"/>
      <c r="Z733" s="14"/>
      <c r="AA733" s="14"/>
      <c r="AB733" s="14"/>
      <c r="AC733" s="14"/>
      <c r="AD733" s="14"/>
      <c r="AE733" s="14"/>
      <c r="AT733" s="268" t="s">
        <v>264</v>
      </c>
      <c r="AU733" s="268" t="s">
        <v>85</v>
      </c>
      <c r="AV733" s="14" t="s">
        <v>85</v>
      </c>
      <c r="AW733" s="14" t="s">
        <v>32</v>
      </c>
      <c r="AX733" s="14" t="s">
        <v>76</v>
      </c>
      <c r="AY733" s="268" t="s">
        <v>253</v>
      </c>
    </row>
    <row r="734" s="13" customFormat="1">
      <c r="A734" s="13"/>
      <c r="B734" s="247"/>
      <c r="C734" s="248"/>
      <c r="D734" s="249" t="s">
        <v>264</v>
      </c>
      <c r="E734" s="250" t="s">
        <v>1</v>
      </c>
      <c r="F734" s="251" t="s">
        <v>2140</v>
      </c>
      <c r="G734" s="248"/>
      <c r="H734" s="250" t="s">
        <v>1</v>
      </c>
      <c r="I734" s="252"/>
      <c r="J734" s="248"/>
      <c r="K734" s="248"/>
      <c r="L734" s="253"/>
      <c r="M734" s="254"/>
      <c r="N734" s="255"/>
      <c r="O734" s="255"/>
      <c r="P734" s="255"/>
      <c r="Q734" s="255"/>
      <c r="R734" s="255"/>
      <c r="S734" s="255"/>
      <c r="T734" s="256"/>
      <c r="U734" s="13"/>
      <c r="V734" s="13"/>
      <c r="W734" s="13"/>
      <c r="X734" s="13"/>
      <c r="Y734" s="13"/>
      <c r="Z734" s="13"/>
      <c r="AA734" s="13"/>
      <c r="AB734" s="13"/>
      <c r="AC734" s="13"/>
      <c r="AD734" s="13"/>
      <c r="AE734" s="13"/>
      <c r="AT734" s="257" t="s">
        <v>264</v>
      </c>
      <c r="AU734" s="257" t="s">
        <v>85</v>
      </c>
      <c r="AV734" s="13" t="s">
        <v>83</v>
      </c>
      <c r="AW734" s="13" t="s">
        <v>32</v>
      </c>
      <c r="AX734" s="13" t="s">
        <v>76</v>
      </c>
      <c r="AY734" s="257" t="s">
        <v>253</v>
      </c>
    </row>
    <row r="735" s="14" customFormat="1">
      <c r="A735" s="14"/>
      <c r="B735" s="258"/>
      <c r="C735" s="259"/>
      <c r="D735" s="249" t="s">
        <v>264</v>
      </c>
      <c r="E735" s="260" t="s">
        <v>1</v>
      </c>
      <c r="F735" s="261" t="s">
        <v>2265</v>
      </c>
      <c r="G735" s="259"/>
      <c r="H735" s="262">
        <v>8.1899999999999995</v>
      </c>
      <c r="I735" s="263"/>
      <c r="J735" s="259"/>
      <c r="K735" s="259"/>
      <c r="L735" s="264"/>
      <c r="M735" s="265"/>
      <c r="N735" s="266"/>
      <c r="O735" s="266"/>
      <c r="P735" s="266"/>
      <c r="Q735" s="266"/>
      <c r="R735" s="266"/>
      <c r="S735" s="266"/>
      <c r="T735" s="267"/>
      <c r="U735" s="14"/>
      <c r="V735" s="14"/>
      <c r="W735" s="14"/>
      <c r="X735" s="14"/>
      <c r="Y735" s="14"/>
      <c r="Z735" s="14"/>
      <c r="AA735" s="14"/>
      <c r="AB735" s="14"/>
      <c r="AC735" s="14"/>
      <c r="AD735" s="14"/>
      <c r="AE735" s="14"/>
      <c r="AT735" s="268" t="s">
        <v>264</v>
      </c>
      <c r="AU735" s="268" t="s">
        <v>85</v>
      </c>
      <c r="AV735" s="14" t="s">
        <v>85</v>
      </c>
      <c r="AW735" s="14" t="s">
        <v>32</v>
      </c>
      <c r="AX735" s="14" t="s">
        <v>76</v>
      </c>
      <c r="AY735" s="268" t="s">
        <v>253</v>
      </c>
    </row>
    <row r="736" s="14" customFormat="1">
      <c r="A736" s="14"/>
      <c r="B736" s="258"/>
      <c r="C736" s="259"/>
      <c r="D736" s="249" t="s">
        <v>264</v>
      </c>
      <c r="E736" s="260" t="s">
        <v>1</v>
      </c>
      <c r="F736" s="261" t="s">
        <v>860</v>
      </c>
      <c r="G736" s="259"/>
      <c r="H736" s="262">
        <v>-0.69999999999999996</v>
      </c>
      <c r="I736" s="263"/>
      <c r="J736" s="259"/>
      <c r="K736" s="259"/>
      <c r="L736" s="264"/>
      <c r="M736" s="265"/>
      <c r="N736" s="266"/>
      <c r="O736" s="266"/>
      <c r="P736" s="266"/>
      <c r="Q736" s="266"/>
      <c r="R736" s="266"/>
      <c r="S736" s="266"/>
      <c r="T736" s="267"/>
      <c r="U736" s="14"/>
      <c r="V736" s="14"/>
      <c r="W736" s="14"/>
      <c r="X736" s="14"/>
      <c r="Y736" s="14"/>
      <c r="Z736" s="14"/>
      <c r="AA736" s="14"/>
      <c r="AB736" s="14"/>
      <c r="AC736" s="14"/>
      <c r="AD736" s="14"/>
      <c r="AE736" s="14"/>
      <c r="AT736" s="268" t="s">
        <v>264</v>
      </c>
      <c r="AU736" s="268" t="s">
        <v>85</v>
      </c>
      <c r="AV736" s="14" t="s">
        <v>85</v>
      </c>
      <c r="AW736" s="14" t="s">
        <v>32</v>
      </c>
      <c r="AX736" s="14" t="s">
        <v>76</v>
      </c>
      <c r="AY736" s="268" t="s">
        <v>253</v>
      </c>
    </row>
    <row r="737" s="13" customFormat="1">
      <c r="A737" s="13"/>
      <c r="B737" s="247"/>
      <c r="C737" s="248"/>
      <c r="D737" s="249" t="s">
        <v>264</v>
      </c>
      <c r="E737" s="250" t="s">
        <v>1</v>
      </c>
      <c r="F737" s="251" t="s">
        <v>2146</v>
      </c>
      <c r="G737" s="248"/>
      <c r="H737" s="250" t="s">
        <v>1</v>
      </c>
      <c r="I737" s="252"/>
      <c r="J737" s="248"/>
      <c r="K737" s="248"/>
      <c r="L737" s="253"/>
      <c r="M737" s="254"/>
      <c r="N737" s="255"/>
      <c r="O737" s="255"/>
      <c r="P737" s="255"/>
      <c r="Q737" s="255"/>
      <c r="R737" s="255"/>
      <c r="S737" s="255"/>
      <c r="T737" s="256"/>
      <c r="U737" s="13"/>
      <c r="V737" s="13"/>
      <c r="W737" s="13"/>
      <c r="X737" s="13"/>
      <c r="Y737" s="13"/>
      <c r="Z737" s="13"/>
      <c r="AA737" s="13"/>
      <c r="AB737" s="13"/>
      <c r="AC737" s="13"/>
      <c r="AD737" s="13"/>
      <c r="AE737" s="13"/>
      <c r="AT737" s="257" t="s">
        <v>264</v>
      </c>
      <c r="AU737" s="257" t="s">
        <v>85</v>
      </c>
      <c r="AV737" s="13" t="s">
        <v>83</v>
      </c>
      <c r="AW737" s="13" t="s">
        <v>32</v>
      </c>
      <c r="AX737" s="13" t="s">
        <v>76</v>
      </c>
      <c r="AY737" s="257" t="s">
        <v>253</v>
      </c>
    </row>
    <row r="738" s="14" customFormat="1">
      <c r="A738" s="14"/>
      <c r="B738" s="258"/>
      <c r="C738" s="259"/>
      <c r="D738" s="249" t="s">
        <v>264</v>
      </c>
      <c r="E738" s="260" t="s">
        <v>1</v>
      </c>
      <c r="F738" s="261" t="s">
        <v>2267</v>
      </c>
      <c r="G738" s="259"/>
      <c r="H738" s="262">
        <v>8.2850000000000001</v>
      </c>
      <c r="I738" s="263"/>
      <c r="J738" s="259"/>
      <c r="K738" s="259"/>
      <c r="L738" s="264"/>
      <c r="M738" s="265"/>
      <c r="N738" s="266"/>
      <c r="O738" s="266"/>
      <c r="P738" s="266"/>
      <c r="Q738" s="266"/>
      <c r="R738" s="266"/>
      <c r="S738" s="266"/>
      <c r="T738" s="267"/>
      <c r="U738" s="14"/>
      <c r="V738" s="14"/>
      <c r="W738" s="14"/>
      <c r="X738" s="14"/>
      <c r="Y738" s="14"/>
      <c r="Z738" s="14"/>
      <c r="AA738" s="14"/>
      <c r="AB738" s="14"/>
      <c r="AC738" s="14"/>
      <c r="AD738" s="14"/>
      <c r="AE738" s="14"/>
      <c r="AT738" s="268" t="s">
        <v>264</v>
      </c>
      <c r="AU738" s="268" t="s">
        <v>85</v>
      </c>
      <c r="AV738" s="14" t="s">
        <v>85</v>
      </c>
      <c r="AW738" s="14" t="s">
        <v>32</v>
      </c>
      <c r="AX738" s="14" t="s">
        <v>76</v>
      </c>
      <c r="AY738" s="268" t="s">
        <v>253</v>
      </c>
    </row>
    <row r="739" s="14" customFormat="1">
      <c r="A739" s="14"/>
      <c r="B739" s="258"/>
      <c r="C739" s="259"/>
      <c r="D739" s="249" t="s">
        <v>264</v>
      </c>
      <c r="E739" s="260" t="s">
        <v>1</v>
      </c>
      <c r="F739" s="261" t="s">
        <v>860</v>
      </c>
      <c r="G739" s="259"/>
      <c r="H739" s="262">
        <v>-0.69999999999999996</v>
      </c>
      <c r="I739" s="263"/>
      <c r="J739" s="259"/>
      <c r="K739" s="259"/>
      <c r="L739" s="264"/>
      <c r="M739" s="265"/>
      <c r="N739" s="266"/>
      <c r="O739" s="266"/>
      <c r="P739" s="266"/>
      <c r="Q739" s="266"/>
      <c r="R739" s="266"/>
      <c r="S739" s="266"/>
      <c r="T739" s="267"/>
      <c r="U739" s="14"/>
      <c r="V739" s="14"/>
      <c r="W739" s="14"/>
      <c r="X739" s="14"/>
      <c r="Y739" s="14"/>
      <c r="Z739" s="14"/>
      <c r="AA739" s="14"/>
      <c r="AB739" s="14"/>
      <c r="AC739" s="14"/>
      <c r="AD739" s="14"/>
      <c r="AE739" s="14"/>
      <c r="AT739" s="268" t="s">
        <v>264</v>
      </c>
      <c r="AU739" s="268" t="s">
        <v>85</v>
      </c>
      <c r="AV739" s="14" t="s">
        <v>85</v>
      </c>
      <c r="AW739" s="14" t="s">
        <v>32</v>
      </c>
      <c r="AX739" s="14" t="s">
        <v>76</v>
      </c>
      <c r="AY739" s="268" t="s">
        <v>253</v>
      </c>
    </row>
    <row r="740" s="13" customFormat="1">
      <c r="A740" s="13"/>
      <c r="B740" s="247"/>
      <c r="C740" s="248"/>
      <c r="D740" s="249" t="s">
        <v>264</v>
      </c>
      <c r="E740" s="250" t="s">
        <v>1</v>
      </c>
      <c r="F740" s="251" t="s">
        <v>2148</v>
      </c>
      <c r="G740" s="248"/>
      <c r="H740" s="250" t="s">
        <v>1</v>
      </c>
      <c r="I740" s="252"/>
      <c r="J740" s="248"/>
      <c r="K740" s="248"/>
      <c r="L740" s="253"/>
      <c r="M740" s="254"/>
      <c r="N740" s="255"/>
      <c r="O740" s="255"/>
      <c r="P740" s="255"/>
      <c r="Q740" s="255"/>
      <c r="R740" s="255"/>
      <c r="S740" s="255"/>
      <c r="T740" s="256"/>
      <c r="U740" s="13"/>
      <c r="V740" s="13"/>
      <c r="W740" s="13"/>
      <c r="X740" s="13"/>
      <c r="Y740" s="13"/>
      <c r="Z740" s="13"/>
      <c r="AA740" s="13"/>
      <c r="AB740" s="13"/>
      <c r="AC740" s="13"/>
      <c r="AD740" s="13"/>
      <c r="AE740" s="13"/>
      <c r="AT740" s="257" t="s">
        <v>264</v>
      </c>
      <c r="AU740" s="257" t="s">
        <v>85</v>
      </c>
      <c r="AV740" s="13" t="s">
        <v>83</v>
      </c>
      <c r="AW740" s="13" t="s">
        <v>32</v>
      </c>
      <c r="AX740" s="13" t="s">
        <v>76</v>
      </c>
      <c r="AY740" s="257" t="s">
        <v>253</v>
      </c>
    </row>
    <row r="741" s="14" customFormat="1">
      <c r="A741" s="14"/>
      <c r="B741" s="258"/>
      <c r="C741" s="259"/>
      <c r="D741" s="249" t="s">
        <v>264</v>
      </c>
      <c r="E741" s="260" t="s">
        <v>1</v>
      </c>
      <c r="F741" s="261" t="s">
        <v>2268</v>
      </c>
      <c r="G741" s="259"/>
      <c r="H741" s="262">
        <v>5.46</v>
      </c>
      <c r="I741" s="263"/>
      <c r="J741" s="259"/>
      <c r="K741" s="259"/>
      <c r="L741" s="264"/>
      <c r="M741" s="265"/>
      <c r="N741" s="266"/>
      <c r="O741" s="266"/>
      <c r="P741" s="266"/>
      <c r="Q741" s="266"/>
      <c r="R741" s="266"/>
      <c r="S741" s="266"/>
      <c r="T741" s="267"/>
      <c r="U741" s="14"/>
      <c r="V741" s="14"/>
      <c r="W741" s="14"/>
      <c r="X741" s="14"/>
      <c r="Y741" s="14"/>
      <c r="Z741" s="14"/>
      <c r="AA741" s="14"/>
      <c r="AB741" s="14"/>
      <c r="AC741" s="14"/>
      <c r="AD741" s="14"/>
      <c r="AE741" s="14"/>
      <c r="AT741" s="268" t="s">
        <v>264</v>
      </c>
      <c r="AU741" s="268" t="s">
        <v>85</v>
      </c>
      <c r="AV741" s="14" t="s">
        <v>85</v>
      </c>
      <c r="AW741" s="14" t="s">
        <v>32</v>
      </c>
      <c r="AX741" s="14" t="s">
        <v>76</v>
      </c>
      <c r="AY741" s="268" t="s">
        <v>253</v>
      </c>
    </row>
    <row r="742" s="14" customFormat="1">
      <c r="A742" s="14"/>
      <c r="B742" s="258"/>
      <c r="C742" s="259"/>
      <c r="D742" s="249" t="s">
        <v>264</v>
      </c>
      <c r="E742" s="260" t="s">
        <v>1</v>
      </c>
      <c r="F742" s="261" t="s">
        <v>860</v>
      </c>
      <c r="G742" s="259"/>
      <c r="H742" s="262">
        <v>-0.69999999999999996</v>
      </c>
      <c r="I742" s="263"/>
      <c r="J742" s="259"/>
      <c r="K742" s="259"/>
      <c r="L742" s="264"/>
      <c r="M742" s="265"/>
      <c r="N742" s="266"/>
      <c r="O742" s="266"/>
      <c r="P742" s="266"/>
      <c r="Q742" s="266"/>
      <c r="R742" s="266"/>
      <c r="S742" s="266"/>
      <c r="T742" s="267"/>
      <c r="U742" s="14"/>
      <c r="V742" s="14"/>
      <c r="W742" s="14"/>
      <c r="X742" s="14"/>
      <c r="Y742" s="14"/>
      <c r="Z742" s="14"/>
      <c r="AA742" s="14"/>
      <c r="AB742" s="14"/>
      <c r="AC742" s="14"/>
      <c r="AD742" s="14"/>
      <c r="AE742" s="14"/>
      <c r="AT742" s="268" t="s">
        <v>264</v>
      </c>
      <c r="AU742" s="268" t="s">
        <v>85</v>
      </c>
      <c r="AV742" s="14" t="s">
        <v>85</v>
      </c>
      <c r="AW742" s="14" t="s">
        <v>32</v>
      </c>
      <c r="AX742" s="14" t="s">
        <v>76</v>
      </c>
      <c r="AY742" s="268" t="s">
        <v>253</v>
      </c>
    </row>
    <row r="743" s="13" customFormat="1">
      <c r="A743" s="13"/>
      <c r="B743" s="247"/>
      <c r="C743" s="248"/>
      <c r="D743" s="249" t="s">
        <v>264</v>
      </c>
      <c r="E743" s="250" t="s">
        <v>1</v>
      </c>
      <c r="F743" s="251" t="s">
        <v>2150</v>
      </c>
      <c r="G743" s="248"/>
      <c r="H743" s="250" t="s">
        <v>1</v>
      </c>
      <c r="I743" s="252"/>
      <c r="J743" s="248"/>
      <c r="K743" s="248"/>
      <c r="L743" s="253"/>
      <c r="M743" s="254"/>
      <c r="N743" s="255"/>
      <c r="O743" s="255"/>
      <c r="P743" s="255"/>
      <c r="Q743" s="255"/>
      <c r="R743" s="255"/>
      <c r="S743" s="255"/>
      <c r="T743" s="256"/>
      <c r="U743" s="13"/>
      <c r="V743" s="13"/>
      <c r="W743" s="13"/>
      <c r="X743" s="13"/>
      <c r="Y743" s="13"/>
      <c r="Z743" s="13"/>
      <c r="AA743" s="13"/>
      <c r="AB743" s="13"/>
      <c r="AC743" s="13"/>
      <c r="AD743" s="13"/>
      <c r="AE743" s="13"/>
      <c r="AT743" s="257" t="s">
        <v>264</v>
      </c>
      <c r="AU743" s="257" t="s">
        <v>85</v>
      </c>
      <c r="AV743" s="13" t="s">
        <v>83</v>
      </c>
      <c r="AW743" s="13" t="s">
        <v>32</v>
      </c>
      <c r="AX743" s="13" t="s">
        <v>76</v>
      </c>
      <c r="AY743" s="257" t="s">
        <v>253</v>
      </c>
    </row>
    <row r="744" s="14" customFormat="1">
      <c r="A744" s="14"/>
      <c r="B744" s="258"/>
      <c r="C744" s="259"/>
      <c r="D744" s="249" t="s">
        <v>264</v>
      </c>
      <c r="E744" s="260" t="s">
        <v>1</v>
      </c>
      <c r="F744" s="261" t="s">
        <v>2269</v>
      </c>
      <c r="G744" s="259"/>
      <c r="H744" s="262">
        <v>3.7999999999999998</v>
      </c>
      <c r="I744" s="263"/>
      <c r="J744" s="259"/>
      <c r="K744" s="259"/>
      <c r="L744" s="264"/>
      <c r="M744" s="265"/>
      <c r="N744" s="266"/>
      <c r="O744" s="266"/>
      <c r="P744" s="266"/>
      <c r="Q744" s="266"/>
      <c r="R744" s="266"/>
      <c r="S744" s="266"/>
      <c r="T744" s="267"/>
      <c r="U744" s="14"/>
      <c r="V744" s="14"/>
      <c r="W744" s="14"/>
      <c r="X744" s="14"/>
      <c r="Y744" s="14"/>
      <c r="Z744" s="14"/>
      <c r="AA744" s="14"/>
      <c r="AB744" s="14"/>
      <c r="AC744" s="14"/>
      <c r="AD744" s="14"/>
      <c r="AE744" s="14"/>
      <c r="AT744" s="268" t="s">
        <v>264</v>
      </c>
      <c r="AU744" s="268" t="s">
        <v>85</v>
      </c>
      <c r="AV744" s="14" t="s">
        <v>85</v>
      </c>
      <c r="AW744" s="14" t="s">
        <v>32</v>
      </c>
      <c r="AX744" s="14" t="s">
        <v>76</v>
      </c>
      <c r="AY744" s="268" t="s">
        <v>253</v>
      </c>
    </row>
    <row r="745" s="14" customFormat="1">
      <c r="A745" s="14"/>
      <c r="B745" s="258"/>
      <c r="C745" s="259"/>
      <c r="D745" s="249" t="s">
        <v>264</v>
      </c>
      <c r="E745" s="260" t="s">
        <v>1</v>
      </c>
      <c r="F745" s="261" t="s">
        <v>860</v>
      </c>
      <c r="G745" s="259"/>
      <c r="H745" s="262">
        <v>-0.69999999999999996</v>
      </c>
      <c r="I745" s="263"/>
      <c r="J745" s="259"/>
      <c r="K745" s="259"/>
      <c r="L745" s="264"/>
      <c r="M745" s="265"/>
      <c r="N745" s="266"/>
      <c r="O745" s="266"/>
      <c r="P745" s="266"/>
      <c r="Q745" s="266"/>
      <c r="R745" s="266"/>
      <c r="S745" s="266"/>
      <c r="T745" s="267"/>
      <c r="U745" s="14"/>
      <c r="V745" s="14"/>
      <c r="W745" s="14"/>
      <c r="X745" s="14"/>
      <c r="Y745" s="14"/>
      <c r="Z745" s="14"/>
      <c r="AA745" s="14"/>
      <c r="AB745" s="14"/>
      <c r="AC745" s="14"/>
      <c r="AD745" s="14"/>
      <c r="AE745" s="14"/>
      <c r="AT745" s="268" t="s">
        <v>264</v>
      </c>
      <c r="AU745" s="268" t="s">
        <v>85</v>
      </c>
      <c r="AV745" s="14" t="s">
        <v>85</v>
      </c>
      <c r="AW745" s="14" t="s">
        <v>32</v>
      </c>
      <c r="AX745" s="14" t="s">
        <v>76</v>
      </c>
      <c r="AY745" s="268" t="s">
        <v>253</v>
      </c>
    </row>
    <row r="746" s="13" customFormat="1">
      <c r="A746" s="13"/>
      <c r="B746" s="247"/>
      <c r="C746" s="248"/>
      <c r="D746" s="249" t="s">
        <v>264</v>
      </c>
      <c r="E746" s="250" t="s">
        <v>1</v>
      </c>
      <c r="F746" s="251" t="s">
        <v>2151</v>
      </c>
      <c r="G746" s="248"/>
      <c r="H746" s="250" t="s">
        <v>1</v>
      </c>
      <c r="I746" s="252"/>
      <c r="J746" s="248"/>
      <c r="K746" s="248"/>
      <c r="L746" s="253"/>
      <c r="M746" s="254"/>
      <c r="N746" s="255"/>
      <c r="O746" s="255"/>
      <c r="P746" s="255"/>
      <c r="Q746" s="255"/>
      <c r="R746" s="255"/>
      <c r="S746" s="255"/>
      <c r="T746" s="256"/>
      <c r="U746" s="13"/>
      <c r="V746" s="13"/>
      <c r="W746" s="13"/>
      <c r="X746" s="13"/>
      <c r="Y746" s="13"/>
      <c r="Z746" s="13"/>
      <c r="AA746" s="13"/>
      <c r="AB746" s="13"/>
      <c r="AC746" s="13"/>
      <c r="AD746" s="13"/>
      <c r="AE746" s="13"/>
      <c r="AT746" s="257" t="s">
        <v>264</v>
      </c>
      <c r="AU746" s="257" t="s">
        <v>85</v>
      </c>
      <c r="AV746" s="13" t="s">
        <v>83</v>
      </c>
      <c r="AW746" s="13" t="s">
        <v>32</v>
      </c>
      <c r="AX746" s="13" t="s">
        <v>76</v>
      </c>
      <c r="AY746" s="257" t="s">
        <v>253</v>
      </c>
    </row>
    <row r="747" s="14" customFormat="1">
      <c r="A747" s="14"/>
      <c r="B747" s="258"/>
      <c r="C747" s="259"/>
      <c r="D747" s="249" t="s">
        <v>264</v>
      </c>
      <c r="E747" s="260" t="s">
        <v>1</v>
      </c>
      <c r="F747" s="261" t="s">
        <v>2270</v>
      </c>
      <c r="G747" s="259"/>
      <c r="H747" s="262">
        <v>5.0300000000000002</v>
      </c>
      <c r="I747" s="263"/>
      <c r="J747" s="259"/>
      <c r="K747" s="259"/>
      <c r="L747" s="264"/>
      <c r="M747" s="265"/>
      <c r="N747" s="266"/>
      <c r="O747" s="266"/>
      <c r="P747" s="266"/>
      <c r="Q747" s="266"/>
      <c r="R747" s="266"/>
      <c r="S747" s="266"/>
      <c r="T747" s="267"/>
      <c r="U747" s="14"/>
      <c r="V747" s="14"/>
      <c r="W747" s="14"/>
      <c r="X747" s="14"/>
      <c r="Y747" s="14"/>
      <c r="Z747" s="14"/>
      <c r="AA747" s="14"/>
      <c r="AB747" s="14"/>
      <c r="AC747" s="14"/>
      <c r="AD747" s="14"/>
      <c r="AE747" s="14"/>
      <c r="AT747" s="268" t="s">
        <v>264</v>
      </c>
      <c r="AU747" s="268" t="s">
        <v>85</v>
      </c>
      <c r="AV747" s="14" t="s">
        <v>85</v>
      </c>
      <c r="AW747" s="14" t="s">
        <v>32</v>
      </c>
      <c r="AX747" s="14" t="s">
        <v>76</v>
      </c>
      <c r="AY747" s="268" t="s">
        <v>253</v>
      </c>
    </row>
    <row r="748" s="14" customFormat="1">
      <c r="A748" s="14"/>
      <c r="B748" s="258"/>
      <c r="C748" s="259"/>
      <c r="D748" s="249" t="s">
        <v>264</v>
      </c>
      <c r="E748" s="260" t="s">
        <v>1</v>
      </c>
      <c r="F748" s="261" t="s">
        <v>860</v>
      </c>
      <c r="G748" s="259"/>
      <c r="H748" s="262">
        <v>-0.69999999999999996</v>
      </c>
      <c r="I748" s="263"/>
      <c r="J748" s="259"/>
      <c r="K748" s="259"/>
      <c r="L748" s="264"/>
      <c r="M748" s="265"/>
      <c r="N748" s="266"/>
      <c r="O748" s="266"/>
      <c r="P748" s="266"/>
      <c r="Q748" s="266"/>
      <c r="R748" s="266"/>
      <c r="S748" s="266"/>
      <c r="T748" s="267"/>
      <c r="U748" s="14"/>
      <c r="V748" s="14"/>
      <c r="W748" s="14"/>
      <c r="X748" s="14"/>
      <c r="Y748" s="14"/>
      <c r="Z748" s="14"/>
      <c r="AA748" s="14"/>
      <c r="AB748" s="14"/>
      <c r="AC748" s="14"/>
      <c r="AD748" s="14"/>
      <c r="AE748" s="14"/>
      <c r="AT748" s="268" t="s">
        <v>264</v>
      </c>
      <c r="AU748" s="268" t="s">
        <v>85</v>
      </c>
      <c r="AV748" s="14" t="s">
        <v>85</v>
      </c>
      <c r="AW748" s="14" t="s">
        <v>32</v>
      </c>
      <c r="AX748" s="14" t="s">
        <v>76</v>
      </c>
      <c r="AY748" s="268" t="s">
        <v>253</v>
      </c>
    </row>
    <row r="749" s="16" customFormat="1">
      <c r="A749" s="16"/>
      <c r="B749" s="280"/>
      <c r="C749" s="281"/>
      <c r="D749" s="249" t="s">
        <v>264</v>
      </c>
      <c r="E749" s="282" t="s">
        <v>1</v>
      </c>
      <c r="F749" s="283" t="s">
        <v>323</v>
      </c>
      <c r="G749" s="281"/>
      <c r="H749" s="284">
        <v>87.191000000000002</v>
      </c>
      <c r="I749" s="285"/>
      <c r="J749" s="281"/>
      <c r="K749" s="281"/>
      <c r="L749" s="286"/>
      <c r="M749" s="287"/>
      <c r="N749" s="288"/>
      <c r="O749" s="288"/>
      <c r="P749" s="288"/>
      <c r="Q749" s="288"/>
      <c r="R749" s="288"/>
      <c r="S749" s="288"/>
      <c r="T749" s="289"/>
      <c r="U749" s="16"/>
      <c r="V749" s="16"/>
      <c r="W749" s="16"/>
      <c r="X749" s="16"/>
      <c r="Y749" s="16"/>
      <c r="Z749" s="16"/>
      <c r="AA749" s="16"/>
      <c r="AB749" s="16"/>
      <c r="AC749" s="16"/>
      <c r="AD749" s="16"/>
      <c r="AE749" s="16"/>
      <c r="AT749" s="290" t="s">
        <v>264</v>
      </c>
      <c r="AU749" s="290" t="s">
        <v>85</v>
      </c>
      <c r="AV749" s="16" t="s">
        <v>102</v>
      </c>
      <c r="AW749" s="16" t="s">
        <v>32</v>
      </c>
      <c r="AX749" s="16" t="s">
        <v>76</v>
      </c>
      <c r="AY749" s="290" t="s">
        <v>253</v>
      </c>
    </row>
    <row r="750" s="15" customFormat="1">
      <c r="A750" s="15"/>
      <c r="B750" s="269"/>
      <c r="C750" s="270"/>
      <c r="D750" s="249" t="s">
        <v>264</v>
      </c>
      <c r="E750" s="271" t="s">
        <v>1</v>
      </c>
      <c r="F750" s="272" t="s">
        <v>283</v>
      </c>
      <c r="G750" s="270"/>
      <c r="H750" s="273">
        <v>92.046999999999997</v>
      </c>
      <c r="I750" s="274"/>
      <c r="J750" s="270"/>
      <c r="K750" s="270"/>
      <c r="L750" s="275"/>
      <c r="M750" s="276"/>
      <c r="N750" s="277"/>
      <c r="O750" s="277"/>
      <c r="P750" s="277"/>
      <c r="Q750" s="277"/>
      <c r="R750" s="277"/>
      <c r="S750" s="277"/>
      <c r="T750" s="278"/>
      <c r="U750" s="15"/>
      <c r="V750" s="15"/>
      <c r="W750" s="15"/>
      <c r="X750" s="15"/>
      <c r="Y750" s="15"/>
      <c r="Z750" s="15"/>
      <c r="AA750" s="15"/>
      <c r="AB750" s="15"/>
      <c r="AC750" s="15"/>
      <c r="AD750" s="15"/>
      <c r="AE750" s="15"/>
      <c r="AT750" s="279" t="s">
        <v>264</v>
      </c>
      <c r="AU750" s="279" t="s">
        <v>85</v>
      </c>
      <c r="AV750" s="15" t="s">
        <v>260</v>
      </c>
      <c r="AW750" s="15" t="s">
        <v>32</v>
      </c>
      <c r="AX750" s="15" t="s">
        <v>83</v>
      </c>
      <c r="AY750" s="279" t="s">
        <v>253</v>
      </c>
    </row>
    <row r="751" s="2" customFormat="1" ht="24.15" customHeight="1">
      <c r="A751" s="39"/>
      <c r="B751" s="40"/>
      <c r="C751" s="229" t="s">
        <v>795</v>
      </c>
      <c r="D751" s="229" t="s">
        <v>256</v>
      </c>
      <c r="E751" s="230" t="s">
        <v>2440</v>
      </c>
      <c r="F751" s="231" t="s">
        <v>2441</v>
      </c>
      <c r="G751" s="232" t="s">
        <v>422</v>
      </c>
      <c r="H751" s="233">
        <v>1.702</v>
      </c>
      <c r="I751" s="234"/>
      <c r="J751" s="235">
        <f>ROUND(I751*H751,2)</f>
        <v>0</v>
      </c>
      <c r="K751" s="231" t="s">
        <v>259</v>
      </c>
      <c r="L751" s="45"/>
      <c r="M751" s="236" t="s">
        <v>1</v>
      </c>
      <c r="N751" s="237" t="s">
        <v>41</v>
      </c>
      <c r="O751" s="92"/>
      <c r="P751" s="238">
        <f>O751*H751</f>
        <v>0</v>
      </c>
      <c r="Q751" s="238">
        <v>0</v>
      </c>
      <c r="R751" s="238">
        <f>Q751*H751</f>
        <v>0</v>
      </c>
      <c r="S751" s="238">
        <v>0</v>
      </c>
      <c r="T751" s="239">
        <f>S751*H751</f>
        <v>0</v>
      </c>
      <c r="U751" s="39"/>
      <c r="V751" s="39"/>
      <c r="W751" s="39"/>
      <c r="X751" s="39"/>
      <c r="Y751" s="39"/>
      <c r="Z751" s="39"/>
      <c r="AA751" s="39"/>
      <c r="AB751" s="39"/>
      <c r="AC751" s="39"/>
      <c r="AD751" s="39"/>
      <c r="AE751" s="39"/>
      <c r="AR751" s="240" t="s">
        <v>398</v>
      </c>
      <c r="AT751" s="240" t="s">
        <v>256</v>
      </c>
      <c r="AU751" s="240" t="s">
        <v>85</v>
      </c>
      <c r="AY751" s="18" t="s">
        <v>253</v>
      </c>
      <c r="BE751" s="241">
        <f>IF(N751="základní",J751,0)</f>
        <v>0</v>
      </c>
      <c r="BF751" s="241">
        <f>IF(N751="snížená",J751,0)</f>
        <v>0</v>
      </c>
      <c r="BG751" s="241">
        <f>IF(N751="zákl. přenesená",J751,0)</f>
        <v>0</v>
      </c>
      <c r="BH751" s="241">
        <f>IF(N751="sníž. přenesená",J751,0)</f>
        <v>0</v>
      </c>
      <c r="BI751" s="241">
        <f>IF(N751="nulová",J751,0)</f>
        <v>0</v>
      </c>
      <c r="BJ751" s="18" t="s">
        <v>83</v>
      </c>
      <c r="BK751" s="241">
        <f>ROUND(I751*H751,2)</f>
        <v>0</v>
      </c>
      <c r="BL751" s="18" t="s">
        <v>398</v>
      </c>
      <c r="BM751" s="240" t="s">
        <v>2442</v>
      </c>
    </row>
    <row r="752" s="2" customFormat="1">
      <c r="A752" s="39"/>
      <c r="B752" s="40"/>
      <c r="C752" s="41"/>
      <c r="D752" s="242" t="s">
        <v>262</v>
      </c>
      <c r="E752" s="41"/>
      <c r="F752" s="243" t="s">
        <v>2443</v>
      </c>
      <c r="G752" s="41"/>
      <c r="H752" s="41"/>
      <c r="I752" s="244"/>
      <c r="J752" s="41"/>
      <c r="K752" s="41"/>
      <c r="L752" s="45"/>
      <c r="M752" s="245"/>
      <c r="N752" s="246"/>
      <c r="O752" s="92"/>
      <c r="P752" s="92"/>
      <c r="Q752" s="92"/>
      <c r="R752" s="92"/>
      <c r="S752" s="92"/>
      <c r="T752" s="93"/>
      <c r="U752" s="39"/>
      <c r="V752" s="39"/>
      <c r="W752" s="39"/>
      <c r="X752" s="39"/>
      <c r="Y752" s="39"/>
      <c r="Z752" s="39"/>
      <c r="AA752" s="39"/>
      <c r="AB752" s="39"/>
      <c r="AC752" s="39"/>
      <c r="AD752" s="39"/>
      <c r="AE752" s="39"/>
      <c r="AT752" s="18" t="s">
        <v>262</v>
      </c>
      <c r="AU752" s="18" t="s">
        <v>85</v>
      </c>
    </row>
    <row r="753" s="12" customFormat="1" ht="22.8" customHeight="1">
      <c r="A753" s="12"/>
      <c r="B753" s="213"/>
      <c r="C753" s="214"/>
      <c r="D753" s="215" t="s">
        <v>75</v>
      </c>
      <c r="E753" s="227" t="s">
        <v>865</v>
      </c>
      <c r="F753" s="227" t="s">
        <v>866</v>
      </c>
      <c r="G753" s="214"/>
      <c r="H753" s="214"/>
      <c r="I753" s="217"/>
      <c r="J753" s="228">
        <f>BK753</f>
        <v>0</v>
      </c>
      <c r="K753" s="214"/>
      <c r="L753" s="219"/>
      <c r="M753" s="220"/>
      <c r="N753" s="221"/>
      <c r="O753" s="221"/>
      <c r="P753" s="222">
        <f>SUM(P754:P855)</f>
        <v>0</v>
      </c>
      <c r="Q753" s="221"/>
      <c r="R753" s="222">
        <f>SUM(R754:R855)</f>
        <v>0.17833199999999999</v>
      </c>
      <c r="S753" s="221"/>
      <c r="T753" s="223">
        <f>SUM(T754:T855)</f>
        <v>0</v>
      </c>
      <c r="U753" s="12"/>
      <c r="V753" s="12"/>
      <c r="W753" s="12"/>
      <c r="X753" s="12"/>
      <c r="Y753" s="12"/>
      <c r="Z753" s="12"/>
      <c r="AA753" s="12"/>
      <c r="AB753" s="12"/>
      <c r="AC753" s="12"/>
      <c r="AD753" s="12"/>
      <c r="AE753" s="12"/>
      <c r="AR753" s="224" t="s">
        <v>85</v>
      </c>
      <c r="AT753" s="225" t="s">
        <v>75</v>
      </c>
      <c r="AU753" s="225" t="s">
        <v>83</v>
      </c>
      <c r="AY753" s="224" t="s">
        <v>253</v>
      </c>
      <c r="BK753" s="226">
        <f>SUM(BK754:BK855)</f>
        <v>0</v>
      </c>
    </row>
    <row r="754" s="2" customFormat="1" ht="16.5" customHeight="1">
      <c r="A754" s="39"/>
      <c r="B754" s="40"/>
      <c r="C754" s="229" t="s">
        <v>800</v>
      </c>
      <c r="D754" s="229" t="s">
        <v>256</v>
      </c>
      <c r="E754" s="230" t="s">
        <v>868</v>
      </c>
      <c r="F754" s="231" t="s">
        <v>869</v>
      </c>
      <c r="G754" s="232" t="s">
        <v>179</v>
      </c>
      <c r="H754" s="233">
        <v>231.59999999999999</v>
      </c>
      <c r="I754" s="234"/>
      <c r="J754" s="235">
        <f>ROUND(I754*H754,2)</f>
        <v>0</v>
      </c>
      <c r="K754" s="231" t="s">
        <v>1</v>
      </c>
      <c r="L754" s="45"/>
      <c r="M754" s="236" t="s">
        <v>1</v>
      </c>
      <c r="N754" s="237" t="s">
        <v>41</v>
      </c>
      <c r="O754" s="92"/>
      <c r="P754" s="238">
        <f>O754*H754</f>
        <v>0</v>
      </c>
      <c r="Q754" s="238">
        <v>0</v>
      </c>
      <c r="R754" s="238">
        <f>Q754*H754</f>
        <v>0</v>
      </c>
      <c r="S754" s="238">
        <v>0</v>
      </c>
      <c r="T754" s="239">
        <f>S754*H754</f>
        <v>0</v>
      </c>
      <c r="U754" s="39"/>
      <c r="V754" s="39"/>
      <c r="W754" s="39"/>
      <c r="X754" s="39"/>
      <c r="Y754" s="39"/>
      <c r="Z754" s="39"/>
      <c r="AA754" s="39"/>
      <c r="AB754" s="39"/>
      <c r="AC754" s="39"/>
      <c r="AD754" s="39"/>
      <c r="AE754" s="39"/>
      <c r="AR754" s="240" t="s">
        <v>398</v>
      </c>
      <c r="AT754" s="240" t="s">
        <v>256</v>
      </c>
      <c r="AU754" s="240" t="s">
        <v>85</v>
      </c>
      <c r="AY754" s="18" t="s">
        <v>253</v>
      </c>
      <c r="BE754" s="241">
        <f>IF(N754="základní",J754,0)</f>
        <v>0</v>
      </c>
      <c r="BF754" s="241">
        <f>IF(N754="snížená",J754,0)</f>
        <v>0</v>
      </c>
      <c r="BG754" s="241">
        <f>IF(N754="zákl. přenesená",J754,0)</f>
        <v>0</v>
      </c>
      <c r="BH754" s="241">
        <f>IF(N754="sníž. přenesená",J754,0)</f>
        <v>0</v>
      </c>
      <c r="BI754" s="241">
        <f>IF(N754="nulová",J754,0)</f>
        <v>0</v>
      </c>
      <c r="BJ754" s="18" t="s">
        <v>83</v>
      </c>
      <c r="BK754" s="241">
        <f>ROUND(I754*H754,2)</f>
        <v>0</v>
      </c>
      <c r="BL754" s="18" t="s">
        <v>398</v>
      </c>
      <c r="BM754" s="240" t="s">
        <v>2444</v>
      </c>
    </row>
    <row r="755" s="14" customFormat="1">
      <c r="A755" s="14"/>
      <c r="B755" s="258"/>
      <c r="C755" s="259"/>
      <c r="D755" s="249" t="s">
        <v>264</v>
      </c>
      <c r="E755" s="260" t="s">
        <v>1</v>
      </c>
      <c r="F755" s="261" t="s">
        <v>2055</v>
      </c>
      <c r="G755" s="259"/>
      <c r="H755" s="262">
        <v>24.98</v>
      </c>
      <c r="I755" s="263"/>
      <c r="J755" s="259"/>
      <c r="K755" s="259"/>
      <c r="L755" s="264"/>
      <c r="M755" s="265"/>
      <c r="N755" s="266"/>
      <c r="O755" s="266"/>
      <c r="P755" s="266"/>
      <c r="Q755" s="266"/>
      <c r="R755" s="266"/>
      <c r="S755" s="266"/>
      <c r="T755" s="267"/>
      <c r="U755" s="14"/>
      <c r="V755" s="14"/>
      <c r="W755" s="14"/>
      <c r="X755" s="14"/>
      <c r="Y755" s="14"/>
      <c r="Z755" s="14"/>
      <c r="AA755" s="14"/>
      <c r="AB755" s="14"/>
      <c r="AC755" s="14"/>
      <c r="AD755" s="14"/>
      <c r="AE755" s="14"/>
      <c r="AT755" s="268" t="s">
        <v>264</v>
      </c>
      <c r="AU755" s="268" t="s">
        <v>85</v>
      </c>
      <c r="AV755" s="14" t="s">
        <v>85</v>
      </c>
      <c r="AW755" s="14" t="s">
        <v>32</v>
      </c>
      <c r="AX755" s="14" t="s">
        <v>76</v>
      </c>
      <c r="AY755" s="268" t="s">
        <v>253</v>
      </c>
    </row>
    <row r="756" s="14" customFormat="1">
      <c r="A756" s="14"/>
      <c r="B756" s="258"/>
      <c r="C756" s="259"/>
      <c r="D756" s="249" t="s">
        <v>264</v>
      </c>
      <c r="E756" s="260" t="s">
        <v>1</v>
      </c>
      <c r="F756" s="261" t="s">
        <v>2058</v>
      </c>
      <c r="G756" s="259"/>
      <c r="H756" s="262">
        <v>117.5</v>
      </c>
      <c r="I756" s="263"/>
      <c r="J756" s="259"/>
      <c r="K756" s="259"/>
      <c r="L756" s="264"/>
      <c r="M756" s="265"/>
      <c r="N756" s="266"/>
      <c r="O756" s="266"/>
      <c r="P756" s="266"/>
      <c r="Q756" s="266"/>
      <c r="R756" s="266"/>
      <c r="S756" s="266"/>
      <c r="T756" s="267"/>
      <c r="U756" s="14"/>
      <c r="V756" s="14"/>
      <c r="W756" s="14"/>
      <c r="X756" s="14"/>
      <c r="Y756" s="14"/>
      <c r="Z756" s="14"/>
      <c r="AA756" s="14"/>
      <c r="AB756" s="14"/>
      <c r="AC756" s="14"/>
      <c r="AD756" s="14"/>
      <c r="AE756" s="14"/>
      <c r="AT756" s="268" t="s">
        <v>264</v>
      </c>
      <c r="AU756" s="268" t="s">
        <v>85</v>
      </c>
      <c r="AV756" s="14" t="s">
        <v>85</v>
      </c>
      <c r="AW756" s="14" t="s">
        <v>32</v>
      </c>
      <c r="AX756" s="14" t="s">
        <v>76</v>
      </c>
      <c r="AY756" s="268" t="s">
        <v>253</v>
      </c>
    </row>
    <row r="757" s="14" customFormat="1">
      <c r="A757" s="14"/>
      <c r="B757" s="258"/>
      <c r="C757" s="259"/>
      <c r="D757" s="249" t="s">
        <v>264</v>
      </c>
      <c r="E757" s="260" t="s">
        <v>1</v>
      </c>
      <c r="F757" s="261" t="s">
        <v>2064</v>
      </c>
      <c r="G757" s="259"/>
      <c r="H757" s="262">
        <v>89.120000000000005</v>
      </c>
      <c r="I757" s="263"/>
      <c r="J757" s="259"/>
      <c r="K757" s="259"/>
      <c r="L757" s="264"/>
      <c r="M757" s="265"/>
      <c r="N757" s="266"/>
      <c r="O757" s="266"/>
      <c r="P757" s="266"/>
      <c r="Q757" s="266"/>
      <c r="R757" s="266"/>
      <c r="S757" s="266"/>
      <c r="T757" s="267"/>
      <c r="U757" s="14"/>
      <c r="V757" s="14"/>
      <c r="W757" s="14"/>
      <c r="X757" s="14"/>
      <c r="Y757" s="14"/>
      <c r="Z757" s="14"/>
      <c r="AA757" s="14"/>
      <c r="AB757" s="14"/>
      <c r="AC757" s="14"/>
      <c r="AD757" s="14"/>
      <c r="AE757" s="14"/>
      <c r="AT757" s="268" t="s">
        <v>264</v>
      </c>
      <c r="AU757" s="268" t="s">
        <v>85</v>
      </c>
      <c r="AV757" s="14" t="s">
        <v>85</v>
      </c>
      <c r="AW757" s="14" t="s">
        <v>32</v>
      </c>
      <c r="AX757" s="14" t="s">
        <v>76</v>
      </c>
      <c r="AY757" s="268" t="s">
        <v>253</v>
      </c>
    </row>
    <row r="758" s="15" customFormat="1">
      <c r="A758" s="15"/>
      <c r="B758" s="269"/>
      <c r="C758" s="270"/>
      <c r="D758" s="249" t="s">
        <v>264</v>
      </c>
      <c r="E758" s="271" t="s">
        <v>1</v>
      </c>
      <c r="F758" s="272" t="s">
        <v>283</v>
      </c>
      <c r="G758" s="270"/>
      <c r="H758" s="273">
        <v>231.59999999999999</v>
      </c>
      <c r="I758" s="274"/>
      <c r="J758" s="270"/>
      <c r="K758" s="270"/>
      <c r="L758" s="275"/>
      <c r="M758" s="276"/>
      <c r="N758" s="277"/>
      <c r="O758" s="277"/>
      <c r="P758" s="277"/>
      <c r="Q758" s="277"/>
      <c r="R758" s="277"/>
      <c r="S758" s="277"/>
      <c r="T758" s="278"/>
      <c r="U758" s="15"/>
      <c r="V758" s="15"/>
      <c r="W758" s="15"/>
      <c r="X758" s="15"/>
      <c r="Y758" s="15"/>
      <c r="Z758" s="15"/>
      <c r="AA758" s="15"/>
      <c r="AB758" s="15"/>
      <c r="AC758" s="15"/>
      <c r="AD758" s="15"/>
      <c r="AE758" s="15"/>
      <c r="AT758" s="279" t="s">
        <v>264</v>
      </c>
      <c r="AU758" s="279" t="s">
        <v>85</v>
      </c>
      <c r="AV758" s="15" t="s">
        <v>260</v>
      </c>
      <c r="AW758" s="15" t="s">
        <v>32</v>
      </c>
      <c r="AX758" s="15" t="s">
        <v>83</v>
      </c>
      <c r="AY758" s="279" t="s">
        <v>253</v>
      </c>
    </row>
    <row r="759" s="2" customFormat="1" ht="24.15" customHeight="1">
      <c r="A759" s="39"/>
      <c r="B759" s="40"/>
      <c r="C759" s="229" t="s">
        <v>804</v>
      </c>
      <c r="D759" s="229" t="s">
        <v>256</v>
      </c>
      <c r="E759" s="230" t="s">
        <v>872</v>
      </c>
      <c r="F759" s="231" t="s">
        <v>873</v>
      </c>
      <c r="G759" s="232" t="s">
        <v>179</v>
      </c>
      <c r="H759" s="233">
        <v>231.59999999999999</v>
      </c>
      <c r="I759" s="234"/>
      <c r="J759" s="235">
        <f>ROUND(I759*H759,2)</f>
        <v>0</v>
      </c>
      <c r="K759" s="231" t="s">
        <v>1</v>
      </c>
      <c r="L759" s="45"/>
      <c r="M759" s="236" t="s">
        <v>1</v>
      </c>
      <c r="N759" s="237" t="s">
        <v>41</v>
      </c>
      <c r="O759" s="92"/>
      <c r="P759" s="238">
        <f>O759*H759</f>
        <v>0</v>
      </c>
      <c r="Q759" s="238">
        <v>3.0000000000000001E-05</v>
      </c>
      <c r="R759" s="238">
        <f>Q759*H759</f>
        <v>0.0069480000000000002</v>
      </c>
      <c r="S759" s="238">
        <v>0</v>
      </c>
      <c r="T759" s="239">
        <f>S759*H759</f>
        <v>0</v>
      </c>
      <c r="U759" s="39"/>
      <c r="V759" s="39"/>
      <c r="W759" s="39"/>
      <c r="X759" s="39"/>
      <c r="Y759" s="39"/>
      <c r="Z759" s="39"/>
      <c r="AA759" s="39"/>
      <c r="AB759" s="39"/>
      <c r="AC759" s="39"/>
      <c r="AD759" s="39"/>
      <c r="AE759" s="39"/>
      <c r="AR759" s="240" t="s">
        <v>398</v>
      </c>
      <c r="AT759" s="240" t="s">
        <v>256</v>
      </c>
      <c r="AU759" s="240" t="s">
        <v>85</v>
      </c>
      <c r="AY759" s="18" t="s">
        <v>253</v>
      </c>
      <c r="BE759" s="241">
        <f>IF(N759="základní",J759,0)</f>
        <v>0</v>
      </c>
      <c r="BF759" s="241">
        <f>IF(N759="snížená",J759,0)</f>
        <v>0</v>
      </c>
      <c r="BG759" s="241">
        <f>IF(N759="zákl. přenesená",J759,0)</f>
        <v>0</v>
      </c>
      <c r="BH759" s="241">
        <f>IF(N759="sníž. přenesená",J759,0)</f>
        <v>0</v>
      </c>
      <c r="BI759" s="241">
        <f>IF(N759="nulová",J759,0)</f>
        <v>0</v>
      </c>
      <c r="BJ759" s="18" t="s">
        <v>83</v>
      </c>
      <c r="BK759" s="241">
        <f>ROUND(I759*H759,2)</f>
        <v>0</v>
      </c>
      <c r="BL759" s="18" t="s">
        <v>398</v>
      </c>
      <c r="BM759" s="240" t="s">
        <v>2445</v>
      </c>
    </row>
    <row r="760" s="14" customFormat="1">
      <c r="A760" s="14"/>
      <c r="B760" s="258"/>
      <c r="C760" s="259"/>
      <c r="D760" s="249" t="s">
        <v>264</v>
      </c>
      <c r="E760" s="260" t="s">
        <v>1</v>
      </c>
      <c r="F760" s="261" t="s">
        <v>2055</v>
      </c>
      <c r="G760" s="259"/>
      <c r="H760" s="262">
        <v>24.98</v>
      </c>
      <c r="I760" s="263"/>
      <c r="J760" s="259"/>
      <c r="K760" s="259"/>
      <c r="L760" s="264"/>
      <c r="M760" s="265"/>
      <c r="N760" s="266"/>
      <c r="O760" s="266"/>
      <c r="P760" s="266"/>
      <c r="Q760" s="266"/>
      <c r="R760" s="266"/>
      <c r="S760" s="266"/>
      <c r="T760" s="267"/>
      <c r="U760" s="14"/>
      <c r="V760" s="14"/>
      <c r="W760" s="14"/>
      <c r="X760" s="14"/>
      <c r="Y760" s="14"/>
      <c r="Z760" s="14"/>
      <c r="AA760" s="14"/>
      <c r="AB760" s="14"/>
      <c r="AC760" s="14"/>
      <c r="AD760" s="14"/>
      <c r="AE760" s="14"/>
      <c r="AT760" s="268" t="s">
        <v>264</v>
      </c>
      <c r="AU760" s="268" t="s">
        <v>85</v>
      </c>
      <c r="AV760" s="14" t="s">
        <v>85</v>
      </c>
      <c r="AW760" s="14" t="s">
        <v>32</v>
      </c>
      <c r="AX760" s="14" t="s">
        <v>76</v>
      </c>
      <c r="AY760" s="268" t="s">
        <v>253</v>
      </c>
    </row>
    <row r="761" s="14" customFormat="1">
      <c r="A761" s="14"/>
      <c r="B761" s="258"/>
      <c r="C761" s="259"/>
      <c r="D761" s="249" t="s">
        <v>264</v>
      </c>
      <c r="E761" s="260" t="s">
        <v>1</v>
      </c>
      <c r="F761" s="261" t="s">
        <v>2058</v>
      </c>
      <c r="G761" s="259"/>
      <c r="H761" s="262">
        <v>117.5</v>
      </c>
      <c r="I761" s="263"/>
      <c r="J761" s="259"/>
      <c r="K761" s="259"/>
      <c r="L761" s="264"/>
      <c r="M761" s="265"/>
      <c r="N761" s="266"/>
      <c r="O761" s="266"/>
      <c r="P761" s="266"/>
      <c r="Q761" s="266"/>
      <c r="R761" s="266"/>
      <c r="S761" s="266"/>
      <c r="T761" s="267"/>
      <c r="U761" s="14"/>
      <c r="V761" s="14"/>
      <c r="W761" s="14"/>
      <c r="X761" s="14"/>
      <c r="Y761" s="14"/>
      <c r="Z761" s="14"/>
      <c r="AA761" s="14"/>
      <c r="AB761" s="14"/>
      <c r="AC761" s="14"/>
      <c r="AD761" s="14"/>
      <c r="AE761" s="14"/>
      <c r="AT761" s="268" t="s">
        <v>264</v>
      </c>
      <c r="AU761" s="268" t="s">
        <v>85</v>
      </c>
      <c r="AV761" s="14" t="s">
        <v>85</v>
      </c>
      <c r="AW761" s="14" t="s">
        <v>32</v>
      </c>
      <c r="AX761" s="14" t="s">
        <v>76</v>
      </c>
      <c r="AY761" s="268" t="s">
        <v>253</v>
      </c>
    </row>
    <row r="762" s="14" customFormat="1">
      <c r="A762" s="14"/>
      <c r="B762" s="258"/>
      <c r="C762" s="259"/>
      <c r="D762" s="249" t="s">
        <v>264</v>
      </c>
      <c r="E762" s="260" t="s">
        <v>1</v>
      </c>
      <c r="F762" s="261" t="s">
        <v>2064</v>
      </c>
      <c r="G762" s="259"/>
      <c r="H762" s="262">
        <v>89.120000000000005</v>
      </c>
      <c r="I762" s="263"/>
      <c r="J762" s="259"/>
      <c r="K762" s="259"/>
      <c r="L762" s="264"/>
      <c r="M762" s="265"/>
      <c r="N762" s="266"/>
      <c r="O762" s="266"/>
      <c r="P762" s="266"/>
      <c r="Q762" s="266"/>
      <c r="R762" s="266"/>
      <c r="S762" s="266"/>
      <c r="T762" s="267"/>
      <c r="U762" s="14"/>
      <c r="V762" s="14"/>
      <c r="W762" s="14"/>
      <c r="X762" s="14"/>
      <c r="Y762" s="14"/>
      <c r="Z762" s="14"/>
      <c r="AA762" s="14"/>
      <c r="AB762" s="14"/>
      <c r="AC762" s="14"/>
      <c r="AD762" s="14"/>
      <c r="AE762" s="14"/>
      <c r="AT762" s="268" t="s">
        <v>264</v>
      </c>
      <c r="AU762" s="268" t="s">
        <v>85</v>
      </c>
      <c r="AV762" s="14" t="s">
        <v>85</v>
      </c>
      <c r="AW762" s="14" t="s">
        <v>32</v>
      </c>
      <c r="AX762" s="14" t="s">
        <v>76</v>
      </c>
      <c r="AY762" s="268" t="s">
        <v>253</v>
      </c>
    </row>
    <row r="763" s="15" customFormat="1">
      <c r="A763" s="15"/>
      <c r="B763" s="269"/>
      <c r="C763" s="270"/>
      <c r="D763" s="249" t="s">
        <v>264</v>
      </c>
      <c r="E763" s="271" t="s">
        <v>1</v>
      </c>
      <c r="F763" s="272" t="s">
        <v>283</v>
      </c>
      <c r="G763" s="270"/>
      <c r="H763" s="273">
        <v>231.59999999999999</v>
      </c>
      <c r="I763" s="274"/>
      <c r="J763" s="270"/>
      <c r="K763" s="270"/>
      <c r="L763" s="275"/>
      <c r="M763" s="276"/>
      <c r="N763" s="277"/>
      <c r="O763" s="277"/>
      <c r="P763" s="277"/>
      <c r="Q763" s="277"/>
      <c r="R763" s="277"/>
      <c r="S763" s="277"/>
      <c r="T763" s="278"/>
      <c r="U763" s="15"/>
      <c r="V763" s="15"/>
      <c r="W763" s="15"/>
      <c r="X763" s="15"/>
      <c r="Y763" s="15"/>
      <c r="Z763" s="15"/>
      <c r="AA763" s="15"/>
      <c r="AB763" s="15"/>
      <c r="AC763" s="15"/>
      <c r="AD763" s="15"/>
      <c r="AE763" s="15"/>
      <c r="AT763" s="279" t="s">
        <v>264</v>
      </c>
      <c r="AU763" s="279" t="s">
        <v>85</v>
      </c>
      <c r="AV763" s="15" t="s">
        <v>260</v>
      </c>
      <c r="AW763" s="15" t="s">
        <v>32</v>
      </c>
      <c r="AX763" s="15" t="s">
        <v>83</v>
      </c>
      <c r="AY763" s="279" t="s">
        <v>253</v>
      </c>
    </row>
    <row r="764" s="2" customFormat="1" ht="16.5" customHeight="1">
      <c r="A764" s="39"/>
      <c r="B764" s="40"/>
      <c r="C764" s="229" t="s">
        <v>808</v>
      </c>
      <c r="D764" s="229" t="s">
        <v>256</v>
      </c>
      <c r="E764" s="230" t="s">
        <v>876</v>
      </c>
      <c r="F764" s="231" t="s">
        <v>877</v>
      </c>
      <c r="G764" s="232" t="s">
        <v>187</v>
      </c>
      <c r="H764" s="233">
        <v>235.06800000000001</v>
      </c>
      <c r="I764" s="234"/>
      <c r="J764" s="235">
        <f>ROUND(I764*H764,2)</f>
        <v>0</v>
      </c>
      <c r="K764" s="231" t="s">
        <v>1</v>
      </c>
      <c r="L764" s="45"/>
      <c r="M764" s="236" t="s">
        <v>1</v>
      </c>
      <c r="N764" s="237" t="s">
        <v>41</v>
      </c>
      <c r="O764" s="92"/>
      <c r="P764" s="238">
        <f>O764*H764</f>
        <v>0</v>
      </c>
      <c r="Q764" s="238">
        <v>0</v>
      </c>
      <c r="R764" s="238">
        <f>Q764*H764</f>
        <v>0</v>
      </c>
      <c r="S764" s="238">
        <v>0</v>
      </c>
      <c r="T764" s="239">
        <f>S764*H764</f>
        <v>0</v>
      </c>
      <c r="U764" s="39"/>
      <c r="V764" s="39"/>
      <c r="W764" s="39"/>
      <c r="X764" s="39"/>
      <c r="Y764" s="39"/>
      <c r="Z764" s="39"/>
      <c r="AA764" s="39"/>
      <c r="AB764" s="39"/>
      <c r="AC764" s="39"/>
      <c r="AD764" s="39"/>
      <c r="AE764" s="39"/>
      <c r="AR764" s="240" t="s">
        <v>398</v>
      </c>
      <c r="AT764" s="240" t="s">
        <v>256</v>
      </c>
      <c r="AU764" s="240" t="s">
        <v>85</v>
      </c>
      <c r="AY764" s="18" t="s">
        <v>253</v>
      </c>
      <c r="BE764" s="241">
        <f>IF(N764="základní",J764,0)</f>
        <v>0</v>
      </c>
      <c r="BF764" s="241">
        <f>IF(N764="snížená",J764,0)</f>
        <v>0</v>
      </c>
      <c r="BG764" s="241">
        <f>IF(N764="zákl. přenesená",J764,0)</f>
        <v>0</v>
      </c>
      <c r="BH764" s="241">
        <f>IF(N764="sníž. přenesená",J764,0)</f>
        <v>0</v>
      </c>
      <c r="BI764" s="241">
        <f>IF(N764="nulová",J764,0)</f>
        <v>0</v>
      </c>
      <c r="BJ764" s="18" t="s">
        <v>83</v>
      </c>
      <c r="BK764" s="241">
        <f>ROUND(I764*H764,2)</f>
        <v>0</v>
      </c>
      <c r="BL764" s="18" t="s">
        <v>398</v>
      </c>
      <c r="BM764" s="240" t="s">
        <v>2446</v>
      </c>
    </row>
    <row r="765" s="13" customFormat="1">
      <c r="A765" s="13"/>
      <c r="B765" s="247"/>
      <c r="C765" s="248"/>
      <c r="D765" s="249" t="s">
        <v>264</v>
      </c>
      <c r="E765" s="250" t="s">
        <v>1</v>
      </c>
      <c r="F765" s="251" t="s">
        <v>357</v>
      </c>
      <c r="G765" s="248"/>
      <c r="H765" s="250" t="s">
        <v>1</v>
      </c>
      <c r="I765" s="252"/>
      <c r="J765" s="248"/>
      <c r="K765" s="248"/>
      <c r="L765" s="253"/>
      <c r="M765" s="254"/>
      <c r="N765" s="255"/>
      <c r="O765" s="255"/>
      <c r="P765" s="255"/>
      <c r="Q765" s="255"/>
      <c r="R765" s="255"/>
      <c r="S765" s="255"/>
      <c r="T765" s="256"/>
      <c r="U765" s="13"/>
      <c r="V765" s="13"/>
      <c r="W765" s="13"/>
      <c r="X765" s="13"/>
      <c r="Y765" s="13"/>
      <c r="Z765" s="13"/>
      <c r="AA765" s="13"/>
      <c r="AB765" s="13"/>
      <c r="AC765" s="13"/>
      <c r="AD765" s="13"/>
      <c r="AE765" s="13"/>
      <c r="AT765" s="257" t="s">
        <v>264</v>
      </c>
      <c r="AU765" s="257" t="s">
        <v>85</v>
      </c>
      <c r="AV765" s="13" t="s">
        <v>83</v>
      </c>
      <c r="AW765" s="13" t="s">
        <v>32</v>
      </c>
      <c r="AX765" s="13" t="s">
        <v>76</v>
      </c>
      <c r="AY765" s="257" t="s">
        <v>253</v>
      </c>
    </row>
    <row r="766" s="13" customFormat="1">
      <c r="A766" s="13"/>
      <c r="B766" s="247"/>
      <c r="C766" s="248"/>
      <c r="D766" s="249" t="s">
        <v>264</v>
      </c>
      <c r="E766" s="250" t="s">
        <v>1</v>
      </c>
      <c r="F766" s="251" t="s">
        <v>81</v>
      </c>
      <c r="G766" s="248"/>
      <c r="H766" s="250" t="s">
        <v>1</v>
      </c>
      <c r="I766" s="252"/>
      <c r="J766" s="248"/>
      <c r="K766" s="248"/>
      <c r="L766" s="253"/>
      <c r="M766" s="254"/>
      <c r="N766" s="255"/>
      <c r="O766" s="255"/>
      <c r="P766" s="255"/>
      <c r="Q766" s="255"/>
      <c r="R766" s="255"/>
      <c r="S766" s="255"/>
      <c r="T766" s="256"/>
      <c r="U766" s="13"/>
      <c r="V766" s="13"/>
      <c r="W766" s="13"/>
      <c r="X766" s="13"/>
      <c r="Y766" s="13"/>
      <c r="Z766" s="13"/>
      <c r="AA766" s="13"/>
      <c r="AB766" s="13"/>
      <c r="AC766" s="13"/>
      <c r="AD766" s="13"/>
      <c r="AE766" s="13"/>
      <c r="AT766" s="257" t="s">
        <v>264</v>
      </c>
      <c r="AU766" s="257" t="s">
        <v>85</v>
      </c>
      <c r="AV766" s="13" t="s">
        <v>83</v>
      </c>
      <c r="AW766" s="13" t="s">
        <v>32</v>
      </c>
      <c r="AX766" s="13" t="s">
        <v>76</v>
      </c>
      <c r="AY766" s="257" t="s">
        <v>253</v>
      </c>
    </row>
    <row r="767" s="14" customFormat="1">
      <c r="A767" s="14"/>
      <c r="B767" s="258"/>
      <c r="C767" s="259"/>
      <c r="D767" s="249" t="s">
        <v>264</v>
      </c>
      <c r="E767" s="260" t="s">
        <v>1</v>
      </c>
      <c r="F767" s="261" t="s">
        <v>2243</v>
      </c>
      <c r="G767" s="259"/>
      <c r="H767" s="262">
        <v>5.556</v>
      </c>
      <c r="I767" s="263"/>
      <c r="J767" s="259"/>
      <c r="K767" s="259"/>
      <c r="L767" s="264"/>
      <c r="M767" s="265"/>
      <c r="N767" s="266"/>
      <c r="O767" s="266"/>
      <c r="P767" s="266"/>
      <c r="Q767" s="266"/>
      <c r="R767" s="266"/>
      <c r="S767" s="266"/>
      <c r="T767" s="267"/>
      <c r="U767" s="14"/>
      <c r="V767" s="14"/>
      <c r="W767" s="14"/>
      <c r="X767" s="14"/>
      <c r="Y767" s="14"/>
      <c r="Z767" s="14"/>
      <c r="AA767" s="14"/>
      <c r="AB767" s="14"/>
      <c r="AC767" s="14"/>
      <c r="AD767" s="14"/>
      <c r="AE767" s="14"/>
      <c r="AT767" s="268" t="s">
        <v>264</v>
      </c>
      <c r="AU767" s="268" t="s">
        <v>85</v>
      </c>
      <c r="AV767" s="14" t="s">
        <v>85</v>
      </c>
      <c r="AW767" s="14" t="s">
        <v>32</v>
      </c>
      <c r="AX767" s="14" t="s">
        <v>76</v>
      </c>
      <c r="AY767" s="268" t="s">
        <v>253</v>
      </c>
    </row>
    <row r="768" s="13" customFormat="1">
      <c r="A768" s="13"/>
      <c r="B768" s="247"/>
      <c r="C768" s="248"/>
      <c r="D768" s="249" t="s">
        <v>264</v>
      </c>
      <c r="E768" s="250" t="s">
        <v>1</v>
      </c>
      <c r="F768" s="251" t="s">
        <v>2447</v>
      </c>
      <c r="G768" s="248"/>
      <c r="H768" s="250" t="s">
        <v>1</v>
      </c>
      <c r="I768" s="252"/>
      <c r="J768" s="248"/>
      <c r="K768" s="248"/>
      <c r="L768" s="253"/>
      <c r="M768" s="254"/>
      <c r="N768" s="255"/>
      <c r="O768" s="255"/>
      <c r="P768" s="255"/>
      <c r="Q768" s="255"/>
      <c r="R768" s="255"/>
      <c r="S768" s="255"/>
      <c r="T768" s="256"/>
      <c r="U768" s="13"/>
      <c r="V768" s="13"/>
      <c r="W768" s="13"/>
      <c r="X768" s="13"/>
      <c r="Y768" s="13"/>
      <c r="Z768" s="13"/>
      <c r="AA768" s="13"/>
      <c r="AB768" s="13"/>
      <c r="AC768" s="13"/>
      <c r="AD768" s="13"/>
      <c r="AE768" s="13"/>
      <c r="AT768" s="257" t="s">
        <v>264</v>
      </c>
      <c r="AU768" s="257" t="s">
        <v>85</v>
      </c>
      <c r="AV768" s="13" t="s">
        <v>83</v>
      </c>
      <c r="AW768" s="13" t="s">
        <v>32</v>
      </c>
      <c r="AX768" s="13" t="s">
        <v>76</v>
      </c>
      <c r="AY768" s="257" t="s">
        <v>253</v>
      </c>
    </row>
    <row r="769" s="14" customFormat="1">
      <c r="A769" s="14"/>
      <c r="B769" s="258"/>
      <c r="C769" s="259"/>
      <c r="D769" s="249" t="s">
        <v>264</v>
      </c>
      <c r="E769" s="260" t="s">
        <v>1</v>
      </c>
      <c r="F769" s="261" t="s">
        <v>2448</v>
      </c>
      <c r="G769" s="259"/>
      <c r="H769" s="262">
        <v>25.052</v>
      </c>
      <c r="I769" s="263"/>
      <c r="J769" s="259"/>
      <c r="K769" s="259"/>
      <c r="L769" s="264"/>
      <c r="M769" s="265"/>
      <c r="N769" s="266"/>
      <c r="O769" s="266"/>
      <c r="P769" s="266"/>
      <c r="Q769" s="266"/>
      <c r="R769" s="266"/>
      <c r="S769" s="266"/>
      <c r="T769" s="267"/>
      <c r="U769" s="14"/>
      <c r="V769" s="14"/>
      <c r="W769" s="14"/>
      <c r="X769" s="14"/>
      <c r="Y769" s="14"/>
      <c r="Z769" s="14"/>
      <c r="AA769" s="14"/>
      <c r="AB769" s="14"/>
      <c r="AC769" s="14"/>
      <c r="AD769" s="14"/>
      <c r="AE769" s="14"/>
      <c r="AT769" s="268" t="s">
        <v>264</v>
      </c>
      <c r="AU769" s="268" t="s">
        <v>85</v>
      </c>
      <c r="AV769" s="14" t="s">
        <v>85</v>
      </c>
      <c r="AW769" s="14" t="s">
        <v>32</v>
      </c>
      <c r="AX769" s="14" t="s">
        <v>76</v>
      </c>
      <c r="AY769" s="268" t="s">
        <v>253</v>
      </c>
    </row>
    <row r="770" s="16" customFormat="1">
      <c r="A770" s="16"/>
      <c r="B770" s="280"/>
      <c r="C770" s="281"/>
      <c r="D770" s="249" t="s">
        <v>264</v>
      </c>
      <c r="E770" s="282" t="s">
        <v>1</v>
      </c>
      <c r="F770" s="283" t="s">
        <v>323</v>
      </c>
      <c r="G770" s="281"/>
      <c r="H770" s="284">
        <v>30.608000000000001</v>
      </c>
      <c r="I770" s="285"/>
      <c r="J770" s="281"/>
      <c r="K770" s="281"/>
      <c r="L770" s="286"/>
      <c r="M770" s="287"/>
      <c r="N770" s="288"/>
      <c r="O770" s="288"/>
      <c r="P770" s="288"/>
      <c r="Q770" s="288"/>
      <c r="R770" s="288"/>
      <c r="S770" s="288"/>
      <c r="T770" s="289"/>
      <c r="U770" s="16"/>
      <c r="V770" s="16"/>
      <c r="W770" s="16"/>
      <c r="X770" s="16"/>
      <c r="Y770" s="16"/>
      <c r="Z770" s="16"/>
      <c r="AA770" s="16"/>
      <c r="AB770" s="16"/>
      <c r="AC770" s="16"/>
      <c r="AD770" s="16"/>
      <c r="AE770" s="16"/>
      <c r="AT770" s="290" t="s">
        <v>264</v>
      </c>
      <c r="AU770" s="290" t="s">
        <v>85</v>
      </c>
      <c r="AV770" s="16" t="s">
        <v>102</v>
      </c>
      <c r="AW770" s="16" t="s">
        <v>32</v>
      </c>
      <c r="AX770" s="16" t="s">
        <v>76</v>
      </c>
      <c r="AY770" s="290" t="s">
        <v>253</v>
      </c>
    </row>
    <row r="771" s="13" customFormat="1">
      <c r="A771" s="13"/>
      <c r="B771" s="247"/>
      <c r="C771" s="248"/>
      <c r="D771" s="249" t="s">
        <v>264</v>
      </c>
      <c r="E771" s="250" t="s">
        <v>1</v>
      </c>
      <c r="F771" s="251" t="s">
        <v>324</v>
      </c>
      <c r="G771" s="248"/>
      <c r="H771" s="250" t="s">
        <v>1</v>
      </c>
      <c r="I771" s="252"/>
      <c r="J771" s="248"/>
      <c r="K771" s="248"/>
      <c r="L771" s="253"/>
      <c r="M771" s="254"/>
      <c r="N771" s="255"/>
      <c r="O771" s="255"/>
      <c r="P771" s="255"/>
      <c r="Q771" s="255"/>
      <c r="R771" s="255"/>
      <c r="S771" s="255"/>
      <c r="T771" s="256"/>
      <c r="U771" s="13"/>
      <c r="V771" s="13"/>
      <c r="W771" s="13"/>
      <c r="X771" s="13"/>
      <c r="Y771" s="13"/>
      <c r="Z771" s="13"/>
      <c r="AA771" s="13"/>
      <c r="AB771" s="13"/>
      <c r="AC771" s="13"/>
      <c r="AD771" s="13"/>
      <c r="AE771" s="13"/>
      <c r="AT771" s="257" t="s">
        <v>264</v>
      </c>
      <c r="AU771" s="257" t="s">
        <v>85</v>
      </c>
      <c r="AV771" s="13" t="s">
        <v>83</v>
      </c>
      <c r="AW771" s="13" t="s">
        <v>32</v>
      </c>
      <c r="AX771" s="13" t="s">
        <v>76</v>
      </c>
      <c r="AY771" s="257" t="s">
        <v>253</v>
      </c>
    </row>
    <row r="772" s="13" customFormat="1">
      <c r="A772" s="13"/>
      <c r="B772" s="247"/>
      <c r="C772" s="248"/>
      <c r="D772" s="249" t="s">
        <v>264</v>
      </c>
      <c r="E772" s="250" t="s">
        <v>1</v>
      </c>
      <c r="F772" s="251" t="s">
        <v>2099</v>
      </c>
      <c r="G772" s="248"/>
      <c r="H772" s="250" t="s">
        <v>1</v>
      </c>
      <c r="I772" s="252"/>
      <c r="J772" s="248"/>
      <c r="K772" s="248"/>
      <c r="L772" s="253"/>
      <c r="M772" s="254"/>
      <c r="N772" s="255"/>
      <c r="O772" s="255"/>
      <c r="P772" s="255"/>
      <c r="Q772" s="255"/>
      <c r="R772" s="255"/>
      <c r="S772" s="255"/>
      <c r="T772" s="256"/>
      <c r="U772" s="13"/>
      <c r="V772" s="13"/>
      <c r="W772" s="13"/>
      <c r="X772" s="13"/>
      <c r="Y772" s="13"/>
      <c r="Z772" s="13"/>
      <c r="AA772" s="13"/>
      <c r="AB772" s="13"/>
      <c r="AC772" s="13"/>
      <c r="AD772" s="13"/>
      <c r="AE772" s="13"/>
      <c r="AT772" s="257" t="s">
        <v>264</v>
      </c>
      <c r="AU772" s="257" t="s">
        <v>85</v>
      </c>
      <c r="AV772" s="13" t="s">
        <v>83</v>
      </c>
      <c r="AW772" s="13" t="s">
        <v>32</v>
      </c>
      <c r="AX772" s="13" t="s">
        <v>76</v>
      </c>
      <c r="AY772" s="257" t="s">
        <v>253</v>
      </c>
    </row>
    <row r="773" s="14" customFormat="1">
      <c r="A773" s="14"/>
      <c r="B773" s="258"/>
      <c r="C773" s="259"/>
      <c r="D773" s="249" t="s">
        <v>264</v>
      </c>
      <c r="E773" s="260" t="s">
        <v>1</v>
      </c>
      <c r="F773" s="261" t="s">
        <v>2449</v>
      </c>
      <c r="G773" s="259"/>
      <c r="H773" s="262">
        <v>13.424</v>
      </c>
      <c r="I773" s="263"/>
      <c r="J773" s="259"/>
      <c r="K773" s="259"/>
      <c r="L773" s="264"/>
      <c r="M773" s="265"/>
      <c r="N773" s="266"/>
      <c r="O773" s="266"/>
      <c r="P773" s="266"/>
      <c r="Q773" s="266"/>
      <c r="R773" s="266"/>
      <c r="S773" s="266"/>
      <c r="T773" s="267"/>
      <c r="U773" s="14"/>
      <c r="V773" s="14"/>
      <c r="W773" s="14"/>
      <c r="X773" s="14"/>
      <c r="Y773" s="14"/>
      <c r="Z773" s="14"/>
      <c r="AA773" s="14"/>
      <c r="AB773" s="14"/>
      <c r="AC773" s="14"/>
      <c r="AD773" s="14"/>
      <c r="AE773" s="14"/>
      <c r="AT773" s="268" t="s">
        <v>264</v>
      </c>
      <c r="AU773" s="268" t="s">
        <v>85</v>
      </c>
      <c r="AV773" s="14" t="s">
        <v>85</v>
      </c>
      <c r="AW773" s="14" t="s">
        <v>32</v>
      </c>
      <c r="AX773" s="14" t="s">
        <v>76</v>
      </c>
      <c r="AY773" s="268" t="s">
        <v>253</v>
      </c>
    </row>
    <row r="774" s="14" customFormat="1">
      <c r="A774" s="14"/>
      <c r="B774" s="258"/>
      <c r="C774" s="259"/>
      <c r="D774" s="249" t="s">
        <v>264</v>
      </c>
      <c r="E774" s="260" t="s">
        <v>1</v>
      </c>
      <c r="F774" s="261" t="s">
        <v>2450</v>
      </c>
      <c r="G774" s="259"/>
      <c r="H774" s="262">
        <v>-1.5</v>
      </c>
      <c r="I774" s="263"/>
      <c r="J774" s="259"/>
      <c r="K774" s="259"/>
      <c r="L774" s="264"/>
      <c r="M774" s="265"/>
      <c r="N774" s="266"/>
      <c r="O774" s="266"/>
      <c r="P774" s="266"/>
      <c r="Q774" s="266"/>
      <c r="R774" s="266"/>
      <c r="S774" s="266"/>
      <c r="T774" s="267"/>
      <c r="U774" s="14"/>
      <c r="V774" s="14"/>
      <c r="W774" s="14"/>
      <c r="X774" s="14"/>
      <c r="Y774" s="14"/>
      <c r="Z774" s="14"/>
      <c r="AA774" s="14"/>
      <c r="AB774" s="14"/>
      <c r="AC774" s="14"/>
      <c r="AD774" s="14"/>
      <c r="AE774" s="14"/>
      <c r="AT774" s="268" t="s">
        <v>264</v>
      </c>
      <c r="AU774" s="268" t="s">
        <v>85</v>
      </c>
      <c r="AV774" s="14" t="s">
        <v>85</v>
      </c>
      <c r="AW774" s="14" t="s">
        <v>32</v>
      </c>
      <c r="AX774" s="14" t="s">
        <v>76</v>
      </c>
      <c r="AY774" s="268" t="s">
        <v>253</v>
      </c>
    </row>
    <row r="775" s="13" customFormat="1">
      <c r="A775" s="13"/>
      <c r="B775" s="247"/>
      <c r="C775" s="248"/>
      <c r="D775" s="249" t="s">
        <v>264</v>
      </c>
      <c r="E775" s="250" t="s">
        <v>1</v>
      </c>
      <c r="F775" s="251" t="s">
        <v>2103</v>
      </c>
      <c r="G775" s="248"/>
      <c r="H775" s="250" t="s">
        <v>1</v>
      </c>
      <c r="I775" s="252"/>
      <c r="J775" s="248"/>
      <c r="K775" s="248"/>
      <c r="L775" s="253"/>
      <c r="M775" s="254"/>
      <c r="N775" s="255"/>
      <c r="O775" s="255"/>
      <c r="P775" s="255"/>
      <c r="Q775" s="255"/>
      <c r="R775" s="255"/>
      <c r="S775" s="255"/>
      <c r="T775" s="256"/>
      <c r="U775" s="13"/>
      <c r="V775" s="13"/>
      <c r="W775" s="13"/>
      <c r="X775" s="13"/>
      <c r="Y775" s="13"/>
      <c r="Z775" s="13"/>
      <c r="AA775" s="13"/>
      <c r="AB775" s="13"/>
      <c r="AC775" s="13"/>
      <c r="AD775" s="13"/>
      <c r="AE775" s="13"/>
      <c r="AT775" s="257" t="s">
        <v>264</v>
      </c>
      <c r="AU775" s="257" t="s">
        <v>85</v>
      </c>
      <c r="AV775" s="13" t="s">
        <v>83</v>
      </c>
      <c r="AW775" s="13" t="s">
        <v>32</v>
      </c>
      <c r="AX775" s="13" t="s">
        <v>76</v>
      </c>
      <c r="AY775" s="257" t="s">
        <v>253</v>
      </c>
    </row>
    <row r="776" s="14" customFormat="1">
      <c r="A776" s="14"/>
      <c r="B776" s="258"/>
      <c r="C776" s="259"/>
      <c r="D776" s="249" t="s">
        <v>264</v>
      </c>
      <c r="E776" s="260" t="s">
        <v>1</v>
      </c>
      <c r="F776" s="261" t="s">
        <v>2451</v>
      </c>
      <c r="G776" s="259"/>
      <c r="H776" s="262">
        <v>21.513999999999999</v>
      </c>
      <c r="I776" s="263"/>
      <c r="J776" s="259"/>
      <c r="K776" s="259"/>
      <c r="L776" s="264"/>
      <c r="M776" s="265"/>
      <c r="N776" s="266"/>
      <c r="O776" s="266"/>
      <c r="P776" s="266"/>
      <c r="Q776" s="266"/>
      <c r="R776" s="266"/>
      <c r="S776" s="266"/>
      <c r="T776" s="267"/>
      <c r="U776" s="14"/>
      <c r="V776" s="14"/>
      <c r="W776" s="14"/>
      <c r="X776" s="14"/>
      <c r="Y776" s="14"/>
      <c r="Z776" s="14"/>
      <c r="AA776" s="14"/>
      <c r="AB776" s="14"/>
      <c r="AC776" s="14"/>
      <c r="AD776" s="14"/>
      <c r="AE776" s="14"/>
      <c r="AT776" s="268" t="s">
        <v>264</v>
      </c>
      <c r="AU776" s="268" t="s">
        <v>85</v>
      </c>
      <c r="AV776" s="14" t="s">
        <v>85</v>
      </c>
      <c r="AW776" s="14" t="s">
        <v>32</v>
      </c>
      <c r="AX776" s="14" t="s">
        <v>76</v>
      </c>
      <c r="AY776" s="268" t="s">
        <v>253</v>
      </c>
    </row>
    <row r="777" s="14" customFormat="1">
      <c r="A777" s="14"/>
      <c r="B777" s="258"/>
      <c r="C777" s="259"/>
      <c r="D777" s="249" t="s">
        <v>264</v>
      </c>
      <c r="E777" s="260" t="s">
        <v>1</v>
      </c>
      <c r="F777" s="261" t="s">
        <v>2450</v>
      </c>
      <c r="G777" s="259"/>
      <c r="H777" s="262">
        <v>-1.5</v>
      </c>
      <c r="I777" s="263"/>
      <c r="J777" s="259"/>
      <c r="K777" s="259"/>
      <c r="L777" s="264"/>
      <c r="M777" s="265"/>
      <c r="N777" s="266"/>
      <c r="O777" s="266"/>
      <c r="P777" s="266"/>
      <c r="Q777" s="266"/>
      <c r="R777" s="266"/>
      <c r="S777" s="266"/>
      <c r="T777" s="267"/>
      <c r="U777" s="14"/>
      <c r="V777" s="14"/>
      <c r="W777" s="14"/>
      <c r="X777" s="14"/>
      <c r="Y777" s="14"/>
      <c r="Z777" s="14"/>
      <c r="AA777" s="14"/>
      <c r="AB777" s="14"/>
      <c r="AC777" s="14"/>
      <c r="AD777" s="14"/>
      <c r="AE777" s="14"/>
      <c r="AT777" s="268" t="s">
        <v>264</v>
      </c>
      <c r="AU777" s="268" t="s">
        <v>85</v>
      </c>
      <c r="AV777" s="14" t="s">
        <v>85</v>
      </c>
      <c r="AW777" s="14" t="s">
        <v>32</v>
      </c>
      <c r="AX777" s="14" t="s">
        <v>76</v>
      </c>
      <c r="AY777" s="268" t="s">
        <v>253</v>
      </c>
    </row>
    <row r="778" s="13" customFormat="1">
      <c r="A778" s="13"/>
      <c r="B778" s="247"/>
      <c r="C778" s="248"/>
      <c r="D778" s="249" t="s">
        <v>264</v>
      </c>
      <c r="E778" s="250" t="s">
        <v>1</v>
      </c>
      <c r="F778" s="251" t="s">
        <v>2107</v>
      </c>
      <c r="G778" s="248"/>
      <c r="H778" s="250" t="s">
        <v>1</v>
      </c>
      <c r="I778" s="252"/>
      <c r="J778" s="248"/>
      <c r="K778" s="248"/>
      <c r="L778" s="253"/>
      <c r="M778" s="254"/>
      <c r="N778" s="255"/>
      <c r="O778" s="255"/>
      <c r="P778" s="255"/>
      <c r="Q778" s="255"/>
      <c r="R778" s="255"/>
      <c r="S778" s="255"/>
      <c r="T778" s="256"/>
      <c r="U778" s="13"/>
      <c r="V778" s="13"/>
      <c r="W778" s="13"/>
      <c r="X778" s="13"/>
      <c r="Y778" s="13"/>
      <c r="Z778" s="13"/>
      <c r="AA778" s="13"/>
      <c r="AB778" s="13"/>
      <c r="AC778" s="13"/>
      <c r="AD778" s="13"/>
      <c r="AE778" s="13"/>
      <c r="AT778" s="257" t="s">
        <v>264</v>
      </c>
      <c r="AU778" s="257" t="s">
        <v>85</v>
      </c>
      <c r="AV778" s="13" t="s">
        <v>83</v>
      </c>
      <c r="AW778" s="13" t="s">
        <v>32</v>
      </c>
      <c r="AX778" s="13" t="s">
        <v>76</v>
      </c>
      <c r="AY778" s="257" t="s">
        <v>253</v>
      </c>
    </row>
    <row r="779" s="14" customFormat="1">
      <c r="A779" s="14"/>
      <c r="B779" s="258"/>
      <c r="C779" s="259"/>
      <c r="D779" s="249" t="s">
        <v>264</v>
      </c>
      <c r="E779" s="260" t="s">
        <v>1</v>
      </c>
      <c r="F779" s="261" t="s">
        <v>2452</v>
      </c>
      <c r="G779" s="259"/>
      <c r="H779" s="262">
        <v>20.260000000000002</v>
      </c>
      <c r="I779" s="263"/>
      <c r="J779" s="259"/>
      <c r="K779" s="259"/>
      <c r="L779" s="264"/>
      <c r="M779" s="265"/>
      <c r="N779" s="266"/>
      <c r="O779" s="266"/>
      <c r="P779" s="266"/>
      <c r="Q779" s="266"/>
      <c r="R779" s="266"/>
      <c r="S779" s="266"/>
      <c r="T779" s="267"/>
      <c r="U779" s="14"/>
      <c r="V779" s="14"/>
      <c r="W779" s="14"/>
      <c r="X779" s="14"/>
      <c r="Y779" s="14"/>
      <c r="Z779" s="14"/>
      <c r="AA779" s="14"/>
      <c r="AB779" s="14"/>
      <c r="AC779" s="14"/>
      <c r="AD779" s="14"/>
      <c r="AE779" s="14"/>
      <c r="AT779" s="268" t="s">
        <v>264</v>
      </c>
      <c r="AU779" s="268" t="s">
        <v>85</v>
      </c>
      <c r="AV779" s="14" t="s">
        <v>85</v>
      </c>
      <c r="AW779" s="14" t="s">
        <v>32</v>
      </c>
      <c r="AX779" s="14" t="s">
        <v>76</v>
      </c>
      <c r="AY779" s="268" t="s">
        <v>253</v>
      </c>
    </row>
    <row r="780" s="14" customFormat="1">
      <c r="A780" s="14"/>
      <c r="B780" s="258"/>
      <c r="C780" s="259"/>
      <c r="D780" s="249" t="s">
        <v>264</v>
      </c>
      <c r="E780" s="260" t="s">
        <v>1</v>
      </c>
      <c r="F780" s="261" t="s">
        <v>2450</v>
      </c>
      <c r="G780" s="259"/>
      <c r="H780" s="262">
        <v>-1.5</v>
      </c>
      <c r="I780" s="263"/>
      <c r="J780" s="259"/>
      <c r="K780" s="259"/>
      <c r="L780" s="264"/>
      <c r="M780" s="265"/>
      <c r="N780" s="266"/>
      <c r="O780" s="266"/>
      <c r="P780" s="266"/>
      <c r="Q780" s="266"/>
      <c r="R780" s="266"/>
      <c r="S780" s="266"/>
      <c r="T780" s="267"/>
      <c r="U780" s="14"/>
      <c r="V780" s="14"/>
      <c r="W780" s="14"/>
      <c r="X780" s="14"/>
      <c r="Y780" s="14"/>
      <c r="Z780" s="14"/>
      <c r="AA780" s="14"/>
      <c r="AB780" s="14"/>
      <c r="AC780" s="14"/>
      <c r="AD780" s="14"/>
      <c r="AE780" s="14"/>
      <c r="AT780" s="268" t="s">
        <v>264</v>
      </c>
      <c r="AU780" s="268" t="s">
        <v>85</v>
      </c>
      <c r="AV780" s="14" t="s">
        <v>85</v>
      </c>
      <c r="AW780" s="14" t="s">
        <v>32</v>
      </c>
      <c r="AX780" s="14" t="s">
        <v>76</v>
      </c>
      <c r="AY780" s="268" t="s">
        <v>253</v>
      </c>
    </row>
    <row r="781" s="13" customFormat="1">
      <c r="A781" s="13"/>
      <c r="B781" s="247"/>
      <c r="C781" s="248"/>
      <c r="D781" s="249" t="s">
        <v>264</v>
      </c>
      <c r="E781" s="250" t="s">
        <v>1</v>
      </c>
      <c r="F781" s="251" t="s">
        <v>2111</v>
      </c>
      <c r="G781" s="248"/>
      <c r="H781" s="250" t="s">
        <v>1</v>
      </c>
      <c r="I781" s="252"/>
      <c r="J781" s="248"/>
      <c r="K781" s="248"/>
      <c r="L781" s="253"/>
      <c r="M781" s="254"/>
      <c r="N781" s="255"/>
      <c r="O781" s="255"/>
      <c r="P781" s="255"/>
      <c r="Q781" s="255"/>
      <c r="R781" s="255"/>
      <c r="S781" s="255"/>
      <c r="T781" s="256"/>
      <c r="U781" s="13"/>
      <c r="V781" s="13"/>
      <c r="W781" s="13"/>
      <c r="X781" s="13"/>
      <c r="Y781" s="13"/>
      <c r="Z781" s="13"/>
      <c r="AA781" s="13"/>
      <c r="AB781" s="13"/>
      <c r="AC781" s="13"/>
      <c r="AD781" s="13"/>
      <c r="AE781" s="13"/>
      <c r="AT781" s="257" t="s">
        <v>264</v>
      </c>
      <c r="AU781" s="257" t="s">
        <v>85</v>
      </c>
      <c r="AV781" s="13" t="s">
        <v>83</v>
      </c>
      <c r="AW781" s="13" t="s">
        <v>32</v>
      </c>
      <c r="AX781" s="13" t="s">
        <v>76</v>
      </c>
      <c r="AY781" s="257" t="s">
        <v>253</v>
      </c>
    </row>
    <row r="782" s="14" customFormat="1">
      <c r="A782" s="14"/>
      <c r="B782" s="258"/>
      <c r="C782" s="259"/>
      <c r="D782" s="249" t="s">
        <v>264</v>
      </c>
      <c r="E782" s="260" t="s">
        <v>1</v>
      </c>
      <c r="F782" s="261" t="s">
        <v>2453</v>
      </c>
      <c r="G782" s="259"/>
      <c r="H782" s="262">
        <v>19.829999999999998</v>
      </c>
      <c r="I782" s="263"/>
      <c r="J782" s="259"/>
      <c r="K782" s="259"/>
      <c r="L782" s="264"/>
      <c r="M782" s="265"/>
      <c r="N782" s="266"/>
      <c r="O782" s="266"/>
      <c r="P782" s="266"/>
      <c r="Q782" s="266"/>
      <c r="R782" s="266"/>
      <c r="S782" s="266"/>
      <c r="T782" s="267"/>
      <c r="U782" s="14"/>
      <c r="V782" s="14"/>
      <c r="W782" s="14"/>
      <c r="X782" s="14"/>
      <c r="Y782" s="14"/>
      <c r="Z782" s="14"/>
      <c r="AA782" s="14"/>
      <c r="AB782" s="14"/>
      <c r="AC782" s="14"/>
      <c r="AD782" s="14"/>
      <c r="AE782" s="14"/>
      <c r="AT782" s="268" t="s">
        <v>264</v>
      </c>
      <c r="AU782" s="268" t="s">
        <v>85</v>
      </c>
      <c r="AV782" s="14" t="s">
        <v>85</v>
      </c>
      <c r="AW782" s="14" t="s">
        <v>32</v>
      </c>
      <c r="AX782" s="14" t="s">
        <v>76</v>
      </c>
      <c r="AY782" s="268" t="s">
        <v>253</v>
      </c>
    </row>
    <row r="783" s="14" customFormat="1">
      <c r="A783" s="14"/>
      <c r="B783" s="258"/>
      <c r="C783" s="259"/>
      <c r="D783" s="249" t="s">
        <v>264</v>
      </c>
      <c r="E783" s="260" t="s">
        <v>1</v>
      </c>
      <c r="F783" s="261" t="s">
        <v>2450</v>
      </c>
      <c r="G783" s="259"/>
      <c r="H783" s="262">
        <v>-1.5</v>
      </c>
      <c r="I783" s="263"/>
      <c r="J783" s="259"/>
      <c r="K783" s="259"/>
      <c r="L783" s="264"/>
      <c r="M783" s="265"/>
      <c r="N783" s="266"/>
      <c r="O783" s="266"/>
      <c r="P783" s="266"/>
      <c r="Q783" s="266"/>
      <c r="R783" s="266"/>
      <c r="S783" s="266"/>
      <c r="T783" s="267"/>
      <c r="U783" s="14"/>
      <c r="V783" s="14"/>
      <c r="W783" s="14"/>
      <c r="X783" s="14"/>
      <c r="Y783" s="14"/>
      <c r="Z783" s="14"/>
      <c r="AA783" s="14"/>
      <c r="AB783" s="14"/>
      <c r="AC783" s="14"/>
      <c r="AD783" s="14"/>
      <c r="AE783" s="14"/>
      <c r="AT783" s="268" t="s">
        <v>264</v>
      </c>
      <c r="AU783" s="268" t="s">
        <v>85</v>
      </c>
      <c r="AV783" s="14" t="s">
        <v>85</v>
      </c>
      <c r="AW783" s="14" t="s">
        <v>32</v>
      </c>
      <c r="AX783" s="14" t="s">
        <v>76</v>
      </c>
      <c r="AY783" s="268" t="s">
        <v>253</v>
      </c>
    </row>
    <row r="784" s="13" customFormat="1">
      <c r="A784" s="13"/>
      <c r="B784" s="247"/>
      <c r="C784" s="248"/>
      <c r="D784" s="249" t="s">
        <v>264</v>
      </c>
      <c r="E784" s="250" t="s">
        <v>1</v>
      </c>
      <c r="F784" s="251" t="s">
        <v>2115</v>
      </c>
      <c r="G784" s="248"/>
      <c r="H784" s="250" t="s">
        <v>1</v>
      </c>
      <c r="I784" s="252"/>
      <c r="J784" s="248"/>
      <c r="K784" s="248"/>
      <c r="L784" s="253"/>
      <c r="M784" s="254"/>
      <c r="N784" s="255"/>
      <c r="O784" s="255"/>
      <c r="P784" s="255"/>
      <c r="Q784" s="255"/>
      <c r="R784" s="255"/>
      <c r="S784" s="255"/>
      <c r="T784" s="256"/>
      <c r="U784" s="13"/>
      <c r="V784" s="13"/>
      <c r="W784" s="13"/>
      <c r="X784" s="13"/>
      <c r="Y784" s="13"/>
      <c r="Z784" s="13"/>
      <c r="AA784" s="13"/>
      <c r="AB784" s="13"/>
      <c r="AC784" s="13"/>
      <c r="AD784" s="13"/>
      <c r="AE784" s="13"/>
      <c r="AT784" s="257" t="s">
        <v>264</v>
      </c>
      <c r="AU784" s="257" t="s">
        <v>85</v>
      </c>
      <c r="AV784" s="13" t="s">
        <v>83</v>
      </c>
      <c r="AW784" s="13" t="s">
        <v>32</v>
      </c>
      <c r="AX784" s="13" t="s">
        <v>76</v>
      </c>
      <c r="AY784" s="257" t="s">
        <v>253</v>
      </c>
    </row>
    <row r="785" s="14" customFormat="1">
      <c r="A785" s="14"/>
      <c r="B785" s="258"/>
      <c r="C785" s="259"/>
      <c r="D785" s="249" t="s">
        <v>264</v>
      </c>
      <c r="E785" s="260" t="s">
        <v>1</v>
      </c>
      <c r="F785" s="261" t="s">
        <v>2454</v>
      </c>
      <c r="G785" s="259"/>
      <c r="H785" s="262">
        <v>19.309999999999999</v>
      </c>
      <c r="I785" s="263"/>
      <c r="J785" s="259"/>
      <c r="K785" s="259"/>
      <c r="L785" s="264"/>
      <c r="M785" s="265"/>
      <c r="N785" s="266"/>
      <c r="O785" s="266"/>
      <c r="P785" s="266"/>
      <c r="Q785" s="266"/>
      <c r="R785" s="266"/>
      <c r="S785" s="266"/>
      <c r="T785" s="267"/>
      <c r="U785" s="14"/>
      <c r="V785" s="14"/>
      <c r="W785" s="14"/>
      <c r="X785" s="14"/>
      <c r="Y785" s="14"/>
      <c r="Z785" s="14"/>
      <c r="AA785" s="14"/>
      <c r="AB785" s="14"/>
      <c r="AC785" s="14"/>
      <c r="AD785" s="14"/>
      <c r="AE785" s="14"/>
      <c r="AT785" s="268" t="s">
        <v>264</v>
      </c>
      <c r="AU785" s="268" t="s">
        <v>85</v>
      </c>
      <c r="AV785" s="14" t="s">
        <v>85</v>
      </c>
      <c r="AW785" s="14" t="s">
        <v>32</v>
      </c>
      <c r="AX785" s="14" t="s">
        <v>76</v>
      </c>
      <c r="AY785" s="268" t="s">
        <v>253</v>
      </c>
    </row>
    <row r="786" s="14" customFormat="1">
      <c r="A786" s="14"/>
      <c r="B786" s="258"/>
      <c r="C786" s="259"/>
      <c r="D786" s="249" t="s">
        <v>264</v>
      </c>
      <c r="E786" s="260" t="s">
        <v>1</v>
      </c>
      <c r="F786" s="261" t="s">
        <v>2450</v>
      </c>
      <c r="G786" s="259"/>
      <c r="H786" s="262">
        <v>-1.5</v>
      </c>
      <c r="I786" s="263"/>
      <c r="J786" s="259"/>
      <c r="K786" s="259"/>
      <c r="L786" s="264"/>
      <c r="M786" s="265"/>
      <c r="N786" s="266"/>
      <c r="O786" s="266"/>
      <c r="P786" s="266"/>
      <c r="Q786" s="266"/>
      <c r="R786" s="266"/>
      <c r="S786" s="266"/>
      <c r="T786" s="267"/>
      <c r="U786" s="14"/>
      <c r="V786" s="14"/>
      <c r="W786" s="14"/>
      <c r="X786" s="14"/>
      <c r="Y786" s="14"/>
      <c r="Z786" s="14"/>
      <c r="AA786" s="14"/>
      <c r="AB786" s="14"/>
      <c r="AC786" s="14"/>
      <c r="AD786" s="14"/>
      <c r="AE786" s="14"/>
      <c r="AT786" s="268" t="s">
        <v>264</v>
      </c>
      <c r="AU786" s="268" t="s">
        <v>85</v>
      </c>
      <c r="AV786" s="14" t="s">
        <v>85</v>
      </c>
      <c r="AW786" s="14" t="s">
        <v>32</v>
      </c>
      <c r="AX786" s="14" t="s">
        <v>76</v>
      </c>
      <c r="AY786" s="268" t="s">
        <v>253</v>
      </c>
    </row>
    <row r="787" s="13" customFormat="1">
      <c r="A787" s="13"/>
      <c r="B787" s="247"/>
      <c r="C787" s="248"/>
      <c r="D787" s="249" t="s">
        <v>264</v>
      </c>
      <c r="E787" s="250" t="s">
        <v>1</v>
      </c>
      <c r="F787" s="251" t="s">
        <v>2119</v>
      </c>
      <c r="G787" s="248"/>
      <c r="H787" s="250" t="s">
        <v>1</v>
      </c>
      <c r="I787" s="252"/>
      <c r="J787" s="248"/>
      <c r="K787" s="248"/>
      <c r="L787" s="253"/>
      <c r="M787" s="254"/>
      <c r="N787" s="255"/>
      <c r="O787" s="255"/>
      <c r="P787" s="255"/>
      <c r="Q787" s="255"/>
      <c r="R787" s="255"/>
      <c r="S787" s="255"/>
      <c r="T787" s="256"/>
      <c r="U787" s="13"/>
      <c r="V787" s="13"/>
      <c r="W787" s="13"/>
      <c r="X787" s="13"/>
      <c r="Y787" s="13"/>
      <c r="Z787" s="13"/>
      <c r="AA787" s="13"/>
      <c r="AB787" s="13"/>
      <c r="AC787" s="13"/>
      <c r="AD787" s="13"/>
      <c r="AE787" s="13"/>
      <c r="AT787" s="257" t="s">
        <v>264</v>
      </c>
      <c r="AU787" s="257" t="s">
        <v>85</v>
      </c>
      <c r="AV787" s="13" t="s">
        <v>83</v>
      </c>
      <c r="AW787" s="13" t="s">
        <v>32</v>
      </c>
      <c r="AX787" s="13" t="s">
        <v>76</v>
      </c>
      <c r="AY787" s="257" t="s">
        <v>253</v>
      </c>
    </row>
    <row r="788" s="14" customFormat="1">
      <c r="A788" s="14"/>
      <c r="B788" s="258"/>
      <c r="C788" s="259"/>
      <c r="D788" s="249" t="s">
        <v>264</v>
      </c>
      <c r="E788" s="260" t="s">
        <v>1</v>
      </c>
      <c r="F788" s="261" t="s">
        <v>2455</v>
      </c>
      <c r="G788" s="259"/>
      <c r="H788" s="262">
        <v>24.715</v>
      </c>
      <c r="I788" s="263"/>
      <c r="J788" s="259"/>
      <c r="K788" s="259"/>
      <c r="L788" s="264"/>
      <c r="M788" s="265"/>
      <c r="N788" s="266"/>
      <c r="O788" s="266"/>
      <c r="P788" s="266"/>
      <c r="Q788" s="266"/>
      <c r="R788" s="266"/>
      <c r="S788" s="266"/>
      <c r="T788" s="267"/>
      <c r="U788" s="14"/>
      <c r="V788" s="14"/>
      <c r="W788" s="14"/>
      <c r="X788" s="14"/>
      <c r="Y788" s="14"/>
      <c r="Z788" s="14"/>
      <c r="AA788" s="14"/>
      <c r="AB788" s="14"/>
      <c r="AC788" s="14"/>
      <c r="AD788" s="14"/>
      <c r="AE788" s="14"/>
      <c r="AT788" s="268" t="s">
        <v>264</v>
      </c>
      <c r="AU788" s="268" t="s">
        <v>85</v>
      </c>
      <c r="AV788" s="14" t="s">
        <v>85</v>
      </c>
      <c r="AW788" s="14" t="s">
        <v>32</v>
      </c>
      <c r="AX788" s="14" t="s">
        <v>76</v>
      </c>
      <c r="AY788" s="268" t="s">
        <v>253</v>
      </c>
    </row>
    <row r="789" s="13" customFormat="1">
      <c r="A789" s="13"/>
      <c r="B789" s="247"/>
      <c r="C789" s="248"/>
      <c r="D789" s="249" t="s">
        <v>264</v>
      </c>
      <c r="E789" s="250" t="s">
        <v>1</v>
      </c>
      <c r="F789" s="251" t="s">
        <v>2123</v>
      </c>
      <c r="G789" s="248"/>
      <c r="H789" s="250" t="s">
        <v>1</v>
      </c>
      <c r="I789" s="252"/>
      <c r="J789" s="248"/>
      <c r="K789" s="248"/>
      <c r="L789" s="253"/>
      <c r="M789" s="254"/>
      <c r="N789" s="255"/>
      <c r="O789" s="255"/>
      <c r="P789" s="255"/>
      <c r="Q789" s="255"/>
      <c r="R789" s="255"/>
      <c r="S789" s="255"/>
      <c r="T789" s="256"/>
      <c r="U789" s="13"/>
      <c r="V789" s="13"/>
      <c r="W789" s="13"/>
      <c r="X789" s="13"/>
      <c r="Y789" s="13"/>
      <c r="Z789" s="13"/>
      <c r="AA789" s="13"/>
      <c r="AB789" s="13"/>
      <c r="AC789" s="13"/>
      <c r="AD789" s="13"/>
      <c r="AE789" s="13"/>
      <c r="AT789" s="257" t="s">
        <v>264</v>
      </c>
      <c r="AU789" s="257" t="s">
        <v>85</v>
      </c>
      <c r="AV789" s="13" t="s">
        <v>83</v>
      </c>
      <c r="AW789" s="13" t="s">
        <v>32</v>
      </c>
      <c r="AX789" s="13" t="s">
        <v>76</v>
      </c>
      <c r="AY789" s="257" t="s">
        <v>253</v>
      </c>
    </row>
    <row r="790" s="14" customFormat="1">
      <c r="A790" s="14"/>
      <c r="B790" s="258"/>
      <c r="C790" s="259"/>
      <c r="D790" s="249" t="s">
        <v>264</v>
      </c>
      <c r="E790" s="260" t="s">
        <v>1</v>
      </c>
      <c r="F790" s="261" t="s">
        <v>2258</v>
      </c>
      <c r="G790" s="259"/>
      <c r="H790" s="262">
        <v>6.3200000000000003</v>
      </c>
      <c r="I790" s="263"/>
      <c r="J790" s="259"/>
      <c r="K790" s="259"/>
      <c r="L790" s="264"/>
      <c r="M790" s="265"/>
      <c r="N790" s="266"/>
      <c r="O790" s="266"/>
      <c r="P790" s="266"/>
      <c r="Q790" s="266"/>
      <c r="R790" s="266"/>
      <c r="S790" s="266"/>
      <c r="T790" s="267"/>
      <c r="U790" s="14"/>
      <c r="V790" s="14"/>
      <c r="W790" s="14"/>
      <c r="X790" s="14"/>
      <c r="Y790" s="14"/>
      <c r="Z790" s="14"/>
      <c r="AA790" s="14"/>
      <c r="AB790" s="14"/>
      <c r="AC790" s="14"/>
      <c r="AD790" s="14"/>
      <c r="AE790" s="14"/>
      <c r="AT790" s="268" t="s">
        <v>264</v>
      </c>
      <c r="AU790" s="268" t="s">
        <v>85</v>
      </c>
      <c r="AV790" s="14" t="s">
        <v>85</v>
      </c>
      <c r="AW790" s="14" t="s">
        <v>32</v>
      </c>
      <c r="AX790" s="14" t="s">
        <v>76</v>
      </c>
      <c r="AY790" s="268" t="s">
        <v>253</v>
      </c>
    </row>
    <row r="791" s="14" customFormat="1">
      <c r="A791" s="14"/>
      <c r="B791" s="258"/>
      <c r="C791" s="259"/>
      <c r="D791" s="249" t="s">
        <v>264</v>
      </c>
      <c r="E791" s="260" t="s">
        <v>1</v>
      </c>
      <c r="F791" s="261" t="s">
        <v>2450</v>
      </c>
      <c r="G791" s="259"/>
      <c r="H791" s="262">
        <v>-1.5</v>
      </c>
      <c r="I791" s="263"/>
      <c r="J791" s="259"/>
      <c r="K791" s="259"/>
      <c r="L791" s="264"/>
      <c r="M791" s="265"/>
      <c r="N791" s="266"/>
      <c r="O791" s="266"/>
      <c r="P791" s="266"/>
      <c r="Q791" s="266"/>
      <c r="R791" s="266"/>
      <c r="S791" s="266"/>
      <c r="T791" s="267"/>
      <c r="U791" s="14"/>
      <c r="V791" s="14"/>
      <c r="W791" s="14"/>
      <c r="X791" s="14"/>
      <c r="Y791" s="14"/>
      <c r="Z791" s="14"/>
      <c r="AA791" s="14"/>
      <c r="AB791" s="14"/>
      <c r="AC791" s="14"/>
      <c r="AD791" s="14"/>
      <c r="AE791" s="14"/>
      <c r="AT791" s="268" t="s">
        <v>264</v>
      </c>
      <c r="AU791" s="268" t="s">
        <v>85</v>
      </c>
      <c r="AV791" s="14" t="s">
        <v>85</v>
      </c>
      <c r="AW791" s="14" t="s">
        <v>32</v>
      </c>
      <c r="AX791" s="14" t="s">
        <v>76</v>
      </c>
      <c r="AY791" s="268" t="s">
        <v>253</v>
      </c>
    </row>
    <row r="792" s="13" customFormat="1">
      <c r="A792" s="13"/>
      <c r="B792" s="247"/>
      <c r="C792" s="248"/>
      <c r="D792" s="249" t="s">
        <v>264</v>
      </c>
      <c r="E792" s="250" t="s">
        <v>1</v>
      </c>
      <c r="F792" s="251" t="s">
        <v>2125</v>
      </c>
      <c r="G792" s="248"/>
      <c r="H792" s="250" t="s">
        <v>1</v>
      </c>
      <c r="I792" s="252"/>
      <c r="J792" s="248"/>
      <c r="K792" s="248"/>
      <c r="L792" s="253"/>
      <c r="M792" s="254"/>
      <c r="N792" s="255"/>
      <c r="O792" s="255"/>
      <c r="P792" s="255"/>
      <c r="Q792" s="255"/>
      <c r="R792" s="255"/>
      <c r="S792" s="255"/>
      <c r="T792" s="256"/>
      <c r="U792" s="13"/>
      <c r="V792" s="13"/>
      <c r="W792" s="13"/>
      <c r="X792" s="13"/>
      <c r="Y792" s="13"/>
      <c r="Z792" s="13"/>
      <c r="AA792" s="13"/>
      <c r="AB792" s="13"/>
      <c r="AC792" s="13"/>
      <c r="AD792" s="13"/>
      <c r="AE792" s="13"/>
      <c r="AT792" s="257" t="s">
        <v>264</v>
      </c>
      <c r="AU792" s="257" t="s">
        <v>85</v>
      </c>
      <c r="AV792" s="13" t="s">
        <v>83</v>
      </c>
      <c r="AW792" s="13" t="s">
        <v>32</v>
      </c>
      <c r="AX792" s="13" t="s">
        <v>76</v>
      </c>
      <c r="AY792" s="257" t="s">
        <v>253</v>
      </c>
    </row>
    <row r="793" s="14" customFormat="1">
      <c r="A793" s="14"/>
      <c r="B793" s="258"/>
      <c r="C793" s="259"/>
      <c r="D793" s="249" t="s">
        <v>264</v>
      </c>
      <c r="E793" s="260" t="s">
        <v>1</v>
      </c>
      <c r="F793" s="261" t="s">
        <v>2456</v>
      </c>
      <c r="G793" s="259"/>
      <c r="H793" s="262">
        <v>16.120000000000001</v>
      </c>
      <c r="I793" s="263"/>
      <c r="J793" s="259"/>
      <c r="K793" s="259"/>
      <c r="L793" s="264"/>
      <c r="M793" s="265"/>
      <c r="N793" s="266"/>
      <c r="O793" s="266"/>
      <c r="P793" s="266"/>
      <c r="Q793" s="266"/>
      <c r="R793" s="266"/>
      <c r="S793" s="266"/>
      <c r="T793" s="267"/>
      <c r="U793" s="14"/>
      <c r="V793" s="14"/>
      <c r="W793" s="14"/>
      <c r="X793" s="14"/>
      <c r="Y793" s="14"/>
      <c r="Z793" s="14"/>
      <c r="AA793" s="14"/>
      <c r="AB793" s="14"/>
      <c r="AC793" s="14"/>
      <c r="AD793" s="14"/>
      <c r="AE793" s="14"/>
      <c r="AT793" s="268" t="s">
        <v>264</v>
      </c>
      <c r="AU793" s="268" t="s">
        <v>85</v>
      </c>
      <c r="AV793" s="14" t="s">
        <v>85</v>
      </c>
      <c r="AW793" s="14" t="s">
        <v>32</v>
      </c>
      <c r="AX793" s="14" t="s">
        <v>76</v>
      </c>
      <c r="AY793" s="268" t="s">
        <v>253</v>
      </c>
    </row>
    <row r="794" s="14" customFormat="1">
      <c r="A794" s="14"/>
      <c r="B794" s="258"/>
      <c r="C794" s="259"/>
      <c r="D794" s="249" t="s">
        <v>264</v>
      </c>
      <c r="E794" s="260" t="s">
        <v>1</v>
      </c>
      <c r="F794" s="261" t="s">
        <v>2450</v>
      </c>
      <c r="G794" s="259"/>
      <c r="H794" s="262">
        <v>-1.5</v>
      </c>
      <c r="I794" s="263"/>
      <c r="J794" s="259"/>
      <c r="K794" s="259"/>
      <c r="L794" s="264"/>
      <c r="M794" s="265"/>
      <c r="N794" s="266"/>
      <c r="O794" s="266"/>
      <c r="P794" s="266"/>
      <c r="Q794" s="266"/>
      <c r="R794" s="266"/>
      <c r="S794" s="266"/>
      <c r="T794" s="267"/>
      <c r="U794" s="14"/>
      <c r="V794" s="14"/>
      <c r="W794" s="14"/>
      <c r="X794" s="14"/>
      <c r="Y794" s="14"/>
      <c r="Z794" s="14"/>
      <c r="AA794" s="14"/>
      <c r="AB794" s="14"/>
      <c r="AC794" s="14"/>
      <c r="AD794" s="14"/>
      <c r="AE794" s="14"/>
      <c r="AT794" s="268" t="s">
        <v>264</v>
      </c>
      <c r="AU794" s="268" t="s">
        <v>85</v>
      </c>
      <c r="AV794" s="14" t="s">
        <v>85</v>
      </c>
      <c r="AW794" s="14" t="s">
        <v>32</v>
      </c>
      <c r="AX794" s="14" t="s">
        <v>76</v>
      </c>
      <c r="AY794" s="268" t="s">
        <v>253</v>
      </c>
    </row>
    <row r="795" s="13" customFormat="1">
      <c r="A795" s="13"/>
      <c r="B795" s="247"/>
      <c r="C795" s="248"/>
      <c r="D795" s="249" t="s">
        <v>264</v>
      </c>
      <c r="E795" s="250" t="s">
        <v>1</v>
      </c>
      <c r="F795" s="251" t="s">
        <v>2129</v>
      </c>
      <c r="G795" s="248"/>
      <c r="H795" s="250" t="s">
        <v>1</v>
      </c>
      <c r="I795" s="252"/>
      <c r="J795" s="248"/>
      <c r="K795" s="248"/>
      <c r="L795" s="253"/>
      <c r="M795" s="254"/>
      <c r="N795" s="255"/>
      <c r="O795" s="255"/>
      <c r="P795" s="255"/>
      <c r="Q795" s="255"/>
      <c r="R795" s="255"/>
      <c r="S795" s="255"/>
      <c r="T795" s="256"/>
      <c r="U795" s="13"/>
      <c r="V795" s="13"/>
      <c r="W795" s="13"/>
      <c r="X795" s="13"/>
      <c r="Y795" s="13"/>
      <c r="Z795" s="13"/>
      <c r="AA795" s="13"/>
      <c r="AB795" s="13"/>
      <c r="AC795" s="13"/>
      <c r="AD795" s="13"/>
      <c r="AE795" s="13"/>
      <c r="AT795" s="257" t="s">
        <v>264</v>
      </c>
      <c r="AU795" s="257" t="s">
        <v>85</v>
      </c>
      <c r="AV795" s="13" t="s">
        <v>83</v>
      </c>
      <c r="AW795" s="13" t="s">
        <v>32</v>
      </c>
      <c r="AX795" s="13" t="s">
        <v>76</v>
      </c>
      <c r="AY795" s="257" t="s">
        <v>253</v>
      </c>
    </row>
    <row r="796" s="14" customFormat="1">
      <c r="A796" s="14"/>
      <c r="B796" s="258"/>
      <c r="C796" s="259"/>
      <c r="D796" s="249" t="s">
        <v>264</v>
      </c>
      <c r="E796" s="260" t="s">
        <v>1</v>
      </c>
      <c r="F796" s="261" t="s">
        <v>2457</v>
      </c>
      <c r="G796" s="259"/>
      <c r="H796" s="262">
        <v>19.265999999999998</v>
      </c>
      <c r="I796" s="263"/>
      <c r="J796" s="259"/>
      <c r="K796" s="259"/>
      <c r="L796" s="264"/>
      <c r="M796" s="265"/>
      <c r="N796" s="266"/>
      <c r="O796" s="266"/>
      <c r="P796" s="266"/>
      <c r="Q796" s="266"/>
      <c r="R796" s="266"/>
      <c r="S796" s="266"/>
      <c r="T796" s="267"/>
      <c r="U796" s="14"/>
      <c r="V796" s="14"/>
      <c r="W796" s="14"/>
      <c r="X796" s="14"/>
      <c r="Y796" s="14"/>
      <c r="Z796" s="14"/>
      <c r="AA796" s="14"/>
      <c r="AB796" s="14"/>
      <c r="AC796" s="14"/>
      <c r="AD796" s="14"/>
      <c r="AE796" s="14"/>
      <c r="AT796" s="268" t="s">
        <v>264</v>
      </c>
      <c r="AU796" s="268" t="s">
        <v>85</v>
      </c>
      <c r="AV796" s="14" t="s">
        <v>85</v>
      </c>
      <c r="AW796" s="14" t="s">
        <v>32</v>
      </c>
      <c r="AX796" s="14" t="s">
        <v>76</v>
      </c>
      <c r="AY796" s="268" t="s">
        <v>253</v>
      </c>
    </row>
    <row r="797" s="14" customFormat="1">
      <c r="A797" s="14"/>
      <c r="B797" s="258"/>
      <c r="C797" s="259"/>
      <c r="D797" s="249" t="s">
        <v>264</v>
      </c>
      <c r="E797" s="260" t="s">
        <v>1</v>
      </c>
      <c r="F797" s="261" t="s">
        <v>2450</v>
      </c>
      <c r="G797" s="259"/>
      <c r="H797" s="262">
        <v>-1.5</v>
      </c>
      <c r="I797" s="263"/>
      <c r="J797" s="259"/>
      <c r="K797" s="259"/>
      <c r="L797" s="264"/>
      <c r="M797" s="265"/>
      <c r="N797" s="266"/>
      <c r="O797" s="266"/>
      <c r="P797" s="266"/>
      <c r="Q797" s="266"/>
      <c r="R797" s="266"/>
      <c r="S797" s="266"/>
      <c r="T797" s="267"/>
      <c r="U797" s="14"/>
      <c r="V797" s="14"/>
      <c r="W797" s="14"/>
      <c r="X797" s="14"/>
      <c r="Y797" s="14"/>
      <c r="Z797" s="14"/>
      <c r="AA797" s="14"/>
      <c r="AB797" s="14"/>
      <c r="AC797" s="14"/>
      <c r="AD797" s="14"/>
      <c r="AE797" s="14"/>
      <c r="AT797" s="268" t="s">
        <v>264</v>
      </c>
      <c r="AU797" s="268" t="s">
        <v>85</v>
      </c>
      <c r="AV797" s="14" t="s">
        <v>85</v>
      </c>
      <c r="AW797" s="14" t="s">
        <v>32</v>
      </c>
      <c r="AX797" s="14" t="s">
        <v>76</v>
      </c>
      <c r="AY797" s="268" t="s">
        <v>253</v>
      </c>
    </row>
    <row r="798" s="13" customFormat="1">
      <c r="A798" s="13"/>
      <c r="B798" s="247"/>
      <c r="C798" s="248"/>
      <c r="D798" s="249" t="s">
        <v>264</v>
      </c>
      <c r="E798" s="250" t="s">
        <v>1</v>
      </c>
      <c r="F798" s="251" t="s">
        <v>2133</v>
      </c>
      <c r="G798" s="248"/>
      <c r="H798" s="250" t="s">
        <v>1</v>
      </c>
      <c r="I798" s="252"/>
      <c r="J798" s="248"/>
      <c r="K798" s="248"/>
      <c r="L798" s="253"/>
      <c r="M798" s="254"/>
      <c r="N798" s="255"/>
      <c r="O798" s="255"/>
      <c r="P798" s="255"/>
      <c r="Q798" s="255"/>
      <c r="R798" s="255"/>
      <c r="S798" s="255"/>
      <c r="T798" s="256"/>
      <c r="U798" s="13"/>
      <c r="V798" s="13"/>
      <c r="W798" s="13"/>
      <c r="X798" s="13"/>
      <c r="Y798" s="13"/>
      <c r="Z798" s="13"/>
      <c r="AA798" s="13"/>
      <c r="AB798" s="13"/>
      <c r="AC798" s="13"/>
      <c r="AD798" s="13"/>
      <c r="AE798" s="13"/>
      <c r="AT798" s="257" t="s">
        <v>264</v>
      </c>
      <c r="AU798" s="257" t="s">
        <v>85</v>
      </c>
      <c r="AV798" s="13" t="s">
        <v>83</v>
      </c>
      <c r="AW798" s="13" t="s">
        <v>32</v>
      </c>
      <c r="AX798" s="13" t="s">
        <v>76</v>
      </c>
      <c r="AY798" s="257" t="s">
        <v>253</v>
      </c>
    </row>
    <row r="799" s="14" customFormat="1">
      <c r="A799" s="14"/>
      <c r="B799" s="258"/>
      <c r="C799" s="259"/>
      <c r="D799" s="249" t="s">
        <v>264</v>
      </c>
      <c r="E799" s="260" t="s">
        <v>1</v>
      </c>
      <c r="F799" s="261" t="s">
        <v>2262</v>
      </c>
      <c r="G799" s="259"/>
      <c r="H799" s="262">
        <v>7.4699999999999998</v>
      </c>
      <c r="I799" s="263"/>
      <c r="J799" s="259"/>
      <c r="K799" s="259"/>
      <c r="L799" s="264"/>
      <c r="M799" s="265"/>
      <c r="N799" s="266"/>
      <c r="O799" s="266"/>
      <c r="P799" s="266"/>
      <c r="Q799" s="266"/>
      <c r="R799" s="266"/>
      <c r="S799" s="266"/>
      <c r="T799" s="267"/>
      <c r="U799" s="14"/>
      <c r="V799" s="14"/>
      <c r="W799" s="14"/>
      <c r="X799" s="14"/>
      <c r="Y799" s="14"/>
      <c r="Z799" s="14"/>
      <c r="AA799" s="14"/>
      <c r="AB799" s="14"/>
      <c r="AC799" s="14"/>
      <c r="AD799" s="14"/>
      <c r="AE799" s="14"/>
      <c r="AT799" s="268" t="s">
        <v>264</v>
      </c>
      <c r="AU799" s="268" t="s">
        <v>85</v>
      </c>
      <c r="AV799" s="14" t="s">
        <v>85</v>
      </c>
      <c r="AW799" s="14" t="s">
        <v>32</v>
      </c>
      <c r="AX799" s="14" t="s">
        <v>76</v>
      </c>
      <c r="AY799" s="268" t="s">
        <v>253</v>
      </c>
    </row>
    <row r="800" s="14" customFormat="1">
      <c r="A800" s="14"/>
      <c r="B800" s="258"/>
      <c r="C800" s="259"/>
      <c r="D800" s="249" t="s">
        <v>264</v>
      </c>
      <c r="E800" s="260" t="s">
        <v>1</v>
      </c>
      <c r="F800" s="261" t="s">
        <v>2450</v>
      </c>
      <c r="G800" s="259"/>
      <c r="H800" s="262">
        <v>-1.5</v>
      </c>
      <c r="I800" s="263"/>
      <c r="J800" s="259"/>
      <c r="K800" s="259"/>
      <c r="L800" s="264"/>
      <c r="M800" s="265"/>
      <c r="N800" s="266"/>
      <c r="O800" s="266"/>
      <c r="P800" s="266"/>
      <c r="Q800" s="266"/>
      <c r="R800" s="266"/>
      <c r="S800" s="266"/>
      <c r="T800" s="267"/>
      <c r="U800" s="14"/>
      <c r="V800" s="14"/>
      <c r="W800" s="14"/>
      <c r="X800" s="14"/>
      <c r="Y800" s="14"/>
      <c r="Z800" s="14"/>
      <c r="AA800" s="14"/>
      <c r="AB800" s="14"/>
      <c r="AC800" s="14"/>
      <c r="AD800" s="14"/>
      <c r="AE800" s="14"/>
      <c r="AT800" s="268" t="s">
        <v>264</v>
      </c>
      <c r="AU800" s="268" t="s">
        <v>85</v>
      </c>
      <c r="AV800" s="14" t="s">
        <v>85</v>
      </c>
      <c r="AW800" s="14" t="s">
        <v>32</v>
      </c>
      <c r="AX800" s="14" t="s">
        <v>76</v>
      </c>
      <c r="AY800" s="268" t="s">
        <v>253</v>
      </c>
    </row>
    <row r="801" s="13" customFormat="1">
      <c r="A801" s="13"/>
      <c r="B801" s="247"/>
      <c r="C801" s="248"/>
      <c r="D801" s="249" t="s">
        <v>264</v>
      </c>
      <c r="E801" s="250" t="s">
        <v>1</v>
      </c>
      <c r="F801" s="251" t="s">
        <v>2134</v>
      </c>
      <c r="G801" s="248"/>
      <c r="H801" s="250" t="s">
        <v>1</v>
      </c>
      <c r="I801" s="252"/>
      <c r="J801" s="248"/>
      <c r="K801" s="248"/>
      <c r="L801" s="253"/>
      <c r="M801" s="254"/>
      <c r="N801" s="255"/>
      <c r="O801" s="255"/>
      <c r="P801" s="255"/>
      <c r="Q801" s="255"/>
      <c r="R801" s="255"/>
      <c r="S801" s="255"/>
      <c r="T801" s="256"/>
      <c r="U801" s="13"/>
      <c r="V801" s="13"/>
      <c r="W801" s="13"/>
      <c r="X801" s="13"/>
      <c r="Y801" s="13"/>
      <c r="Z801" s="13"/>
      <c r="AA801" s="13"/>
      <c r="AB801" s="13"/>
      <c r="AC801" s="13"/>
      <c r="AD801" s="13"/>
      <c r="AE801" s="13"/>
      <c r="AT801" s="257" t="s">
        <v>264</v>
      </c>
      <c r="AU801" s="257" t="s">
        <v>85</v>
      </c>
      <c r="AV801" s="13" t="s">
        <v>83</v>
      </c>
      <c r="AW801" s="13" t="s">
        <v>32</v>
      </c>
      <c r="AX801" s="13" t="s">
        <v>76</v>
      </c>
      <c r="AY801" s="257" t="s">
        <v>253</v>
      </c>
    </row>
    <row r="802" s="14" customFormat="1">
      <c r="A802" s="14"/>
      <c r="B802" s="258"/>
      <c r="C802" s="259"/>
      <c r="D802" s="249" t="s">
        <v>264</v>
      </c>
      <c r="E802" s="260" t="s">
        <v>1</v>
      </c>
      <c r="F802" s="261" t="s">
        <v>2458</v>
      </c>
      <c r="G802" s="259"/>
      <c r="H802" s="262">
        <v>15.516</v>
      </c>
      <c r="I802" s="263"/>
      <c r="J802" s="259"/>
      <c r="K802" s="259"/>
      <c r="L802" s="264"/>
      <c r="M802" s="265"/>
      <c r="N802" s="266"/>
      <c r="O802" s="266"/>
      <c r="P802" s="266"/>
      <c r="Q802" s="266"/>
      <c r="R802" s="266"/>
      <c r="S802" s="266"/>
      <c r="T802" s="267"/>
      <c r="U802" s="14"/>
      <c r="V802" s="14"/>
      <c r="W802" s="14"/>
      <c r="X802" s="14"/>
      <c r="Y802" s="14"/>
      <c r="Z802" s="14"/>
      <c r="AA802" s="14"/>
      <c r="AB802" s="14"/>
      <c r="AC802" s="14"/>
      <c r="AD802" s="14"/>
      <c r="AE802" s="14"/>
      <c r="AT802" s="268" t="s">
        <v>264</v>
      </c>
      <c r="AU802" s="268" t="s">
        <v>85</v>
      </c>
      <c r="AV802" s="14" t="s">
        <v>85</v>
      </c>
      <c r="AW802" s="14" t="s">
        <v>32</v>
      </c>
      <c r="AX802" s="14" t="s">
        <v>76</v>
      </c>
      <c r="AY802" s="268" t="s">
        <v>253</v>
      </c>
    </row>
    <row r="803" s="13" customFormat="1">
      <c r="A803" s="13"/>
      <c r="B803" s="247"/>
      <c r="C803" s="248"/>
      <c r="D803" s="249" t="s">
        <v>264</v>
      </c>
      <c r="E803" s="250" t="s">
        <v>1</v>
      </c>
      <c r="F803" s="251" t="s">
        <v>2138</v>
      </c>
      <c r="G803" s="248"/>
      <c r="H803" s="250" t="s">
        <v>1</v>
      </c>
      <c r="I803" s="252"/>
      <c r="J803" s="248"/>
      <c r="K803" s="248"/>
      <c r="L803" s="253"/>
      <c r="M803" s="254"/>
      <c r="N803" s="255"/>
      <c r="O803" s="255"/>
      <c r="P803" s="255"/>
      <c r="Q803" s="255"/>
      <c r="R803" s="255"/>
      <c r="S803" s="255"/>
      <c r="T803" s="256"/>
      <c r="U803" s="13"/>
      <c r="V803" s="13"/>
      <c r="W803" s="13"/>
      <c r="X803" s="13"/>
      <c r="Y803" s="13"/>
      <c r="Z803" s="13"/>
      <c r="AA803" s="13"/>
      <c r="AB803" s="13"/>
      <c r="AC803" s="13"/>
      <c r="AD803" s="13"/>
      <c r="AE803" s="13"/>
      <c r="AT803" s="257" t="s">
        <v>264</v>
      </c>
      <c r="AU803" s="257" t="s">
        <v>85</v>
      </c>
      <c r="AV803" s="13" t="s">
        <v>83</v>
      </c>
      <c r="AW803" s="13" t="s">
        <v>32</v>
      </c>
      <c r="AX803" s="13" t="s">
        <v>76</v>
      </c>
      <c r="AY803" s="257" t="s">
        <v>253</v>
      </c>
    </row>
    <row r="804" s="14" customFormat="1">
      <c r="A804" s="14"/>
      <c r="B804" s="258"/>
      <c r="C804" s="259"/>
      <c r="D804" s="249" t="s">
        <v>264</v>
      </c>
      <c r="E804" s="260" t="s">
        <v>1</v>
      </c>
      <c r="F804" s="261" t="s">
        <v>2459</v>
      </c>
      <c r="G804" s="259"/>
      <c r="H804" s="262">
        <v>16.265000000000001</v>
      </c>
      <c r="I804" s="263"/>
      <c r="J804" s="259"/>
      <c r="K804" s="259"/>
      <c r="L804" s="264"/>
      <c r="M804" s="265"/>
      <c r="N804" s="266"/>
      <c r="O804" s="266"/>
      <c r="P804" s="266"/>
      <c r="Q804" s="266"/>
      <c r="R804" s="266"/>
      <c r="S804" s="266"/>
      <c r="T804" s="267"/>
      <c r="U804" s="14"/>
      <c r="V804" s="14"/>
      <c r="W804" s="14"/>
      <c r="X804" s="14"/>
      <c r="Y804" s="14"/>
      <c r="Z804" s="14"/>
      <c r="AA804" s="14"/>
      <c r="AB804" s="14"/>
      <c r="AC804" s="14"/>
      <c r="AD804" s="14"/>
      <c r="AE804" s="14"/>
      <c r="AT804" s="268" t="s">
        <v>264</v>
      </c>
      <c r="AU804" s="268" t="s">
        <v>85</v>
      </c>
      <c r="AV804" s="14" t="s">
        <v>85</v>
      </c>
      <c r="AW804" s="14" t="s">
        <v>32</v>
      </c>
      <c r="AX804" s="14" t="s">
        <v>76</v>
      </c>
      <c r="AY804" s="268" t="s">
        <v>253</v>
      </c>
    </row>
    <row r="805" s="14" customFormat="1">
      <c r="A805" s="14"/>
      <c r="B805" s="258"/>
      <c r="C805" s="259"/>
      <c r="D805" s="249" t="s">
        <v>264</v>
      </c>
      <c r="E805" s="260" t="s">
        <v>1</v>
      </c>
      <c r="F805" s="261" t="s">
        <v>2450</v>
      </c>
      <c r="G805" s="259"/>
      <c r="H805" s="262">
        <v>-1.5</v>
      </c>
      <c r="I805" s="263"/>
      <c r="J805" s="259"/>
      <c r="K805" s="259"/>
      <c r="L805" s="264"/>
      <c r="M805" s="265"/>
      <c r="N805" s="266"/>
      <c r="O805" s="266"/>
      <c r="P805" s="266"/>
      <c r="Q805" s="266"/>
      <c r="R805" s="266"/>
      <c r="S805" s="266"/>
      <c r="T805" s="267"/>
      <c r="U805" s="14"/>
      <c r="V805" s="14"/>
      <c r="W805" s="14"/>
      <c r="X805" s="14"/>
      <c r="Y805" s="14"/>
      <c r="Z805" s="14"/>
      <c r="AA805" s="14"/>
      <c r="AB805" s="14"/>
      <c r="AC805" s="14"/>
      <c r="AD805" s="14"/>
      <c r="AE805" s="14"/>
      <c r="AT805" s="268" t="s">
        <v>264</v>
      </c>
      <c r="AU805" s="268" t="s">
        <v>85</v>
      </c>
      <c r="AV805" s="14" t="s">
        <v>85</v>
      </c>
      <c r="AW805" s="14" t="s">
        <v>32</v>
      </c>
      <c r="AX805" s="14" t="s">
        <v>76</v>
      </c>
      <c r="AY805" s="268" t="s">
        <v>253</v>
      </c>
    </row>
    <row r="806" s="13" customFormat="1">
      <c r="A806" s="13"/>
      <c r="B806" s="247"/>
      <c r="C806" s="248"/>
      <c r="D806" s="249" t="s">
        <v>264</v>
      </c>
      <c r="E806" s="250" t="s">
        <v>1</v>
      </c>
      <c r="F806" s="251" t="s">
        <v>2142</v>
      </c>
      <c r="G806" s="248"/>
      <c r="H806" s="250" t="s">
        <v>1</v>
      </c>
      <c r="I806" s="252"/>
      <c r="J806" s="248"/>
      <c r="K806" s="248"/>
      <c r="L806" s="253"/>
      <c r="M806" s="254"/>
      <c r="N806" s="255"/>
      <c r="O806" s="255"/>
      <c r="P806" s="255"/>
      <c r="Q806" s="255"/>
      <c r="R806" s="255"/>
      <c r="S806" s="255"/>
      <c r="T806" s="256"/>
      <c r="U806" s="13"/>
      <c r="V806" s="13"/>
      <c r="W806" s="13"/>
      <c r="X806" s="13"/>
      <c r="Y806" s="13"/>
      <c r="Z806" s="13"/>
      <c r="AA806" s="13"/>
      <c r="AB806" s="13"/>
      <c r="AC806" s="13"/>
      <c r="AD806" s="13"/>
      <c r="AE806" s="13"/>
      <c r="AT806" s="257" t="s">
        <v>264</v>
      </c>
      <c r="AU806" s="257" t="s">
        <v>85</v>
      </c>
      <c r="AV806" s="13" t="s">
        <v>83</v>
      </c>
      <c r="AW806" s="13" t="s">
        <v>32</v>
      </c>
      <c r="AX806" s="13" t="s">
        <v>76</v>
      </c>
      <c r="AY806" s="257" t="s">
        <v>253</v>
      </c>
    </row>
    <row r="807" s="14" customFormat="1">
      <c r="A807" s="14"/>
      <c r="B807" s="258"/>
      <c r="C807" s="259"/>
      <c r="D807" s="249" t="s">
        <v>264</v>
      </c>
      <c r="E807" s="260" t="s">
        <v>1</v>
      </c>
      <c r="F807" s="261" t="s">
        <v>2266</v>
      </c>
      <c r="G807" s="259"/>
      <c r="H807" s="262">
        <v>7.7000000000000002</v>
      </c>
      <c r="I807" s="263"/>
      <c r="J807" s="259"/>
      <c r="K807" s="259"/>
      <c r="L807" s="264"/>
      <c r="M807" s="265"/>
      <c r="N807" s="266"/>
      <c r="O807" s="266"/>
      <c r="P807" s="266"/>
      <c r="Q807" s="266"/>
      <c r="R807" s="266"/>
      <c r="S807" s="266"/>
      <c r="T807" s="267"/>
      <c r="U807" s="14"/>
      <c r="V807" s="14"/>
      <c r="W807" s="14"/>
      <c r="X807" s="14"/>
      <c r="Y807" s="14"/>
      <c r="Z807" s="14"/>
      <c r="AA807" s="14"/>
      <c r="AB807" s="14"/>
      <c r="AC807" s="14"/>
      <c r="AD807" s="14"/>
      <c r="AE807" s="14"/>
      <c r="AT807" s="268" t="s">
        <v>264</v>
      </c>
      <c r="AU807" s="268" t="s">
        <v>85</v>
      </c>
      <c r="AV807" s="14" t="s">
        <v>85</v>
      </c>
      <c r="AW807" s="14" t="s">
        <v>32</v>
      </c>
      <c r="AX807" s="14" t="s">
        <v>76</v>
      </c>
      <c r="AY807" s="268" t="s">
        <v>253</v>
      </c>
    </row>
    <row r="808" s="14" customFormat="1">
      <c r="A808" s="14"/>
      <c r="B808" s="258"/>
      <c r="C808" s="259"/>
      <c r="D808" s="249" t="s">
        <v>264</v>
      </c>
      <c r="E808" s="260" t="s">
        <v>1</v>
      </c>
      <c r="F808" s="261" t="s">
        <v>2460</v>
      </c>
      <c r="G808" s="259"/>
      <c r="H808" s="262">
        <v>-1.6000000000000001</v>
      </c>
      <c r="I808" s="263"/>
      <c r="J808" s="259"/>
      <c r="K808" s="259"/>
      <c r="L808" s="264"/>
      <c r="M808" s="265"/>
      <c r="N808" s="266"/>
      <c r="O808" s="266"/>
      <c r="P808" s="266"/>
      <c r="Q808" s="266"/>
      <c r="R808" s="266"/>
      <c r="S808" s="266"/>
      <c r="T808" s="267"/>
      <c r="U808" s="14"/>
      <c r="V808" s="14"/>
      <c r="W808" s="14"/>
      <c r="X808" s="14"/>
      <c r="Y808" s="14"/>
      <c r="Z808" s="14"/>
      <c r="AA808" s="14"/>
      <c r="AB808" s="14"/>
      <c r="AC808" s="14"/>
      <c r="AD808" s="14"/>
      <c r="AE808" s="14"/>
      <c r="AT808" s="268" t="s">
        <v>264</v>
      </c>
      <c r="AU808" s="268" t="s">
        <v>85</v>
      </c>
      <c r="AV808" s="14" t="s">
        <v>85</v>
      </c>
      <c r="AW808" s="14" t="s">
        <v>32</v>
      </c>
      <c r="AX808" s="14" t="s">
        <v>76</v>
      </c>
      <c r="AY808" s="268" t="s">
        <v>253</v>
      </c>
    </row>
    <row r="809" s="13" customFormat="1">
      <c r="A809" s="13"/>
      <c r="B809" s="247"/>
      <c r="C809" s="248"/>
      <c r="D809" s="249" t="s">
        <v>264</v>
      </c>
      <c r="E809" s="250" t="s">
        <v>1</v>
      </c>
      <c r="F809" s="251" t="s">
        <v>2144</v>
      </c>
      <c r="G809" s="248"/>
      <c r="H809" s="250" t="s">
        <v>1</v>
      </c>
      <c r="I809" s="252"/>
      <c r="J809" s="248"/>
      <c r="K809" s="248"/>
      <c r="L809" s="253"/>
      <c r="M809" s="254"/>
      <c r="N809" s="255"/>
      <c r="O809" s="255"/>
      <c r="P809" s="255"/>
      <c r="Q809" s="255"/>
      <c r="R809" s="255"/>
      <c r="S809" s="255"/>
      <c r="T809" s="256"/>
      <c r="U809" s="13"/>
      <c r="V809" s="13"/>
      <c r="W809" s="13"/>
      <c r="X809" s="13"/>
      <c r="Y809" s="13"/>
      <c r="Z809" s="13"/>
      <c r="AA809" s="13"/>
      <c r="AB809" s="13"/>
      <c r="AC809" s="13"/>
      <c r="AD809" s="13"/>
      <c r="AE809" s="13"/>
      <c r="AT809" s="257" t="s">
        <v>264</v>
      </c>
      <c r="AU809" s="257" t="s">
        <v>85</v>
      </c>
      <c r="AV809" s="13" t="s">
        <v>83</v>
      </c>
      <c r="AW809" s="13" t="s">
        <v>32</v>
      </c>
      <c r="AX809" s="13" t="s">
        <v>76</v>
      </c>
      <c r="AY809" s="257" t="s">
        <v>253</v>
      </c>
    </row>
    <row r="810" s="14" customFormat="1">
      <c r="A810" s="14"/>
      <c r="B810" s="258"/>
      <c r="C810" s="259"/>
      <c r="D810" s="249" t="s">
        <v>264</v>
      </c>
      <c r="E810" s="260" t="s">
        <v>1</v>
      </c>
      <c r="F810" s="261" t="s">
        <v>2461</v>
      </c>
      <c r="G810" s="259"/>
      <c r="H810" s="262">
        <v>14.949999999999999</v>
      </c>
      <c r="I810" s="263"/>
      <c r="J810" s="259"/>
      <c r="K810" s="259"/>
      <c r="L810" s="264"/>
      <c r="M810" s="265"/>
      <c r="N810" s="266"/>
      <c r="O810" s="266"/>
      <c r="P810" s="266"/>
      <c r="Q810" s="266"/>
      <c r="R810" s="266"/>
      <c r="S810" s="266"/>
      <c r="T810" s="267"/>
      <c r="U810" s="14"/>
      <c r="V810" s="14"/>
      <c r="W810" s="14"/>
      <c r="X810" s="14"/>
      <c r="Y810" s="14"/>
      <c r="Z810" s="14"/>
      <c r="AA810" s="14"/>
      <c r="AB810" s="14"/>
      <c r="AC810" s="14"/>
      <c r="AD810" s="14"/>
      <c r="AE810" s="14"/>
      <c r="AT810" s="268" t="s">
        <v>264</v>
      </c>
      <c r="AU810" s="268" t="s">
        <v>85</v>
      </c>
      <c r="AV810" s="14" t="s">
        <v>85</v>
      </c>
      <c r="AW810" s="14" t="s">
        <v>32</v>
      </c>
      <c r="AX810" s="14" t="s">
        <v>76</v>
      </c>
      <c r="AY810" s="268" t="s">
        <v>253</v>
      </c>
    </row>
    <row r="811" s="14" customFormat="1">
      <c r="A811" s="14"/>
      <c r="B811" s="258"/>
      <c r="C811" s="259"/>
      <c r="D811" s="249" t="s">
        <v>264</v>
      </c>
      <c r="E811" s="260" t="s">
        <v>1</v>
      </c>
      <c r="F811" s="261" t="s">
        <v>2460</v>
      </c>
      <c r="G811" s="259"/>
      <c r="H811" s="262">
        <v>-1.6000000000000001</v>
      </c>
      <c r="I811" s="263"/>
      <c r="J811" s="259"/>
      <c r="K811" s="259"/>
      <c r="L811" s="264"/>
      <c r="M811" s="265"/>
      <c r="N811" s="266"/>
      <c r="O811" s="266"/>
      <c r="P811" s="266"/>
      <c r="Q811" s="266"/>
      <c r="R811" s="266"/>
      <c r="S811" s="266"/>
      <c r="T811" s="267"/>
      <c r="U811" s="14"/>
      <c r="V811" s="14"/>
      <c r="W811" s="14"/>
      <c r="X811" s="14"/>
      <c r="Y811" s="14"/>
      <c r="Z811" s="14"/>
      <c r="AA811" s="14"/>
      <c r="AB811" s="14"/>
      <c r="AC811" s="14"/>
      <c r="AD811" s="14"/>
      <c r="AE811" s="14"/>
      <c r="AT811" s="268" t="s">
        <v>264</v>
      </c>
      <c r="AU811" s="268" t="s">
        <v>85</v>
      </c>
      <c r="AV811" s="14" t="s">
        <v>85</v>
      </c>
      <c r="AW811" s="14" t="s">
        <v>32</v>
      </c>
      <c r="AX811" s="14" t="s">
        <v>76</v>
      </c>
      <c r="AY811" s="268" t="s">
        <v>253</v>
      </c>
    </row>
    <row r="812" s="16" customFormat="1">
      <c r="A812" s="16"/>
      <c r="B812" s="280"/>
      <c r="C812" s="281"/>
      <c r="D812" s="249" t="s">
        <v>264</v>
      </c>
      <c r="E812" s="282" t="s">
        <v>1</v>
      </c>
      <c r="F812" s="283" t="s">
        <v>323</v>
      </c>
      <c r="G812" s="281"/>
      <c r="H812" s="284">
        <v>204.46000000000001</v>
      </c>
      <c r="I812" s="285"/>
      <c r="J812" s="281"/>
      <c r="K812" s="281"/>
      <c r="L812" s="286"/>
      <c r="M812" s="287"/>
      <c r="N812" s="288"/>
      <c r="O812" s="288"/>
      <c r="P812" s="288"/>
      <c r="Q812" s="288"/>
      <c r="R812" s="288"/>
      <c r="S812" s="288"/>
      <c r="T812" s="289"/>
      <c r="U812" s="16"/>
      <c r="V812" s="16"/>
      <c r="W812" s="16"/>
      <c r="X812" s="16"/>
      <c r="Y812" s="16"/>
      <c r="Z812" s="16"/>
      <c r="AA812" s="16"/>
      <c r="AB812" s="16"/>
      <c r="AC812" s="16"/>
      <c r="AD812" s="16"/>
      <c r="AE812" s="16"/>
      <c r="AT812" s="290" t="s">
        <v>264</v>
      </c>
      <c r="AU812" s="290" t="s">
        <v>85</v>
      </c>
      <c r="AV812" s="16" t="s">
        <v>102</v>
      </c>
      <c r="AW812" s="16" t="s">
        <v>32</v>
      </c>
      <c r="AX812" s="16" t="s">
        <v>76</v>
      </c>
      <c r="AY812" s="290" t="s">
        <v>253</v>
      </c>
    </row>
    <row r="813" s="15" customFormat="1">
      <c r="A813" s="15"/>
      <c r="B813" s="269"/>
      <c r="C813" s="270"/>
      <c r="D813" s="249" t="s">
        <v>264</v>
      </c>
      <c r="E813" s="271" t="s">
        <v>1</v>
      </c>
      <c r="F813" s="272" t="s">
        <v>283</v>
      </c>
      <c r="G813" s="270"/>
      <c r="H813" s="273">
        <v>235.06800000000001</v>
      </c>
      <c r="I813" s="274"/>
      <c r="J813" s="270"/>
      <c r="K813" s="270"/>
      <c r="L813" s="275"/>
      <c r="M813" s="276"/>
      <c r="N813" s="277"/>
      <c r="O813" s="277"/>
      <c r="P813" s="277"/>
      <c r="Q813" s="277"/>
      <c r="R813" s="277"/>
      <c r="S813" s="277"/>
      <c r="T813" s="278"/>
      <c r="U813" s="15"/>
      <c r="V813" s="15"/>
      <c r="W813" s="15"/>
      <c r="X813" s="15"/>
      <c r="Y813" s="15"/>
      <c r="Z813" s="15"/>
      <c r="AA813" s="15"/>
      <c r="AB813" s="15"/>
      <c r="AC813" s="15"/>
      <c r="AD813" s="15"/>
      <c r="AE813" s="15"/>
      <c r="AT813" s="279" t="s">
        <v>264</v>
      </c>
      <c r="AU813" s="279" t="s">
        <v>85</v>
      </c>
      <c r="AV813" s="15" t="s">
        <v>260</v>
      </c>
      <c r="AW813" s="15" t="s">
        <v>32</v>
      </c>
      <c r="AX813" s="15" t="s">
        <v>83</v>
      </c>
      <c r="AY813" s="279" t="s">
        <v>253</v>
      </c>
    </row>
    <row r="814" s="2" customFormat="1" ht="16.5" customHeight="1">
      <c r="A814" s="39"/>
      <c r="B814" s="40"/>
      <c r="C814" s="291" t="s">
        <v>812</v>
      </c>
      <c r="D814" s="291" t="s">
        <v>371</v>
      </c>
      <c r="E814" s="292" t="s">
        <v>884</v>
      </c>
      <c r="F814" s="293" t="s">
        <v>2462</v>
      </c>
      <c r="G814" s="294" t="s">
        <v>187</v>
      </c>
      <c r="H814" s="295">
        <v>258.57499999999999</v>
      </c>
      <c r="I814" s="296"/>
      <c r="J814" s="297">
        <f>ROUND(I814*H814,2)</f>
        <v>0</v>
      </c>
      <c r="K814" s="293" t="s">
        <v>1</v>
      </c>
      <c r="L814" s="298"/>
      <c r="M814" s="299" t="s">
        <v>1</v>
      </c>
      <c r="N814" s="300" t="s">
        <v>41</v>
      </c>
      <c r="O814" s="92"/>
      <c r="P814" s="238">
        <f>O814*H814</f>
        <v>0</v>
      </c>
      <c r="Q814" s="238">
        <v>0</v>
      </c>
      <c r="R814" s="238">
        <f>Q814*H814</f>
        <v>0</v>
      </c>
      <c r="S814" s="238">
        <v>0</v>
      </c>
      <c r="T814" s="239">
        <f>S814*H814</f>
        <v>0</v>
      </c>
      <c r="U814" s="39"/>
      <c r="V814" s="39"/>
      <c r="W814" s="39"/>
      <c r="X814" s="39"/>
      <c r="Y814" s="39"/>
      <c r="Z814" s="39"/>
      <c r="AA814" s="39"/>
      <c r="AB814" s="39"/>
      <c r="AC814" s="39"/>
      <c r="AD814" s="39"/>
      <c r="AE814" s="39"/>
      <c r="AR814" s="240" t="s">
        <v>366</v>
      </c>
      <c r="AT814" s="240" t="s">
        <v>371</v>
      </c>
      <c r="AU814" s="240" t="s">
        <v>85</v>
      </c>
      <c r="AY814" s="18" t="s">
        <v>253</v>
      </c>
      <c r="BE814" s="241">
        <f>IF(N814="základní",J814,0)</f>
        <v>0</v>
      </c>
      <c r="BF814" s="241">
        <f>IF(N814="snížená",J814,0)</f>
        <v>0</v>
      </c>
      <c r="BG814" s="241">
        <f>IF(N814="zákl. přenesená",J814,0)</f>
        <v>0</v>
      </c>
      <c r="BH814" s="241">
        <f>IF(N814="sníž. přenesená",J814,0)</f>
        <v>0</v>
      </c>
      <c r="BI814" s="241">
        <f>IF(N814="nulová",J814,0)</f>
        <v>0</v>
      </c>
      <c r="BJ814" s="18" t="s">
        <v>83</v>
      </c>
      <c r="BK814" s="241">
        <f>ROUND(I814*H814,2)</f>
        <v>0</v>
      </c>
      <c r="BL814" s="18" t="s">
        <v>398</v>
      </c>
      <c r="BM814" s="240" t="s">
        <v>2463</v>
      </c>
    </row>
    <row r="815" s="14" customFormat="1">
      <c r="A815" s="14"/>
      <c r="B815" s="258"/>
      <c r="C815" s="259"/>
      <c r="D815" s="249" t="s">
        <v>264</v>
      </c>
      <c r="E815" s="259"/>
      <c r="F815" s="261" t="s">
        <v>2464</v>
      </c>
      <c r="G815" s="259"/>
      <c r="H815" s="262">
        <v>258.57499999999999</v>
      </c>
      <c r="I815" s="263"/>
      <c r="J815" s="259"/>
      <c r="K815" s="259"/>
      <c r="L815" s="264"/>
      <c r="M815" s="265"/>
      <c r="N815" s="266"/>
      <c r="O815" s="266"/>
      <c r="P815" s="266"/>
      <c r="Q815" s="266"/>
      <c r="R815" s="266"/>
      <c r="S815" s="266"/>
      <c r="T815" s="267"/>
      <c r="U815" s="14"/>
      <c r="V815" s="14"/>
      <c r="W815" s="14"/>
      <c r="X815" s="14"/>
      <c r="Y815" s="14"/>
      <c r="Z815" s="14"/>
      <c r="AA815" s="14"/>
      <c r="AB815" s="14"/>
      <c r="AC815" s="14"/>
      <c r="AD815" s="14"/>
      <c r="AE815" s="14"/>
      <c r="AT815" s="268" t="s">
        <v>264</v>
      </c>
      <c r="AU815" s="268" t="s">
        <v>85</v>
      </c>
      <c r="AV815" s="14" t="s">
        <v>85</v>
      </c>
      <c r="AW815" s="14" t="s">
        <v>4</v>
      </c>
      <c r="AX815" s="14" t="s">
        <v>83</v>
      </c>
      <c r="AY815" s="268" t="s">
        <v>253</v>
      </c>
    </row>
    <row r="816" s="2" customFormat="1" ht="33" customHeight="1">
      <c r="A816" s="39"/>
      <c r="B816" s="40"/>
      <c r="C816" s="229" t="s">
        <v>819</v>
      </c>
      <c r="D816" s="229" t="s">
        <v>256</v>
      </c>
      <c r="E816" s="230" t="s">
        <v>889</v>
      </c>
      <c r="F816" s="231" t="s">
        <v>890</v>
      </c>
      <c r="G816" s="232" t="s">
        <v>179</v>
      </c>
      <c r="H816" s="233">
        <v>231.59999999999999</v>
      </c>
      <c r="I816" s="234"/>
      <c r="J816" s="235">
        <f>ROUND(I816*H816,2)</f>
        <v>0</v>
      </c>
      <c r="K816" s="231" t="s">
        <v>259</v>
      </c>
      <c r="L816" s="45"/>
      <c r="M816" s="236" t="s">
        <v>1</v>
      </c>
      <c r="N816" s="237" t="s">
        <v>41</v>
      </c>
      <c r="O816" s="92"/>
      <c r="P816" s="238">
        <f>O816*H816</f>
        <v>0</v>
      </c>
      <c r="Q816" s="238">
        <v>6.0000000000000002E-05</v>
      </c>
      <c r="R816" s="238">
        <f>Q816*H816</f>
        <v>0.013896</v>
      </c>
      <c r="S816" s="238">
        <v>0</v>
      </c>
      <c r="T816" s="239">
        <f>S816*H816</f>
        <v>0</v>
      </c>
      <c r="U816" s="39"/>
      <c r="V816" s="39"/>
      <c r="W816" s="39"/>
      <c r="X816" s="39"/>
      <c r="Y816" s="39"/>
      <c r="Z816" s="39"/>
      <c r="AA816" s="39"/>
      <c r="AB816" s="39"/>
      <c r="AC816" s="39"/>
      <c r="AD816" s="39"/>
      <c r="AE816" s="39"/>
      <c r="AR816" s="240" t="s">
        <v>398</v>
      </c>
      <c r="AT816" s="240" t="s">
        <v>256</v>
      </c>
      <c r="AU816" s="240" t="s">
        <v>85</v>
      </c>
      <c r="AY816" s="18" t="s">
        <v>253</v>
      </c>
      <c r="BE816" s="241">
        <f>IF(N816="základní",J816,0)</f>
        <v>0</v>
      </c>
      <c r="BF816" s="241">
        <f>IF(N816="snížená",J816,0)</f>
        <v>0</v>
      </c>
      <c r="BG816" s="241">
        <f>IF(N816="zákl. přenesená",J816,0)</f>
        <v>0</v>
      </c>
      <c r="BH816" s="241">
        <f>IF(N816="sníž. přenesená",J816,0)</f>
        <v>0</v>
      </c>
      <c r="BI816" s="241">
        <f>IF(N816="nulová",J816,0)</f>
        <v>0</v>
      </c>
      <c r="BJ816" s="18" t="s">
        <v>83</v>
      </c>
      <c r="BK816" s="241">
        <f>ROUND(I816*H816,2)</f>
        <v>0</v>
      </c>
      <c r="BL816" s="18" t="s">
        <v>398</v>
      </c>
      <c r="BM816" s="240" t="s">
        <v>2465</v>
      </c>
    </row>
    <row r="817" s="2" customFormat="1">
      <c r="A817" s="39"/>
      <c r="B817" s="40"/>
      <c r="C817" s="41"/>
      <c r="D817" s="242" t="s">
        <v>262</v>
      </c>
      <c r="E817" s="41"/>
      <c r="F817" s="243" t="s">
        <v>892</v>
      </c>
      <c r="G817" s="41"/>
      <c r="H817" s="41"/>
      <c r="I817" s="244"/>
      <c r="J817" s="41"/>
      <c r="K817" s="41"/>
      <c r="L817" s="45"/>
      <c r="M817" s="245"/>
      <c r="N817" s="246"/>
      <c r="O817" s="92"/>
      <c r="P817" s="92"/>
      <c r="Q817" s="92"/>
      <c r="R817" s="92"/>
      <c r="S817" s="92"/>
      <c r="T817" s="93"/>
      <c r="U817" s="39"/>
      <c r="V817" s="39"/>
      <c r="W817" s="39"/>
      <c r="X817" s="39"/>
      <c r="Y817" s="39"/>
      <c r="Z817" s="39"/>
      <c r="AA817" s="39"/>
      <c r="AB817" s="39"/>
      <c r="AC817" s="39"/>
      <c r="AD817" s="39"/>
      <c r="AE817" s="39"/>
      <c r="AT817" s="18" t="s">
        <v>262</v>
      </c>
      <c r="AU817" s="18" t="s">
        <v>85</v>
      </c>
    </row>
    <row r="818" s="14" customFormat="1">
      <c r="A818" s="14"/>
      <c r="B818" s="258"/>
      <c r="C818" s="259"/>
      <c r="D818" s="249" t="s">
        <v>264</v>
      </c>
      <c r="E818" s="260" t="s">
        <v>1</v>
      </c>
      <c r="F818" s="261" t="s">
        <v>2055</v>
      </c>
      <c r="G818" s="259"/>
      <c r="H818" s="262">
        <v>24.98</v>
      </c>
      <c r="I818" s="263"/>
      <c r="J818" s="259"/>
      <c r="K818" s="259"/>
      <c r="L818" s="264"/>
      <c r="M818" s="265"/>
      <c r="N818" s="266"/>
      <c r="O818" s="266"/>
      <c r="P818" s="266"/>
      <c r="Q818" s="266"/>
      <c r="R818" s="266"/>
      <c r="S818" s="266"/>
      <c r="T818" s="267"/>
      <c r="U818" s="14"/>
      <c r="V818" s="14"/>
      <c r="W818" s="14"/>
      <c r="X818" s="14"/>
      <c r="Y818" s="14"/>
      <c r="Z818" s="14"/>
      <c r="AA818" s="14"/>
      <c r="AB818" s="14"/>
      <c r="AC818" s="14"/>
      <c r="AD818" s="14"/>
      <c r="AE818" s="14"/>
      <c r="AT818" s="268" t="s">
        <v>264</v>
      </c>
      <c r="AU818" s="268" t="s">
        <v>85</v>
      </c>
      <c r="AV818" s="14" t="s">
        <v>85</v>
      </c>
      <c r="AW818" s="14" t="s">
        <v>32</v>
      </c>
      <c r="AX818" s="14" t="s">
        <v>76</v>
      </c>
      <c r="AY818" s="268" t="s">
        <v>253</v>
      </c>
    </row>
    <row r="819" s="14" customFormat="1">
      <c r="A819" s="14"/>
      <c r="B819" s="258"/>
      <c r="C819" s="259"/>
      <c r="D819" s="249" t="s">
        <v>264</v>
      </c>
      <c r="E819" s="260" t="s">
        <v>1</v>
      </c>
      <c r="F819" s="261" t="s">
        <v>2058</v>
      </c>
      <c r="G819" s="259"/>
      <c r="H819" s="262">
        <v>117.5</v>
      </c>
      <c r="I819" s="263"/>
      <c r="J819" s="259"/>
      <c r="K819" s="259"/>
      <c r="L819" s="264"/>
      <c r="M819" s="265"/>
      <c r="N819" s="266"/>
      <c r="O819" s="266"/>
      <c r="P819" s="266"/>
      <c r="Q819" s="266"/>
      <c r="R819" s="266"/>
      <c r="S819" s="266"/>
      <c r="T819" s="267"/>
      <c r="U819" s="14"/>
      <c r="V819" s="14"/>
      <c r="W819" s="14"/>
      <c r="X819" s="14"/>
      <c r="Y819" s="14"/>
      <c r="Z819" s="14"/>
      <c r="AA819" s="14"/>
      <c r="AB819" s="14"/>
      <c r="AC819" s="14"/>
      <c r="AD819" s="14"/>
      <c r="AE819" s="14"/>
      <c r="AT819" s="268" t="s">
        <v>264</v>
      </c>
      <c r="AU819" s="268" t="s">
        <v>85</v>
      </c>
      <c r="AV819" s="14" t="s">
        <v>85</v>
      </c>
      <c r="AW819" s="14" t="s">
        <v>32</v>
      </c>
      <c r="AX819" s="14" t="s">
        <v>76</v>
      </c>
      <c r="AY819" s="268" t="s">
        <v>253</v>
      </c>
    </row>
    <row r="820" s="14" customFormat="1">
      <c r="A820" s="14"/>
      <c r="B820" s="258"/>
      <c r="C820" s="259"/>
      <c r="D820" s="249" t="s">
        <v>264</v>
      </c>
      <c r="E820" s="260" t="s">
        <v>1</v>
      </c>
      <c r="F820" s="261" t="s">
        <v>2064</v>
      </c>
      <c r="G820" s="259"/>
      <c r="H820" s="262">
        <v>89.120000000000005</v>
      </c>
      <c r="I820" s="263"/>
      <c r="J820" s="259"/>
      <c r="K820" s="259"/>
      <c r="L820" s="264"/>
      <c r="M820" s="265"/>
      <c r="N820" s="266"/>
      <c r="O820" s="266"/>
      <c r="P820" s="266"/>
      <c r="Q820" s="266"/>
      <c r="R820" s="266"/>
      <c r="S820" s="266"/>
      <c r="T820" s="267"/>
      <c r="U820" s="14"/>
      <c r="V820" s="14"/>
      <c r="W820" s="14"/>
      <c r="X820" s="14"/>
      <c r="Y820" s="14"/>
      <c r="Z820" s="14"/>
      <c r="AA820" s="14"/>
      <c r="AB820" s="14"/>
      <c r="AC820" s="14"/>
      <c r="AD820" s="14"/>
      <c r="AE820" s="14"/>
      <c r="AT820" s="268" t="s">
        <v>264</v>
      </c>
      <c r="AU820" s="268" t="s">
        <v>85</v>
      </c>
      <c r="AV820" s="14" t="s">
        <v>85</v>
      </c>
      <c r="AW820" s="14" t="s">
        <v>32</v>
      </c>
      <c r="AX820" s="14" t="s">
        <v>76</v>
      </c>
      <c r="AY820" s="268" t="s">
        <v>253</v>
      </c>
    </row>
    <row r="821" s="15" customFormat="1">
      <c r="A821" s="15"/>
      <c r="B821" s="269"/>
      <c r="C821" s="270"/>
      <c r="D821" s="249" t="s">
        <v>264</v>
      </c>
      <c r="E821" s="271" t="s">
        <v>1</v>
      </c>
      <c r="F821" s="272" t="s">
        <v>283</v>
      </c>
      <c r="G821" s="270"/>
      <c r="H821" s="273">
        <v>231.59999999999999</v>
      </c>
      <c r="I821" s="274"/>
      <c r="J821" s="270"/>
      <c r="K821" s="270"/>
      <c r="L821" s="275"/>
      <c r="M821" s="276"/>
      <c r="N821" s="277"/>
      <c r="O821" s="277"/>
      <c r="P821" s="277"/>
      <c r="Q821" s="277"/>
      <c r="R821" s="277"/>
      <c r="S821" s="277"/>
      <c r="T821" s="278"/>
      <c r="U821" s="15"/>
      <c r="V821" s="15"/>
      <c r="W821" s="15"/>
      <c r="X821" s="15"/>
      <c r="Y821" s="15"/>
      <c r="Z821" s="15"/>
      <c r="AA821" s="15"/>
      <c r="AB821" s="15"/>
      <c r="AC821" s="15"/>
      <c r="AD821" s="15"/>
      <c r="AE821" s="15"/>
      <c r="AT821" s="279" t="s">
        <v>264</v>
      </c>
      <c r="AU821" s="279" t="s">
        <v>85</v>
      </c>
      <c r="AV821" s="15" t="s">
        <v>260</v>
      </c>
      <c r="AW821" s="15" t="s">
        <v>32</v>
      </c>
      <c r="AX821" s="15" t="s">
        <v>83</v>
      </c>
      <c r="AY821" s="279" t="s">
        <v>253</v>
      </c>
    </row>
    <row r="822" s="2" customFormat="1" ht="16.5" customHeight="1">
      <c r="A822" s="39"/>
      <c r="B822" s="40"/>
      <c r="C822" s="229" t="s">
        <v>823</v>
      </c>
      <c r="D822" s="229" t="s">
        <v>256</v>
      </c>
      <c r="E822" s="230" t="s">
        <v>2466</v>
      </c>
      <c r="F822" s="231" t="s">
        <v>2467</v>
      </c>
      <c r="G822" s="232" t="s">
        <v>179</v>
      </c>
      <c r="H822" s="233">
        <v>231.59999999999999</v>
      </c>
      <c r="I822" s="234"/>
      <c r="J822" s="235">
        <f>ROUND(I822*H822,2)</f>
        <v>0</v>
      </c>
      <c r="K822" s="231" t="s">
        <v>1</v>
      </c>
      <c r="L822" s="45"/>
      <c r="M822" s="236" t="s">
        <v>1</v>
      </c>
      <c r="N822" s="237" t="s">
        <v>41</v>
      </c>
      <c r="O822" s="92"/>
      <c r="P822" s="238">
        <f>O822*H822</f>
        <v>0</v>
      </c>
      <c r="Q822" s="238">
        <v>0.00012999999999999999</v>
      </c>
      <c r="R822" s="238">
        <f>Q822*H822</f>
        <v>0.030107999999999996</v>
      </c>
      <c r="S822" s="238">
        <v>0</v>
      </c>
      <c r="T822" s="239">
        <f>S822*H822</f>
        <v>0</v>
      </c>
      <c r="U822" s="39"/>
      <c r="V822" s="39"/>
      <c r="W822" s="39"/>
      <c r="X822" s="39"/>
      <c r="Y822" s="39"/>
      <c r="Z822" s="39"/>
      <c r="AA822" s="39"/>
      <c r="AB822" s="39"/>
      <c r="AC822" s="39"/>
      <c r="AD822" s="39"/>
      <c r="AE822" s="39"/>
      <c r="AR822" s="240" t="s">
        <v>398</v>
      </c>
      <c r="AT822" s="240" t="s">
        <v>256</v>
      </c>
      <c r="AU822" s="240" t="s">
        <v>85</v>
      </c>
      <c r="AY822" s="18" t="s">
        <v>253</v>
      </c>
      <c r="BE822" s="241">
        <f>IF(N822="základní",J822,0)</f>
        <v>0</v>
      </c>
      <c r="BF822" s="241">
        <f>IF(N822="snížená",J822,0)</f>
        <v>0</v>
      </c>
      <c r="BG822" s="241">
        <f>IF(N822="zákl. přenesená",J822,0)</f>
        <v>0</v>
      </c>
      <c r="BH822" s="241">
        <f>IF(N822="sníž. přenesená",J822,0)</f>
        <v>0</v>
      </c>
      <c r="BI822" s="241">
        <f>IF(N822="nulová",J822,0)</f>
        <v>0</v>
      </c>
      <c r="BJ822" s="18" t="s">
        <v>83</v>
      </c>
      <c r="BK822" s="241">
        <f>ROUND(I822*H822,2)</f>
        <v>0</v>
      </c>
      <c r="BL822" s="18" t="s">
        <v>398</v>
      </c>
      <c r="BM822" s="240" t="s">
        <v>2468</v>
      </c>
    </row>
    <row r="823" s="14" customFormat="1">
      <c r="A823" s="14"/>
      <c r="B823" s="258"/>
      <c r="C823" s="259"/>
      <c r="D823" s="249" t="s">
        <v>264</v>
      </c>
      <c r="E823" s="260" t="s">
        <v>1</v>
      </c>
      <c r="F823" s="261" t="s">
        <v>2055</v>
      </c>
      <c r="G823" s="259"/>
      <c r="H823" s="262">
        <v>24.98</v>
      </c>
      <c r="I823" s="263"/>
      <c r="J823" s="259"/>
      <c r="K823" s="259"/>
      <c r="L823" s="264"/>
      <c r="M823" s="265"/>
      <c r="N823" s="266"/>
      <c r="O823" s="266"/>
      <c r="P823" s="266"/>
      <c r="Q823" s="266"/>
      <c r="R823" s="266"/>
      <c r="S823" s="266"/>
      <c r="T823" s="267"/>
      <c r="U823" s="14"/>
      <c r="V823" s="14"/>
      <c r="W823" s="14"/>
      <c r="X823" s="14"/>
      <c r="Y823" s="14"/>
      <c r="Z823" s="14"/>
      <c r="AA823" s="14"/>
      <c r="AB823" s="14"/>
      <c r="AC823" s="14"/>
      <c r="AD823" s="14"/>
      <c r="AE823" s="14"/>
      <c r="AT823" s="268" t="s">
        <v>264</v>
      </c>
      <c r="AU823" s="268" t="s">
        <v>85</v>
      </c>
      <c r="AV823" s="14" t="s">
        <v>85</v>
      </c>
      <c r="AW823" s="14" t="s">
        <v>32</v>
      </c>
      <c r="AX823" s="14" t="s">
        <v>76</v>
      </c>
      <c r="AY823" s="268" t="s">
        <v>253</v>
      </c>
    </row>
    <row r="824" s="14" customFormat="1">
      <c r="A824" s="14"/>
      <c r="B824" s="258"/>
      <c r="C824" s="259"/>
      <c r="D824" s="249" t="s">
        <v>264</v>
      </c>
      <c r="E824" s="260" t="s">
        <v>1</v>
      </c>
      <c r="F824" s="261" t="s">
        <v>2058</v>
      </c>
      <c r="G824" s="259"/>
      <c r="H824" s="262">
        <v>117.5</v>
      </c>
      <c r="I824" s="263"/>
      <c r="J824" s="259"/>
      <c r="K824" s="259"/>
      <c r="L824" s="264"/>
      <c r="M824" s="265"/>
      <c r="N824" s="266"/>
      <c r="O824" s="266"/>
      <c r="P824" s="266"/>
      <c r="Q824" s="266"/>
      <c r="R824" s="266"/>
      <c r="S824" s="266"/>
      <c r="T824" s="267"/>
      <c r="U824" s="14"/>
      <c r="V824" s="14"/>
      <c r="W824" s="14"/>
      <c r="X824" s="14"/>
      <c r="Y824" s="14"/>
      <c r="Z824" s="14"/>
      <c r="AA824" s="14"/>
      <c r="AB824" s="14"/>
      <c r="AC824" s="14"/>
      <c r="AD824" s="14"/>
      <c r="AE824" s="14"/>
      <c r="AT824" s="268" t="s">
        <v>264</v>
      </c>
      <c r="AU824" s="268" t="s">
        <v>85</v>
      </c>
      <c r="AV824" s="14" t="s">
        <v>85</v>
      </c>
      <c r="AW824" s="14" t="s">
        <v>32</v>
      </c>
      <c r="AX824" s="14" t="s">
        <v>76</v>
      </c>
      <c r="AY824" s="268" t="s">
        <v>253</v>
      </c>
    </row>
    <row r="825" s="14" customFormat="1">
      <c r="A825" s="14"/>
      <c r="B825" s="258"/>
      <c r="C825" s="259"/>
      <c r="D825" s="249" t="s">
        <v>264</v>
      </c>
      <c r="E825" s="260" t="s">
        <v>1</v>
      </c>
      <c r="F825" s="261" t="s">
        <v>2064</v>
      </c>
      <c r="G825" s="259"/>
      <c r="H825" s="262">
        <v>89.120000000000005</v>
      </c>
      <c r="I825" s="263"/>
      <c r="J825" s="259"/>
      <c r="K825" s="259"/>
      <c r="L825" s="264"/>
      <c r="M825" s="265"/>
      <c r="N825" s="266"/>
      <c r="O825" s="266"/>
      <c r="P825" s="266"/>
      <c r="Q825" s="266"/>
      <c r="R825" s="266"/>
      <c r="S825" s="266"/>
      <c r="T825" s="267"/>
      <c r="U825" s="14"/>
      <c r="V825" s="14"/>
      <c r="W825" s="14"/>
      <c r="X825" s="14"/>
      <c r="Y825" s="14"/>
      <c r="Z825" s="14"/>
      <c r="AA825" s="14"/>
      <c r="AB825" s="14"/>
      <c r="AC825" s="14"/>
      <c r="AD825" s="14"/>
      <c r="AE825" s="14"/>
      <c r="AT825" s="268" t="s">
        <v>264</v>
      </c>
      <c r="AU825" s="268" t="s">
        <v>85</v>
      </c>
      <c r="AV825" s="14" t="s">
        <v>85</v>
      </c>
      <c r="AW825" s="14" t="s">
        <v>32</v>
      </c>
      <c r="AX825" s="14" t="s">
        <v>76</v>
      </c>
      <c r="AY825" s="268" t="s">
        <v>253</v>
      </c>
    </row>
    <row r="826" s="15" customFormat="1">
      <c r="A826" s="15"/>
      <c r="B826" s="269"/>
      <c r="C826" s="270"/>
      <c r="D826" s="249" t="s">
        <v>264</v>
      </c>
      <c r="E826" s="271" t="s">
        <v>1</v>
      </c>
      <c r="F826" s="272" t="s">
        <v>283</v>
      </c>
      <c r="G826" s="270"/>
      <c r="H826" s="273">
        <v>231.59999999999999</v>
      </c>
      <c r="I826" s="274"/>
      <c r="J826" s="270"/>
      <c r="K826" s="270"/>
      <c r="L826" s="275"/>
      <c r="M826" s="276"/>
      <c r="N826" s="277"/>
      <c r="O826" s="277"/>
      <c r="P826" s="277"/>
      <c r="Q826" s="277"/>
      <c r="R826" s="277"/>
      <c r="S826" s="277"/>
      <c r="T826" s="278"/>
      <c r="U826" s="15"/>
      <c r="V826" s="15"/>
      <c r="W826" s="15"/>
      <c r="X826" s="15"/>
      <c r="Y826" s="15"/>
      <c r="Z826" s="15"/>
      <c r="AA826" s="15"/>
      <c r="AB826" s="15"/>
      <c r="AC826" s="15"/>
      <c r="AD826" s="15"/>
      <c r="AE826" s="15"/>
      <c r="AT826" s="279" t="s">
        <v>264</v>
      </c>
      <c r="AU826" s="279" t="s">
        <v>85</v>
      </c>
      <c r="AV826" s="15" t="s">
        <v>260</v>
      </c>
      <c r="AW826" s="15" t="s">
        <v>32</v>
      </c>
      <c r="AX826" s="15" t="s">
        <v>83</v>
      </c>
      <c r="AY826" s="279" t="s">
        <v>253</v>
      </c>
    </row>
    <row r="827" s="2" customFormat="1" ht="21.75" customHeight="1">
      <c r="A827" s="39"/>
      <c r="B827" s="40"/>
      <c r="C827" s="291" t="s">
        <v>827</v>
      </c>
      <c r="D827" s="291" t="s">
        <v>371</v>
      </c>
      <c r="E827" s="292" t="s">
        <v>2469</v>
      </c>
      <c r="F827" s="293" t="s">
        <v>2470</v>
      </c>
      <c r="G827" s="294" t="s">
        <v>179</v>
      </c>
      <c r="H827" s="295">
        <v>250.12799999999999</v>
      </c>
      <c r="I827" s="296"/>
      <c r="J827" s="297">
        <f>ROUND(I827*H827,2)</f>
        <v>0</v>
      </c>
      <c r="K827" s="293" t="s">
        <v>1</v>
      </c>
      <c r="L827" s="298"/>
      <c r="M827" s="299" t="s">
        <v>1</v>
      </c>
      <c r="N827" s="300" t="s">
        <v>41</v>
      </c>
      <c r="O827" s="92"/>
      <c r="P827" s="238">
        <f>O827*H827</f>
        <v>0</v>
      </c>
      <c r="Q827" s="238">
        <v>0</v>
      </c>
      <c r="R827" s="238">
        <f>Q827*H827</f>
        <v>0</v>
      </c>
      <c r="S827" s="238">
        <v>0</v>
      </c>
      <c r="T827" s="239">
        <f>S827*H827</f>
        <v>0</v>
      </c>
      <c r="U827" s="39"/>
      <c r="V827" s="39"/>
      <c r="W827" s="39"/>
      <c r="X827" s="39"/>
      <c r="Y827" s="39"/>
      <c r="Z827" s="39"/>
      <c r="AA827" s="39"/>
      <c r="AB827" s="39"/>
      <c r="AC827" s="39"/>
      <c r="AD827" s="39"/>
      <c r="AE827" s="39"/>
      <c r="AR827" s="240" t="s">
        <v>366</v>
      </c>
      <c r="AT827" s="240" t="s">
        <v>371</v>
      </c>
      <c r="AU827" s="240" t="s">
        <v>85</v>
      </c>
      <c r="AY827" s="18" t="s">
        <v>253</v>
      </c>
      <c r="BE827" s="241">
        <f>IF(N827="základní",J827,0)</f>
        <v>0</v>
      </c>
      <c r="BF827" s="241">
        <f>IF(N827="snížená",J827,0)</f>
        <v>0</v>
      </c>
      <c r="BG827" s="241">
        <f>IF(N827="zákl. přenesená",J827,0)</f>
        <v>0</v>
      </c>
      <c r="BH827" s="241">
        <f>IF(N827="sníž. přenesená",J827,0)</f>
        <v>0</v>
      </c>
      <c r="BI827" s="241">
        <f>IF(N827="nulová",J827,0)</f>
        <v>0</v>
      </c>
      <c r="BJ827" s="18" t="s">
        <v>83</v>
      </c>
      <c r="BK827" s="241">
        <f>ROUND(I827*H827,2)</f>
        <v>0</v>
      </c>
      <c r="BL827" s="18" t="s">
        <v>398</v>
      </c>
      <c r="BM827" s="240" t="s">
        <v>2471</v>
      </c>
    </row>
    <row r="828" s="2" customFormat="1">
      <c r="A828" s="39"/>
      <c r="B828" s="40"/>
      <c r="C828" s="41"/>
      <c r="D828" s="249" t="s">
        <v>479</v>
      </c>
      <c r="E828" s="41"/>
      <c r="F828" s="301" t="s">
        <v>901</v>
      </c>
      <c r="G828" s="41"/>
      <c r="H828" s="41"/>
      <c r="I828" s="244"/>
      <c r="J828" s="41"/>
      <c r="K828" s="41"/>
      <c r="L828" s="45"/>
      <c r="M828" s="245"/>
      <c r="N828" s="246"/>
      <c r="O828" s="92"/>
      <c r="P828" s="92"/>
      <c r="Q828" s="92"/>
      <c r="R828" s="92"/>
      <c r="S828" s="92"/>
      <c r="T828" s="93"/>
      <c r="U828" s="39"/>
      <c r="V828" s="39"/>
      <c r="W828" s="39"/>
      <c r="X828" s="39"/>
      <c r="Y828" s="39"/>
      <c r="Z828" s="39"/>
      <c r="AA828" s="39"/>
      <c r="AB828" s="39"/>
      <c r="AC828" s="39"/>
      <c r="AD828" s="39"/>
      <c r="AE828" s="39"/>
      <c r="AT828" s="18" t="s">
        <v>479</v>
      </c>
      <c r="AU828" s="18" t="s">
        <v>85</v>
      </c>
    </row>
    <row r="829" s="14" customFormat="1">
      <c r="A829" s="14"/>
      <c r="B829" s="258"/>
      <c r="C829" s="259"/>
      <c r="D829" s="249" t="s">
        <v>264</v>
      </c>
      <c r="E829" s="259"/>
      <c r="F829" s="261" t="s">
        <v>2472</v>
      </c>
      <c r="G829" s="259"/>
      <c r="H829" s="262">
        <v>250.12799999999999</v>
      </c>
      <c r="I829" s="263"/>
      <c r="J829" s="259"/>
      <c r="K829" s="259"/>
      <c r="L829" s="264"/>
      <c r="M829" s="265"/>
      <c r="N829" s="266"/>
      <c r="O829" s="266"/>
      <c r="P829" s="266"/>
      <c r="Q829" s="266"/>
      <c r="R829" s="266"/>
      <c r="S829" s="266"/>
      <c r="T829" s="267"/>
      <c r="U829" s="14"/>
      <c r="V829" s="14"/>
      <c r="W829" s="14"/>
      <c r="X829" s="14"/>
      <c r="Y829" s="14"/>
      <c r="Z829" s="14"/>
      <c r="AA829" s="14"/>
      <c r="AB829" s="14"/>
      <c r="AC829" s="14"/>
      <c r="AD829" s="14"/>
      <c r="AE829" s="14"/>
      <c r="AT829" s="268" t="s">
        <v>264</v>
      </c>
      <c r="AU829" s="268" t="s">
        <v>85</v>
      </c>
      <c r="AV829" s="14" t="s">
        <v>85</v>
      </c>
      <c r="AW829" s="14" t="s">
        <v>4</v>
      </c>
      <c r="AX829" s="14" t="s">
        <v>83</v>
      </c>
      <c r="AY829" s="268" t="s">
        <v>253</v>
      </c>
    </row>
    <row r="830" s="2" customFormat="1" ht="24.15" customHeight="1">
      <c r="A830" s="39"/>
      <c r="B830" s="40"/>
      <c r="C830" s="229" t="s">
        <v>832</v>
      </c>
      <c r="D830" s="229" t="s">
        <v>256</v>
      </c>
      <c r="E830" s="230" t="s">
        <v>909</v>
      </c>
      <c r="F830" s="231" t="s">
        <v>910</v>
      </c>
      <c r="G830" s="232" t="s">
        <v>179</v>
      </c>
      <c r="H830" s="233">
        <v>231.59999999999999</v>
      </c>
      <c r="I830" s="234"/>
      <c r="J830" s="235">
        <f>ROUND(I830*H830,2)</f>
        <v>0</v>
      </c>
      <c r="K830" s="231" t="s">
        <v>259</v>
      </c>
      <c r="L830" s="45"/>
      <c r="M830" s="236" t="s">
        <v>1</v>
      </c>
      <c r="N830" s="237" t="s">
        <v>41</v>
      </c>
      <c r="O830" s="92"/>
      <c r="P830" s="238">
        <f>O830*H830</f>
        <v>0</v>
      </c>
      <c r="Q830" s="238">
        <v>0.00013999999999999999</v>
      </c>
      <c r="R830" s="238">
        <f>Q830*H830</f>
        <v>0.032423999999999994</v>
      </c>
      <c r="S830" s="238">
        <v>0</v>
      </c>
      <c r="T830" s="239">
        <f>S830*H830</f>
        <v>0</v>
      </c>
      <c r="U830" s="39"/>
      <c r="V830" s="39"/>
      <c r="W830" s="39"/>
      <c r="X830" s="39"/>
      <c r="Y830" s="39"/>
      <c r="Z830" s="39"/>
      <c r="AA830" s="39"/>
      <c r="AB830" s="39"/>
      <c r="AC830" s="39"/>
      <c r="AD830" s="39"/>
      <c r="AE830" s="39"/>
      <c r="AR830" s="240" t="s">
        <v>398</v>
      </c>
      <c r="AT830" s="240" t="s">
        <v>256</v>
      </c>
      <c r="AU830" s="240" t="s">
        <v>85</v>
      </c>
      <c r="AY830" s="18" t="s">
        <v>253</v>
      </c>
      <c r="BE830" s="241">
        <f>IF(N830="základní",J830,0)</f>
        <v>0</v>
      </c>
      <c r="BF830" s="241">
        <f>IF(N830="snížená",J830,0)</f>
        <v>0</v>
      </c>
      <c r="BG830" s="241">
        <f>IF(N830="zákl. přenesená",J830,0)</f>
        <v>0</v>
      </c>
      <c r="BH830" s="241">
        <f>IF(N830="sníž. přenesená",J830,0)</f>
        <v>0</v>
      </c>
      <c r="BI830" s="241">
        <f>IF(N830="nulová",J830,0)</f>
        <v>0</v>
      </c>
      <c r="BJ830" s="18" t="s">
        <v>83</v>
      </c>
      <c r="BK830" s="241">
        <f>ROUND(I830*H830,2)</f>
        <v>0</v>
      </c>
      <c r="BL830" s="18" t="s">
        <v>398</v>
      </c>
      <c r="BM830" s="240" t="s">
        <v>2473</v>
      </c>
    </row>
    <row r="831" s="2" customFormat="1">
      <c r="A831" s="39"/>
      <c r="B831" s="40"/>
      <c r="C831" s="41"/>
      <c r="D831" s="242" t="s">
        <v>262</v>
      </c>
      <c r="E831" s="41"/>
      <c r="F831" s="243" t="s">
        <v>912</v>
      </c>
      <c r="G831" s="41"/>
      <c r="H831" s="41"/>
      <c r="I831" s="244"/>
      <c r="J831" s="41"/>
      <c r="K831" s="41"/>
      <c r="L831" s="45"/>
      <c r="M831" s="245"/>
      <c r="N831" s="246"/>
      <c r="O831" s="92"/>
      <c r="P831" s="92"/>
      <c r="Q831" s="92"/>
      <c r="R831" s="92"/>
      <c r="S831" s="92"/>
      <c r="T831" s="93"/>
      <c r="U831" s="39"/>
      <c r="V831" s="39"/>
      <c r="W831" s="39"/>
      <c r="X831" s="39"/>
      <c r="Y831" s="39"/>
      <c r="Z831" s="39"/>
      <c r="AA831" s="39"/>
      <c r="AB831" s="39"/>
      <c r="AC831" s="39"/>
      <c r="AD831" s="39"/>
      <c r="AE831" s="39"/>
      <c r="AT831" s="18" t="s">
        <v>262</v>
      </c>
      <c r="AU831" s="18" t="s">
        <v>85</v>
      </c>
    </row>
    <row r="832" s="14" customFormat="1">
      <c r="A832" s="14"/>
      <c r="B832" s="258"/>
      <c r="C832" s="259"/>
      <c r="D832" s="249" t="s">
        <v>264</v>
      </c>
      <c r="E832" s="260" t="s">
        <v>1</v>
      </c>
      <c r="F832" s="261" t="s">
        <v>2055</v>
      </c>
      <c r="G832" s="259"/>
      <c r="H832" s="262">
        <v>24.98</v>
      </c>
      <c r="I832" s="263"/>
      <c r="J832" s="259"/>
      <c r="K832" s="259"/>
      <c r="L832" s="264"/>
      <c r="M832" s="265"/>
      <c r="N832" s="266"/>
      <c r="O832" s="266"/>
      <c r="P832" s="266"/>
      <c r="Q832" s="266"/>
      <c r="R832" s="266"/>
      <c r="S832" s="266"/>
      <c r="T832" s="267"/>
      <c r="U832" s="14"/>
      <c r="V832" s="14"/>
      <c r="W832" s="14"/>
      <c r="X832" s="14"/>
      <c r="Y832" s="14"/>
      <c r="Z832" s="14"/>
      <c r="AA832" s="14"/>
      <c r="AB832" s="14"/>
      <c r="AC832" s="14"/>
      <c r="AD832" s="14"/>
      <c r="AE832" s="14"/>
      <c r="AT832" s="268" t="s">
        <v>264</v>
      </c>
      <c r="AU832" s="268" t="s">
        <v>85</v>
      </c>
      <c r="AV832" s="14" t="s">
        <v>85</v>
      </c>
      <c r="AW832" s="14" t="s">
        <v>32</v>
      </c>
      <c r="AX832" s="14" t="s">
        <v>76</v>
      </c>
      <c r="AY832" s="268" t="s">
        <v>253</v>
      </c>
    </row>
    <row r="833" s="14" customFormat="1">
      <c r="A833" s="14"/>
      <c r="B833" s="258"/>
      <c r="C833" s="259"/>
      <c r="D833" s="249" t="s">
        <v>264</v>
      </c>
      <c r="E833" s="260" t="s">
        <v>1</v>
      </c>
      <c r="F833" s="261" t="s">
        <v>2058</v>
      </c>
      <c r="G833" s="259"/>
      <c r="H833" s="262">
        <v>117.5</v>
      </c>
      <c r="I833" s="263"/>
      <c r="J833" s="259"/>
      <c r="K833" s="259"/>
      <c r="L833" s="264"/>
      <c r="M833" s="265"/>
      <c r="N833" s="266"/>
      <c r="O833" s="266"/>
      <c r="P833" s="266"/>
      <c r="Q833" s="266"/>
      <c r="R833" s="266"/>
      <c r="S833" s="266"/>
      <c r="T833" s="267"/>
      <c r="U833" s="14"/>
      <c r="V833" s="14"/>
      <c r="W833" s="14"/>
      <c r="X833" s="14"/>
      <c r="Y833" s="14"/>
      <c r="Z833" s="14"/>
      <c r="AA833" s="14"/>
      <c r="AB833" s="14"/>
      <c r="AC833" s="14"/>
      <c r="AD833" s="14"/>
      <c r="AE833" s="14"/>
      <c r="AT833" s="268" t="s">
        <v>264</v>
      </c>
      <c r="AU833" s="268" t="s">
        <v>85</v>
      </c>
      <c r="AV833" s="14" t="s">
        <v>85</v>
      </c>
      <c r="AW833" s="14" t="s">
        <v>32</v>
      </c>
      <c r="AX833" s="14" t="s">
        <v>76</v>
      </c>
      <c r="AY833" s="268" t="s">
        <v>253</v>
      </c>
    </row>
    <row r="834" s="14" customFormat="1">
      <c r="A834" s="14"/>
      <c r="B834" s="258"/>
      <c r="C834" s="259"/>
      <c r="D834" s="249" t="s">
        <v>264</v>
      </c>
      <c r="E834" s="260" t="s">
        <v>1</v>
      </c>
      <c r="F834" s="261" t="s">
        <v>2064</v>
      </c>
      <c r="G834" s="259"/>
      <c r="H834" s="262">
        <v>89.120000000000005</v>
      </c>
      <c r="I834" s="263"/>
      <c r="J834" s="259"/>
      <c r="K834" s="259"/>
      <c r="L834" s="264"/>
      <c r="M834" s="265"/>
      <c r="N834" s="266"/>
      <c r="O834" s="266"/>
      <c r="P834" s="266"/>
      <c r="Q834" s="266"/>
      <c r="R834" s="266"/>
      <c r="S834" s="266"/>
      <c r="T834" s="267"/>
      <c r="U834" s="14"/>
      <c r="V834" s="14"/>
      <c r="W834" s="14"/>
      <c r="X834" s="14"/>
      <c r="Y834" s="14"/>
      <c r="Z834" s="14"/>
      <c r="AA834" s="14"/>
      <c r="AB834" s="14"/>
      <c r="AC834" s="14"/>
      <c r="AD834" s="14"/>
      <c r="AE834" s="14"/>
      <c r="AT834" s="268" t="s">
        <v>264</v>
      </c>
      <c r="AU834" s="268" t="s">
        <v>85</v>
      </c>
      <c r="AV834" s="14" t="s">
        <v>85</v>
      </c>
      <c r="AW834" s="14" t="s">
        <v>32</v>
      </c>
      <c r="AX834" s="14" t="s">
        <v>76</v>
      </c>
      <c r="AY834" s="268" t="s">
        <v>253</v>
      </c>
    </row>
    <row r="835" s="15" customFormat="1">
      <c r="A835" s="15"/>
      <c r="B835" s="269"/>
      <c r="C835" s="270"/>
      <c r="D835" s="249" t="s">
        <v>264</v>
      </c>
      <c r="E835" s="271" t="s">
        <v>1</v>
      </c>
      <c r="F835" s="272" t="s">
        <v>283</v>
      </c>
      <c r="G835" s="270"/>
      <c r="H835" s="273">
        <v>231.59999999999999</v>
      </c>
      <c r="I835" s="274"/>
      <c r="J835" s="270"/>
      <c r="K835" s="270"/>
      <c r="L835" s="275"/>
      <c r="M835" s="276"/>
      <c r="N835" s="277"/>
      <c r="O835" s="277"/>
      <c r="P835" s="277"/>
      <c r="Q835" s="277"/>
      <c r="R835" s="277"/>
      <c r="S835" s="277"/>
      <c r="T835" s="278"/>
      <c r="U835" s="15"/>
      <c r="V835" s="15"/>
      <c r="W835" s="15"/>
      <c r="X835" s="15"/>
      <c r="Y835" s="15"/>
      <c r="Z835" s="15"/>
      <c r="AA835" s="15"/>
      <c r="AB835" s="15"/>
      <c r="AC835" s="15"/>
      <c r="AD835" s="15"/>
      <c r="AE835" s="15"/>
      <c r="AT835" s="279" t="s">
        <v>264</v>
      </c>
      <c r="AU835" s="279" t="s">
        <v>85</v>
      </c>
      <c r="AV835" s="15" t="s">
        <v>260</v>
      </c>
      <c r="AW835" s="15" t="s">
        <v>32</v>
      </c>
      <c r="AX835" s="15" t="s">
        <v>83</v>
      </c>
      <c r="AY835" s="279" t="s">
        <v>253</v>
      </c>
    </row>
    <row r="836" s="2" customFormat="1" ht="16.5" customHeight="1">
      <c r="A836" s="39"/>
      <c r="B836" s="40"/>
      <c r="C836" s="229" t="s">
        <v>836</v>
      </c>
      <c r="D836" s="229" t="s">
        <v>256</v>
      </c>
      <c r="E836" s="230" t="s">
        <v>914</v>
      </c>
      <c r="F836" s="231" t="s">
        <v>915</v>
      </c>
      <c r="G836" s="232" t="s">
        <v>179</v>
      </c>
      <c r="H836" s="233">
        <v>231.59999999999999</v>
      </c>
      <c r="I836" s="234"/>
      <c r="J836" s="235">
        <f>ROUND(I836*H836,2)</f>
        <v>0</v>
      </c>
      <c r="K836" s="231" t="s">
        <v>259</v>
      </c>
      <c r="L836" s="45"/>
      <c r="M836" s="236" t="s">
        <v>1</v>
      </c>
      <c r="N836" s="237" t="s">
        <v>41</v>
      </c>
      <c r="O836" s="92"/>
      <c r="P836" s="238">
        <f>O836*H836</f>
        <v>0</v>
      </c>
      <c r="Q836" s="238">
        <v>0</v>
      </c>
      <c r="R836" s="238">
        <f>Q836*H836</f>
        <v>0</v>
      </c>
      <c r="S836" s="238">
        <v>0</v>
      </c>
      <c r="T836" s="239">
        <f>S836*H836</f>
        <v>0</v>
      </c>
      <c r="U836" s="39"/>
      <c r="V836" s="39"/>
      <c r="W836" s="39"/>
      <c r="X836" s="39"/>
      <c r="Y836" s="39"/>
      <c r="Z836" s="39"/>
      <c r="AA836" s="39"/>
      <c r="AB836" s="39"/>
      <c r="AC836" s="39"/>
      <c r="AD836" s="39"/>
      <c r="AE836" s="39"/>
      <c r="AR836" s="240" t="s">
        <v>398</v>
      </c>
      <c r="AT836" s="240" t="s">
        <v>256</v>
      </c>
      <c r="AU836" s="240" t="s">
        <v>85</v>
      </c>
      <c r="AY836" s="18" t="s">
        <v>253</v>
      </c>
      <c r="BE836" s="241">
        <f>IF(N836="základní",J836,0)</f>
        <v>0</v>
      </c>
      <c r="BF836" s="241">
        <f>IF(N836="snížená",J836,0)</f>
        <v>0</v>
      </c>
      <c r="BG836" s="241">
        <f>IF(N836="zákl. přenesená",J836,0)</f>
        <v>0</v>
      </c>
      <c r="BH836" s="241">
        <f>IF(N836="sníž. přenesená",J836,0)</f>
        <v>0</v>
      </c>
      <c r="BI836" s="241">
        <f>IF(N836="nulová",J836,0)</f>
        <v>0</v>
      </c>
      <c r="BJ836" s="18" t="s">
        <v>83</v>
      </c>
      <c r="BK836" s="241">
        <f>ROUND(I836*H836,2)</f>
        <v>0</v>
      </c>
      <c r="BL836" s="18" t="s">
        <v>398</v>
      </c>
      <c r="BM836" s="240" t="s">
        <v>2474</v>
      </c>
    </row>
    <row r="837" s="2" customFormat="1">
      <c r="A837" s="39"/>
      <c r="B837" s="40"/>
      <c r="C837" s="41"/>
      <c r="D837" s="242" t="s">
        <v>262</v>
      </c>
      <c r="E837" s="41"/>
      <c r="F837" s="243" t="s">
        <v>917</v>
      </c>
      <c r="G837" s="41"/>
      <c r="H837" s="41"/>
      <c r="I837" s="244"/>
      <c r="J837" s="41"/>
      <c r="K837" s="41"/>
      <c r="L837" s="45"/>
      <c r="M837" s="245"/>
      <c r="N837" s="246"/>
      <c r="O837" s="92"/>
      <c r="P837" s="92"/>
      <c r="Q837" s="92"/>
      <c r="R837" s="92"/>
      <c r="S837" s="92"/>
      <c r="T837" s="93"/>
      <c r="U837" s="39"/>
      <c r="V837" s="39"/>
      <c r="W837" s="39"/>
      <c r="X837" s="39"/>
      <c r="Y837" s="39"/>
      <c r="Z837" s="39"/>
      <c r="AA837" s="39"/>
      <c r="AB837" s="39"/>
      <c r="AC837" s="39"/>
      <c r="AD837" s="39"/>
      <c r="AE837" s="39"/>
      <c r="AT837" s="18" t="s">
        <v>262</v>
      </c>
      <c r="AU837" s="18" t="s">
        <v>85</v>
      </c>
    </row>
    <row r="838" s="14" customFormat="1">
      <c r="A838" s="14"/>
      <c r="B838" s="258"/>
      <c r="C838" s="259"/>
      <c r="D838" s="249" t="s">
        <v>264</v>
      </c>
      <c r="E838" s="260" t="s">
        <v>1</v>
      </c>
      <c r="F838" s="261" t="s">
        <v>2055</v>
      </c>
      <c r="G838" s="259"/>
      <c r="H838" s="262">
        <v>24.98</v>
      </c>
      <c r="I838" s="263"/>
      <c r="J838" s="259"/>
      <c r="K838" s="259"/>
      <c r="L838" s="264"/>
      <c r="M838" s="265"/>
      <c r="N838" s="266"/>
      <c r="O838" s="266"/>
      <c r="P838" s="266"/>
      <c r="Q838" s="266"/>
      <c r="R838" s="266"/>
      <c r="S838" s="266"/>
      <c r="T838" s="267"/>
      <c r="U838" s="14"/>
      <c r="V838" s="14"/>
      <c r="W838" s="14"/>
      <c r="X838" s="14"/>
      <c r="Y838" s="14"/>
      <c r="Z838" s="14"/>
      <c r="AA838" s="14"/>
      <c r="AB838" s="14"/>
      <c r="AC838" s="14"/>
      <c r="AD838" s="14"/>
      <c r="AE838" s="14"/>
      <c r="AT838" s="268" t="s">
        <v>264</v>
      </c>
      <c r="AU838" s="268" t="s">
        <v>85</v>
      </c>
      <c r="AV838" s="14" t="s">
        <v>85</v>
      </c>
      <c r="AW838" s="14" t="s">
        <v>32</v>
      </c>
      <c r="AX838" s="14" t="s">
        <v>76</v>
      </c>
      <c r="AY838" s="268" t="s">
        <v>253</v>
      </c>
    </row>
    <row r="839" s="14" customFormat="1">
      <c r="A839" s="14"/>
      <c r="B839" s="258"/>
      <c r="C839" s="259"/>
      <c r="D839" s="249" t="s">
        <v>264</v>
      </c>
      <c r="E839" s="260" t="s">
        <v>1</v>
      </c>
      <c r="F839" s="261" t="s">
        <v>2058</v>
      </c>
      <c r="G839" s="259"/>
      <c r="H839" s="262">
        <v>117.5</v>
      </c>
      <c r="I839" s="263"/>
      <c r="J839" s="259"/>
      <c r="K839" s="259"/>
      <c r="L839" s="264"/>
      <c r="M839" s="265"/>
      <c r="N839" s="266"/>
      <c r="O839" s="266"/>
      <c r="P839" s="266"/>
      <c r="Q839" s="266"/>
      <c r="R839" s="266"/>
      <c r="S839" s="266"/>
      <c r="T839" s="267"/>
      <c r="U839" s="14"/>
      <c r="V839" s="14"/>
      <c r="W839" s="14"/>
      <c r="X839" s="14"/>
      <c r="Y839" s="14"/>
      <c r="Z839" s="14"/>
      <c r="AA839" s="14"/>
      <c r="AB839" s="14"/>
      <c r="AC839" s="14"/>
      <c r="AD839" s="14"/>
      <c r="AE839" s="14"/>
      <c r="AT839" s="268" t="s">
        <v>264</v>
      </c>
      <c r="AU839" s="268" t="s">
        <v>85</v>
      </c>
      <c r="AV839" s="14" t="s">
        <v>85</v>
      </c>
      <c r="AW839" s="14" t="s">
        <v>32</v>
      </c>
      <c r="AX839" s="14" t="s">
        <v>76</v>
      </c>
      <c r="AY839" s="268" t="s">
        <v>253</v>
      </c>
    </row>
    <row r="840" s="14" customFormat="1">
      <c r="A840" s="14"/>
      <c r="B840" s="258"/>
      <c r="C840" s="259"/>
      <c r="D840" s="249" t="s">
        <v>264</v>
      </c>
      <c r="E840" s="260" t="s">
        <v>1</v>
      </c>
      <c r="F840" s="261" t="s">
        <v>2064</v>
      </c>
      <c r="G840" s="259"/>
      <c r="H840" s="262">
        <v>89.120000000000005</v>
      </c>
      <c r="I840" s="263"/>
      <c r="J840" s="259"/>
      <c r="K840" s="259"/>
      <c r="L840" s="264"/>
      <c r="M840" s="265"/>
      <c r="N840" s="266"/>
      <c r="O840" s="266"/>
      <c r="P840" s="266"/>
      <c r="Q840" s="266"/>
      <c r="R840" s="266"/>
      <c r="S840" s="266"/>
      <c r="T840" s="267"/>
      <c r="U840" s="14"/>
      <c r="V840" s="14"/>
      <c r="W840" s="14"/>
      <c r="X840" s="14"/>
      <c r="Y840" s="14"/>
      <c r="Z840" s="14"/>
      <c r="AA840" s="14"/>
      <c r="AB840" s="14"/>
      <c r="AC840" s="14"/>
      <c r="AD840" s="14"/>
      <c r="AE840" s="14"/>
      <c r="AT840" s="268" t="s">
        <v>264</v>
      </c>
      <c r="AU840" s="268" t="s">
        <v>85</v>
      </c>
      <c r="AV840" s="14" t="s">
        <v>85</v>
      </c>
      <c r="AW840" s="14" t="s">
        <v>32</v>
      </c>
      <c r="AX840" s="14" t="s">
        <v>76</v>
      </c>
      <c r="AY840" s="268" t="s">
        <v>253</v>
      </c>
    </row>
    <row r="841" s="15" customFormat="1">
      <c r="A841" s="15"/>
      <c r="B841" s="269"/>
      <c r="C841" s="270"/>
      <c r="D841" s="249" t="s">
        <v>264</v>
      </c>
      <c r="E841" s="271" t="s">
        <v>1</v>
      </c>
      <c r="F841" s="272" t="s">
        <v>283</v>
      </c>
      <c r="G841" s="270"/>
      <c r="H841" s="273">
        <v>231.59999999999999</v>
      </c>
      <c r="I841" s="274"/>
      <c r="J841" s="270"/>
      <c r="K841" s="270"/>
      <c r="L841" s="275"/>
      <c r="M841" s="276"/>
      <c r="N841" s="277"/>
      <c r="O841" s="277"/>
      <c r="P841" s="277"/>
      <c r="Q841" s="277"/>
      <c r="R841" s="277"/>
      <c r="S841" s="277"/>
      <c r="T841" s="278"/>
      <c r="U841" s="15"/>
      <c r="V841" s="15"/>
      <c r="W841" s="15"/>
      <c r="X841" s="15"/>
      <c r="Y841" s="15"/>
      <c r="Z841" s="15"/>
      <c r="AA841" s="15"/>
      <c r="AB841" s="15"/>
      <c r="AC841" s="15"/>
      <c r="AD841" s="15"/>
      <c r="AE841" s="15"/>
      <c r="AT841" s="279" t="s">
        <v>264</v>
      </c>
      <c r="AU841" s="279" t="s">
        <v>85</v>
      </c>
      <c r="AV841" s="15" t="s">
        <v>260</v>
      </c>
      <c r="AW841" s="15" t="s">
        <v>32</v>
      </c>
      <c r="AX841" s="15" t="s">
        <v>83</v>
      </c>
      <c r="AY841" s="279" t="s">
        <v>253</v>
      </c>
    </row>
    <row r="842" s="2" customFormat="1" ht="16.5" customHeight="1">
      <c r="A842" s="39"/>
      <c r="B842" s="40"/>
      <c r="C842" s="229" t="s">
        <v>840</v>
      </c>
      <c r="D842" s="229" t="s">
        <v>256</v>
      </c>
      <c r="E842" s="230" t="s">
        <v>919</v>
      </c>
      <c r="F842" s="231" t="s">
        <v>920</v>
      </c>
      <c r="G842" s="232" t="s">
        <v>179</v>
      </c>
      <c r="H842" s="233">
        <v>231.59999999999999</v>
      </c>
      <c r="I842" s="234"/>
      <c r="J842" s="235">
        <f>ROUND(I842*H842,2)</f>
        <v>0</v>
      </c>
      <c r="K842" s="231" t="s">
        <v>259</v>
      </c>
      <c r="L842" s="45"/>
      <c r="M842" s="236" t="s">
        <v>1</v>
      </c>
      <c r="N842" s="237" t="s">
        <v>41</v>
      </c>
      <c r="O842" s="92"/>
      <c r="P842" s="238">
        <f>O842*H842</f>
        <v>0</v>
      </c>
      <c r="Q842" s="238">
        <v>0.00025999999999999998</v>
      </c>
      <c r="R842" s="238">
        <f>Q842*H842</f>
        <v>0.060215999999999992</v>
      </c>
      <c r="S842" s="238">
        <v>0</v>
      </c>
      <c r="T842" s="239">
        <f>S842*H842</f>
        <v>0</v>
      </c>
      <c r="U842" s="39"/>
      <c r="V842" s="39"/>
      <c r="W842" s="39"/>
      <c r="X842" s="39"/>
      <c r="Y842" s="39"/>
      <c r="Z842" s="39"/>
      <c r="AA842" s="39"/>
      <c r="AB842" s="39"/>
      <c r="AC842" s="39"/>
      <c r="AD842" s="39"/>
      <c r="AE842" s="39"/>
      <c r="AR842" s="240" t="s">
        <v>398</v>
      </c>
      <c r="AT842" s="240" t="s">
        <v>256</v>
      </c>
      <c r="AU842" s="240" t="s">
        <v>85</v>
      </c>
      <c r="AY842" s="18" t="s">
        <v>253</v>
      </c>
      <c r="BE842" s="241">
        <f>IF(N842="základní",J842,0)</f>
        <v>0</v>
      </c>
      <c r="BF842" s="241">
        <f>IF(N842="snížená",J842,0)</f>
        <v>0</v>
      </c>
      <c r="BG842" s="241">
        <f>IF(N842="zákl. přenesená",J842,0)</f>
        <v>0</v>
      </c>
      <c r="BH842" s="241">
        <f>IF(N842="sníž. přenesená",J842,0)</f>
        <v>0</v>
      </c>
      <c r="BI842" s="241">
        <f>IF(N842="nulová",J842,0)</f>
        <v>0</v>
      </c>
      <c r="BJ842" s="18" t="s">
        <v>83</v>
      </c>
      <c r="BK842" s="241">
        <f>ROUND(I842*H842,2)</f>
        <v>0</v>
      </c>
      <c r="BL842" s="18" t="s">
        <v>398</v>
      </c>
      <c r="BM842" s="240" t="s">
        <v>2475</v>
      </c>
    </row>
    <row r="843" s="2" customFormat="1">
      <c r="A843" s="39"/>
      <c r="B843" s="40"/>
      <c r="C843" s="41"/>
      <c r="D843" s="242" t="s">
        <v>262</v>
      </c>
      <c r="E843" s="41"/>
      <c r="F843" s="243" t="s">
        <v>922</v>
      </c>
      <c r="G843" s="41"/>
      <c r="H843" s="41"/>
      <c r="I843" s="244"/>
      <c r="J843" s="41"/>
      <c r="K843" s="41"/>
      <c r="L843" s="45"/>
      <c r="M843" s="245"/>
      <c r="N843" s="246"/>
      <c r="O843" s="92"/>
      <c r="P843" s="92"/>
      <c r="Q843" s="92"/>
      <c r="R843" s="92"/>
      <c r="S843" s="92"/>
      <c r="T843" s="93"/>
      <c r="U843" s="39"/>
      <c r="V843" s="39"/>
      <c r="W843" s="39"/>
      <c r="X843" s="39"/>
      <c r="Y843" s="39"/>
      <c r="Z843" s="39"/>
      <c r="AA843" s="39"/>
      <c r="AB843" s="39"/>
      <c r="AC843" s="39"/>
      <c r="AD843" s="39"/>
      <c r="AE843" s="39"/>
      <c r="AT843" s="18" t="s">
        <v>262</v>
      </c>
      <c r="AU843" s="18" t="s">
        <v>85</v>
      </c>
    </row>
    <row r="844" s="14" customFormat="1">
      <c r="A844" s="14"/>
      <c r="B844" s="258"/>
      <c r="C844" s="259"/>
      <c r="D844" s="249" t="s">
        <v>264</v>
      </c>
      <c r="E844" s="260" t="s">
        <v>1</v>
      </c>
      <c r="F844" s="261" t="s">
        <v>2055</v>
      </c>
      <c r="G844" s="259"/>
      <c r="H844" s="262">
        <v>24.98</v>
      </c>
      <c r="I844" s="263"/>
      <c r="J844" s="259"/>
      <c r="K844" s="259"/>
      <c r="L844" s="264"/>
      <c r="M844" s="265"/>
      <c r="N844" s="266"/>
      <c r="O844" s="266"/>
      <c r="P844" s="266"/>
      <c r="Q844" s="266"/>
      <c r="R844" s="266"/>
      <c r="S844" s="266"/>
      <c r="T844" s="267"/>
      <c r="U844" s="14"/>
      <c r="V844" s="14"/>
      <c r="W844" s="14"/>
      <c r="X844" s="14"/>
      <c r="Y844" s="14"/>
      <c r="Z844" s="14"/>
      <c r="AA844" s="14"/>
      <c r="AB844" s="14"/>
      <c r="AC844" s="14"/>
      <c r="AD844" s="14"/>
      <c r="AE844" s="14"/>
      <c r="AT844" s="268" t="s">
        <v>264</v>
      </c>
      <c r="AU844" s="268" t="s">
        <v>85</v>
      </c>
      <c r="AV844" s="14" t="s">
        <v>85</v>
      </c>
      <c r="AW844" s="14" t="s">
        <v>32</v>
      </c>
      <c r="AX844" s="14" t="s">
        <v>76</v>
      </c>
      <c r="AY844" s="268" t="s">
        <v>253</v>
      </c>
    </row>
    <row r="845" s="14" customFormat="1">
      <c r="A845" s="14"/>
      <c r="B845" s="258"/>
      <c r="C845" s="259"/>
      <c r="D845" s="249" t="s">
        <v>264</v>
      </c>
      <c r="E845" s="260" t="s">
        <v>1</v>
      </c>
      <c r="F845" s="261" t="s">
        <v>2058</v>
      </c>
      <c r="G845" s="259"/>
      <c r="H845" s="262">
        <v>117.5</v>
      </c>
      <c r="I845" s="263"/>
      <c r="J845" s="259"/>
      <c r="K845" s="259"/>
      <c r="L845" s="264"/>
      <c r="M845" s="265"/>
      <c r="N845" s="266"/>
      <c r="O845" s="266"/>
      <c r="P845" s="266"/>
      <c r="Q845" s="266"/>
      <c r="R845" s="266"/>
      <c r="S845" s="266"/>
      <c r="T845" s="267"/>
      <c r="U845" s="14"/>
      <c r="V845" s="14"/>
      <c r="W845" s="14"/>
      <c r="X845" s="14"/>
      <c r="Y845" s="14"/>
      <c r="Z845" s="14"/>
      <c r="AA845" s="14"/>
      <c r="AB845" s="14"/>
      <c r="AC845" s="14"/>
      <c r="AD845" s="14"/>
      <c r="AE845" s="14"/>
      <c r="AT845" s="268" t="s">
        <v>264</v>
      </c>
      <c r="AU845" s="268" t="s">
        <v>85</v>
      </c>
      <c r="AV845" s="14" t="s">
        <v>85</v>
      </c>
      <c r="AW845" s="14" t="s">
        <v>32</v>
      </c>
      <c r="AX845" s="14" t="s">
        <v>76</v>
      </c>
      <c r="AY845" s="268" t="s">
        <v>253</v>
      </c>
    </row>
    <row r="846" s="14" customFormat="1">
      <c r="A846" s="14"/>
      <c r="B846" s="258"/>
      <c r="C846" s="259"/>
      <c r="D846" s="249" t="s">
        <v>264</v>
      </c>
      <c r="E846" s="260" t="s">
        <v>1</v>
      </c>
      <c r="F846" s="261" t="s">
        <v>2064</v>
      </c>
      <c r="G846" s="259"/>
      <c r="H846" s="262">
        <v>89.120000000000005</v>
      </c>
      <c r="I846" s="263"/>
      <c r="J846" s="259"/>
      <c r="K846" s="259"/>
      <c r="L846" s="264"/>
      <c r="M846" s="265"/>
      <c r="N846" s="266"/>
      <c r="O846" s="266"/>
      <c r="P846" s="266"/>
      <c r="Q846" s="266"/>
      <c r="R846" s="266"/>
      <c r="S846" s="266"/>
      <c r="T846" s="267"/>
      <c r="U846" s="14"/>
      <c r="V846" s="14"/>
      <c r="W846" s="14"/>
      <c r="X846" s="14"/>
      <c r="Y846" s="14"/>
      <c r="Z846" s="14"/>
      <c r="AA846" s="14"/>
      <c r="AB846" s="14"/>
      <c r="AC846" s="14"/>
      <c r="AD846" s="14"/>
      <c r="AE846" s="14"/>
      <c r="AT846" s="268" t="s">
        <v>264</v>
      </c>
      <c r="AU846" s="268" t="s">
        <v>85</v>
      </c>
      <c r="AV846" s="14" t="s">
        <v>85</v>
      </c>
      <c r="AW846" s="14" t="s">
        <v>32</v>
      </c>
      <c r="AX846" s="14" t="s">
        <v>76</v>
      </c>
      <c r="AY846" s="268" t="s">
        <v>253</v>
      </c>
    </row>
    <row r="847" s="15" customFormat="1">
      <c r="A847" s="15"/>
      <c r="B847" s="269"/>
      <c r="C847" s="270"/>
      <c r="D847" s="249" t="s">
        <v>264</v>
      </c>
      <c r="E847" s="271" t="s">
        <v>1</v>
      </c>
      <c r="F847" s="272" t="s">
        <v>283</v>
      </c>
      <c r="G847" s="270"/>
      <c r="H847" s="273">
        <v>231.59999999999999</v>
      </c>
      <c r="I847" s="274"/>
      <c r="J847" s="270"/>
      <c r="K847" s="270"/>
      <c r="L847" s="275"/>
      <c r="M847" s="276"/>
      <c r="N847" s="277"/>
      <c r="O847" s="277"/>
      <c r="P847" s="277"/>
      <c r="Q847" s="277"/>
      <c r="R847" s="277"/>
      <c r="S847" s="277"/>
      <c r="T847" s="278"/>
      <c r="U847" s="15"/>
      <c r="V847" s="15"/>
      <c r="W847" s="15"/>
      <c r="X847" s="15"/>
      <c r="Y847" s="15"/>
      <c r="Z847" s="15"/>
      <c r="AA847" s="15"/>
      <c r="AB847" s="15"/>
      <c r="AC847" s="15"/>
      <c r="AD847" s="15"/>
      <c r="AE847" s="15"/>
      <c r="AT847" s="279" t="s">
        <v>264</v>
      </c>
      <c r="AU847" s="279" t="s">
        <v>85</v>
      </c>
      <c r="AV847" s="15" t="s">
        <v>260</v>
      </c>
      <c r="AW847" s="15" t="s">
        <v>32</v>
      </c>
      <c r="AX847" s="15" t="s">
        <v>83</v>
      </c>
      <c r="AY847" s="279" t="s">
        <v>253</v>
      </c>
    </row>
    <row r="848" s="2" customFormat="1" ht="21.75" customHeight="1">
      <c r="A848" s="39"/>
      <c r="B848" s="40"/>
      <c r="C848" s="229" t="s">
        <v>844</v>
      </c>
      <c r="D848" s="229" t="s">
        <v>256</v>
      </c>
      <c r="E848" s="230" t="s">
        <v>2476</v>
      </c>
      <c r="F848" s="231" t="s">
        <v>2477</v>
      </c>
      <c r="G848" s="232" t="s">
        <v>179</v>
      </c>
      <c r="H848" s="233">
        <v>231.59999999999999</v>
      </c>
      <c r="I848" s="234"/>
      <c r="J848" s="235">
        <f>ROUND(I848*H848,2)</f>
        <v>0</v>
      </c>
      <c r="K848" s="231" t="s">
        <v>259</v>
      </c>
      <c r="L848" s="45"/>
      <c r="M848" s="236" t="s">
        <v>1</v>
      </c>
      <c r="N848" s="237" t="s">
        <v>41</v>
      </c>
      <c r="O848" s="92"/>
      <c r="P848" s="238">
        <f>O848*H848</f>
        <v>0</v>
      </c>
      <c r="Q848" s="238">
        <v>0.00014999999999999999</v>
      </c>
      <c r="R848" s="238">
        <f>Q848*H848</f>
        <v>0.034739999999999993</v>
      </c>
      <c r="S848" s="238">
        <v>0</v>
      </c>
      <c r="T848" s="239">
        <f>S848*H848</f>
        <v>0</v>
      </c>
      <c r="U848" s="39"/>
      <c r="V848" s="39"/>
      <c r="W848" s="39"/>
      <c r="X848" s="39"/>
      <c r="Y848" s="39"/>
      <c r="Z848" s="39"/>
      <c r="AA848" s="39"/>
      <c r="AB848" s="39"/>
      <c r="AC848" s="39"/>
      <c r="AD848" s="39"/>
      <c r="AE848" s="39"/>
      <c r="AR848" s="240" t="s">
        <v>398</v>
      </c>
      <c r="AT848" s="240" t="s">
        <v>256</v>
      </c>
      <c r="AU848" s="240" t="s">
        <v>85</v>
      </c>
      <c r="AY848" s="18" t="s">
        <v>253</v>
      </c>
      <c r="BE848" s="241">
        <f>IF(N848="základní",J848,0)</f>
        <v>0</v>
      </c>
      <c r="BF848" s="241">
        <f>IF(N848="snížená",J848,0)</f>
        <v>0</v>
      </c>
      <c r="BG848" s="241">
        <f>IF(N848="zákl. přenesená",J848,0)</f>
        <v>0</v>
      </c>
      <c r="BH848" s="241">
        <f>IF(N848="sníž. přenesená",J848,0)</f>
        <v>0</v>
      </c>
      <c r="BI848" s="241">
        <f>IF(N848="nulová",J848,0)</f>
        <v>0</v>
      </c>
      <c r="BJ848" s="18" t="s">
        <v>83</v>
      </c>
      <c r="BK848" s="241">
        <f>ROUND(I848*H848,2)</f>
        <v>0</v>
      </c>
      <c r="BL848" s="18" t="s">
        <v>398</v>
      </c>
      <c r="BM848" s="240" t="s">
        <v>2478</v>
      </c>
    </row>
    <row r="849" s="2" customFormat="1">
      <c r="A849" s="39"/>
      <c r="B849" s="40"/>
      <c r="C849" s="41"/>
      <c r="D849" s="242" t="s">
        <v>262</v>
      </c>
      <c r="E849" s="41"/>
      <c r="F849" s="243" t="s">
        <v>2479</v>
      </c>
      <c r="G849" s="41"/>
      <c r="H849" s="41"/>
      <c r="I849" s="244"/>
      <c r="J849" s="41"/>
      <c r="K849" s="41"/>
      <c r="L849" s="45"/>
      <c r="M849" s="245"/>
      <c r="N849" s="246"/>
      <c r="O849" s="92"/>
      <c r="P849" s="92"/>
      <c r="Q849" s="92"/>
      <c r="R849" s="92"/>
      <c r="S849" s="92"/>
      <c r="T849" s="93"/>
      <c r="U849" s="39"/>
      <c r="V849" s="39"/>
      <c r="W849" s="39"/>
      <c r="X849" s="39"/>
      <c r="Y849" s="39"/>
      <c r="Z849" s="39"/>
      <c r="AA849" s="39"/>
      <c r="AB849" s="39"/>
      <c r="AC849" s="39"/>
      <c r="AD849" s="39"/>
      <c r="AE849" s="39"/>
      <c r="AT849" s="18" t="s">
        <v>262</v>
      </c>
      <c r="AU849" s="18" t="s">
        <v>85</v>
      </c>
    </row>
    <row r="850" s="14" customFormat="1">
      <c r="A850" s="14"/>
      <c r="B850" s="258"/>
      <c r="C850" s="259"/>
      <c r="D850" s="249" t="s">
        <v>264</v>
      </c>
      <c r="E850" s="260" t="s">
        <v>1</v>
      </c>
      <c r="F850" s="261" t="s">
        <v>2055</v>
      </c>
      <c r="G850" s="259"/>
      <c r="H850" s="262">
        <v>24.98</v>
      </c>
      <c r="I850" s="263"/>
      <c r="J850" s="259"/>
      <c r="K850" s="259"/>
      <c r="L850" s="264"/>
      <c r="M850" s="265"/>
      <c r="N850" s="266"/>
      <c r="O850" s="266"/>
      <c r="P850" s="266"/>
      <c r="Q850" s="266"/>
      <c r="R850" s="266"/>
      <c r="S850" s="266"/>
      <c r="T850" s="267"/>
      <c r="U850" s="14"/>
      <c r="V850" s="14"/>
      <c r="W850" s="14"/>
      <c r="X850" s="14"/>
      <c r="Y850" s="14"/>
      <c r="Z850" s="14"/>
      <c r="AA850" s="14"/>
      <c r="AB850" s="14"/>
      <c r="AC850" s="14"/>
      <c r="AD850" s="14"/>
      <c r="AE850" s="14"/>
      <c r="AT850" s="268" t="s">
        <v>264</v>
      </c>
      <c r="AU850" s="268" t="s">
        <v>85</v>
      </c>
      <c r="AV850" s="14" t="s">
        <v>85</v>
      </c>
      <c r="AW850" s="14" t="s">
        <v>32</v>
      </c>
      <c r="AX850" s="14" t="s">
        <v>76</v>
      </c>
      <c r="AY850" s="268" t="s">
        <v>253</v>
      </c>
    </row>
    <row r="851" s="14" customFormat="1">
      <c r="A851" s="14"/>
      <c r="B851" s="258"/>
      <c r="C851" s="259"/>
      <c r="D851" s="249" t="s">
        <v>264</v>
      </c>
      <c r="E851" s="260" t="s">
        <v>1</v>
      </c>
      <c r="F851" s="261" t="s">
        <v>2058</v>
      </c>
      <c r="G851" s="259"/>
      <c r="H851" s="262">
        <v>117.5</v>
      </c>
      <c r="I851" s="263"/>
      <c r="J851" s="259"/>
      <c r="K851" s="259"/>
      <c r="L851" s="264"/>
      <c r="M851" s="265"/>
      <c r="N851" s="266"/>
      <c r="O851" s="266"/>
      <c r="P851" s="266"/>
      <c r="Q851" s="266"/>
      <c r="R851" s="266"/>
      <c r="S851" s="266"/>
      <c r="T851" s="267"/>
      <c r="U851" s="14"/>
      <c r="V851" s="14"/>
      <c r="W851" s="14"/>
      <c r="X851" s="14"/>
      <c r="Y851" s="14"/>
      <c r="Z851" s="14"/>
      <c r="AA851" s="14"/>
      <c r="AB851" s="14"/>
      <c r="AC851" s="14"/>
      <c r="AD851" s="14"/>
      <c r="AE851" s="14"/>
      <c r="AT851" s="268" t="s">
        <v>264</v>
      </c>
      <c r="AU851" s="268" t="s">
        <v>85</v>
      </c>
      <c r="AV851" s="14" t="s">
        <v>85</v>
      </c>
      <c r="AW851" s="14" t="s">
        <v>32</v>
      </c>
      <c r="AX851" s="14" t="s">
        <v>76</v>
      </c>
      <c r="AY851" s="268" t="s">
        <v>253</v>
      </c>
    </row>
    <row r="852" s="14" customFormat="1">
      <c r="A852" s="14"/>
      <c r="B852" s="258"/>
      <c r="C852" s="259"/>
      <c r="D852" s="249" t="s">
        <v>264</v>
      </c>
      <c r="E852" s="260" t="s">
        <v>1</v>
      </c>
      <c r="F852" s="261" t="s">
        <v>2064</v>
      </c>
      <c r="G852" s="259"/>
      <c r="H852" s="262">
        <v>89.120000000000005</v>
      </c>
      <c r="I852" s="263"/>
      <c r="J852" s="259"/>
      <c r="K852" s="259"/>
      <c r="L852" s="264"/>
      <c r="M852" s="265"/>
      <c r="N852" s="266"/>
      <c r="O852" s="266"/>
      <c r="P852" s="266"/>
      <c r="Q852" s="266"/>
      <c r="R852" s="266"/>
      <c r="S852" s="266"/>
      <c r="T852" s="267"/>
      <c r="U852" s="14"/>
      <c r="V852" s="14"/>
      <c r="W852" s="14"/>
      <c r="X852" s="14"/>
      <c r="Y852" s="14"/>
      <c r="Z852" s="14"/>
      <c r="AA852" s="14"/>
      <c r="AB852" s="14"/>
      <c r="AC852" s="14"/>
      <c r="AD852" s="14"/>
      <c r="AE852" s="14"/>
      <c r="AT852" s="268" t="s">
        <v>264</v>
      </c>
      <c r="AU852" s="268" t="s">
        <v>85</v>
      </c>
      <c r="AV852" s="14" t="s">
        <v>85</v>
      </c>
      <c r="AW852" s="14" t="s">
        <v>32</v>
      </c>
      <c r="AX852" s="14" t="s">
        <v>76</v>
      </c>
      <c r="AY852" s="268" t="s">
        <v>253</v>
      </c>
    </row>
    <row r="853" s="15" customFormat="1">
      <c r="A853" s="15"/>
      <c r="B853" s="269"/>
      <c r="C853" s="270"/>
      <c r="D853" s="249" t="s">
        <v>264</v>
      </c>
      <c r="E853" s="271" t="s">
        <v>1</v>
      </c>
      <c r="F853" s="272" t="s">
        <v>283</v>
      </c>
      <c r="G853" s="270"/>
      <c r="H853" s="273">
        <v>231.59999999999999</v>
      </c>
      <c r="I853" s="274"/>
      <c r="J853" s="270"/>
      <c r="K853" s="270"/>
      <c r="L853" s="275"/>
      <c r="M853" s="276"/>
      <c r="N853" s="277"/>
      <c r="O853" s="277"/>
      <c r="P853" s="277"/>
      <c r="Q853" s="277"/>
      <c r="R853" s="277"/>
      <c r="S853" s="277"/>
      <c r="T853" s="278"/>
      <c r="U853" s="15"/>
      <c r="V853" s="15"/>
      <c r="W853" s="15"/>
      <c r="X853" s="15"/>
      <c r="Y853" s="15"/>
      <c r="Z853" s="15"/>
      <c r="AA853" s="15"/>
      <c r="AB853" s="15"/>
      <c r="AC853" s="15"/>
      <c r="AD853" s="15"/>
      <c r="AE853" s="15"/>
      <c r="AT853" s="279" t="s">
        <v>264</v>
      </c>
      <c r="AU853" s="279" t="s">
        <v>85</v>
      </c>
      <c r="AV853" s="15" t="s">
        <v>260</v>
      </c>
      <c r="AW853" s="15" t="s">
        <v>32</v>
      </c>
      <c r="AX853" s="15" t="s">
        <v>83</v>
      </c>
      <c r="AY853" s="279" t="s">
        <v>253</v>
      </c>
    </row>
    <row r="854" s="2" customFormat="1" ht="24.15" customHeight="1">
      <c r="A854" s="39"/>
      <c r="B854" s="40"/>
      <c r="C854" s="229" t="s">
        <v>848</v>
      </c>
      <c r="D854" s="229" t="s">
        <v>256</v>
      </c>
      <c r="E854" s="230" t="s">
        <v>2480</v>
      </c>
      <c r="F854" s="231" t="s">
        <v>2481</v>
      </c>
      <c r="G854" s="232" t="s">
        <v>422</v>
      </c>
      <c r="H854" s="233">
        <v>0.17799999999999999</v>
      </c>
      <c r="I854" s="234"/>
      <c r="J854" s="235">
        <f>ROUND(I854*H854,2)</f>
        <v>0</v>
      </c>
      <c r="K854" s="231" t="s">
        <v>259</v>
      </c>
      <c r="L854" s="45"/>
      <c r="M854" s="236" t="s">
        <v>1</v>
      </c>
      <c r="N854" s="237" t="s">
        <v>41</v>
      </c>
      <c r="O854" s="92"/>
      <c r="P854" s="238">
        <f>O854*H854</f>
        <v>0</v>
      </c>
      <c r="Q854" s="238">
        <v>0</v>
      </c>
      <c r="R854" s="238">
        <f>Q854*H854</f>
        <v>0</v>
      </c>
      <c r="S854" s="238">
        <v>0</v>
      </c>
      <c r="T854" s="239">
        <f>S854*H854</f>
        <v>0</v>
      </c>
      <c r="U854" s="39"/>
      <c r="V854" s="39"/>
      <c r="W854" s="39"/>
      <c r="X854" s="39"/>
      <c r="Y854" s="39"/>
      <c r="Z854" s="39"/>
      <c r="AA854" s="39"/>
      <c r="AB854" s="39"/>
      <c r="AC854" s="39"/>
      <c r="AD854" s="39"/>
      <c r="AE854" s="39"/>
      <c r="AR854" s="240" t="s">
        <v>398</v>
      </c>
      <c r="AT854" s="240" t="s">
        <v>256</v>
      </c>
      <c r="AU854" s="240" t="s">
        <v>85</v>
      </c>
      <c r="AY854" s="18" t="s">
        <v>253</v>
      </c>
      <c r="BE854" s="241">
        <f>IF(N854="základní",J854,0)</f>
        <v>0</v>
      </c>
      <c r="BF854" s="241">
        <f>IF(N854="snížená",J854,0)</f>
        <v>0</v>
      </c>
      <c r="BG854" s="241">
        <f>IF(N854="zákl. přenesená",J854,0)</f>
        <v>0</v>
      </c>
      <c r="BH854" s="241">
        <f>IF(N854="sníž. přenesená",J854,0)</f>
        <v>0</v>
      </c>
      <c r="BI854" s="241">
        <f>IF(N854="nulová",J854,0)</f>
        <v>0</v>
      </c>
      <c r="BJ854" s="18" t="s">
        <v>83</v>
      </c>
      <c r="BK854" s="241">
        <f>ROUND(I854*H854,2)</f>
        <v>0</v>
      </c>
      <c r="BL854" s="18" t="s">
        <v>398</v>
      </c>
      <c r="BM854" s="240" t="s">
        <v>2482</v>
      </c>
    </row>
    <row r="855" s="2" customFormat="1">
      <c r="A855" s="39"/>
      <c r="B855" s="40"/>
      <c r="C855" s="41"/>
      <c r="D855" s="242" t="s">
        <v>262</v>
      </c>
      <c r="E855" s="41"/>
      <c r="F855" s="243" t="s">
        <v>2483</v>
      </c>
      <c r="G855" s="41"/>
      <c r="H855" s="41"/>
      <c r="I855" s="244"/>
      <c r="J855" s="41"/>
      <c r="K855" s="41"/>
      <c r="L855" s="45"/>
      <c r="M855" s="245"/>
      <c r="N855" s="246"/>
      <c r="O855" s="92"/>
      <c r="P855" s="92"/>
      <c r="Q855" s="92"/>
      <c r="R855" s="92"/>
      <c r="S855" s="92"/>
      <c r="T855" s="93"/>
      <c r="U855" s="39"/>
      <c r="V855" s="39"/>
      <c r="W855" s="39"/>
      <c r="X855" s="39"/>
      <c r="Y855" s="39"/>
      <c r="Z855" s="39"/>
      <c r="AA855" s="39"/>
      <c r="AB855" s="39"/>
      <c r="AC855" s="39"/>
      <c r="AD855" s="39"/>
      <c r="AE855" s="39"/>
      <c r="AT855" s="18" t="s">
        <v>262</v>
      </c>
      <c r="AU855" s="18" t="s">
        <v>85</v>
      </c>
    </row>
    <row r="856" s="12" customFormat="1" ht="22.8" customHeight="1">
      <c r="A856" s="12"/>
      <c r="B856" s="213"/>
      <c r="C856" s="214"/>
      <c r="D856" s="215" t="s">
        <v>75</v>
      </c>
      <c r="E856" s="227" t="s">
        <v>932</v>
      </c>
      <c r="F856" s="227" t="s">
        <v>933</v>
      </c>
      <c r="G856" s="214"/>
      <c r="H856" s="214"/>
      <c r="I856" s="217"/>
      <c r="J856" s="228">
        <f>BK856</f>
        <v>0</v>
      </c>
      <c r="K856" s="214"/>
      <c r="L856" s="219"/>
      <c r="M856" s="220"/>
      <c r="N856" s="221"/>
      <c r="O856" s="221"/>
      <c r="P856" s="222">
        <f>SUM(P857:P869)</f>
        <v>0</v>
      </c>
      <c r="Q856" s="221"/>
      <c r="R856" s="222">
        <f>SUM(R857:R869)</f>
        <v>0.018604500000000003</v>
      </c>
      <c r="S856" s="221"/>
      <c r="T856" s="223">
        <f>SUM(T857:T869)</f>
        <v>0</v>
      </c>
      <c r="U856" s="12"/>
      <c r="V856" s="12"/>
      <c r="W856" s="12"/>
      <c r="X856" s="12"/>
      <c r="Y856" s="12"/>
      <c r="Z856" s="12"/>
      <c r="AA856" s="12"/>
      <c r="AB856" s="12"/>
      <c r="AC856" s="12"/>
      <c r="AD856" s="12"/>
      <c r="AE856" s="12"/>
      <c r="AR856" s="224" t="s">
        <v>85</v>
      </c>
      <c r="AT856" s="225" t="s">
        <v>75</v>
      </c>
      <c r="AU856" s="225" t="s">
        <v>83</v>
      </c>
      <c r="AY856" s="224" t="s">
        <v>253</v>
      </c>
      <c r="BK856" s="226">
        <f>SUM(BK857:BK869)</f>
        <v>0</v>
      </c>
    </row>
    <row r="857" s="2" customFormat="1" ht="16.5" customHeight="1">
      <c r="A857" s="39"/>
      <c r="B857" s="40"/>
      <c r="C857" s="229" t="s">
        <v>852</v>
      </c>
      <c r="D857" s="229" t="s">
        <v>256</v>
      </c>
      <c r="E857" s="230" t="s">
        <v>935</v>
      </c>
      <c r="F857" s="231" t="s">
        <v>936</v>
      </c>
      <c r="G857" s="232" t="s">
        <v>179</v>
      </c>
      <c r="H857" s="233">
        <v>4.71</v>
      </c>
      <c r="I857" s="234"/>
      <c r="J857" s="235">
        <f>ROUND(I857*H857,2)</f>
        <v>0</v>
      </c>
      <c r="K857" s="231" t="s">
        <v>259</v>
      </c>
      <c r="L857" s="45"/>
      <c r="M857" s="236" t="s">
        <v>1</v>
      </c>
      <c r="N857" s="237" t="s">
        <v>41</v>
      </c>
      <c r="O857" s="92"/>
      <c r="P857" s="238">
        <f>O857*H857</f>
        <v>0</v>
      </c>
      <c r="Q857" s="238">
        <v>0</v>
      </c>
      <c r="R857" s="238">
        <f>Q857*H857</f>
        <v>0</v>
      </c>
      <c r="S857" s="238">
        <v>0</v>
      </c>
      <c r="T857" s="239">
        <f>S857*H857</f>
        <v>0</v>
      </c>
      <c r="U857" s="39"/>
      <c r="V857" s="39"/>
      <c r="W857" s="39"/>
      <c r="X857" s="39"/>
      <c r="Y857" s="39"/>
      <c r="Z857" s="39"/>
      <c r="AA857" s="39"/>
      <c r="AB857" s="39"/>
      <c r="AC857" s="39"/>
      <c r="AD857" s="39"/>
      <c r="AE857" s="39"/>
      <c r="AR857" s="240" t="s">
        <v>398</v>
      </c>
      <c r="AT857" s="240" t="s">
        <v>256</v>
      </c>
      <c r="AU857" s="240" t="s">
        <v>85</v>
      </c>
      <c r="AY857" s="18" t="s">
        <v>253</v>
      </c>
      <c r="BE857" s="241">
        <f>IF(N857="základní",J857,0)</f>
        <v>0</v>
      </c>
      <c r="BF857" s="241">
        <f>IF(N857="snížená",J857,0)</f>
        <v>0</v>
      </c>
      <c r="BG857" s="241">
        <f>IF(N857="zákl. přenesená",J857,0)</f>
        <v>0</v>
      </c>
      <c r="BH857" s="241">
        <f>IF(N857="sníž. přenesená",J857,0)</f>
        <v>0</v>
      </c>
      <c r="BI857" s="241">
        <f>IF(N857="nulová",J857,0)</f>
        <v>0</v>
      </c>
      <c r="BJ857" s="18" t="s">
        <v>83</v>
      </c>
      <c r="BK857" s="241">
        <f>ROUND(I857*H857,2)</f>
        <v>0</v>
      </c>
      <c r="BL857" s="18" t="s">
        <v>398</v>
      </c>
      <c r="BM857" s="240" t="s">
        <v>2484</v>
      </c>
    </row>
    <row r="858" s="2" customFormat="1">
      <c r="A858" s="39"/>
      <c r="B858" s="40"/>
      <c r="C858" s="41"/>
      <c r="D858" s="242" t="s">
        <v>262</v>
      </c>
      <c r="E858" s="41"/>
      <c r="F858" s="243" t="s">
        <v>938</v>
      </c>
      <c r="G858" s="41"/>
      <c r="H858" s="41"/>
      <c r="I858" s="244"/>
      <c r="J858" s="41"/>
      <c r="K858" s="41"/>
      <c r="L858" s="45"/>
      <c r="M858" s="245"/>
      <c r="N858" s="246"/>
      <c r="O858" s="92"/>
      <c r="P858" s="92"/>
      <c r="Q858" s="92"/>
      <c r="R858" s="92"/>
      <c r="S858" s="92"/>
      <c r="T858" s="93"/>
      <c r="U858" s="39"/>
      <c r="V858" s="39"/>
      <c r="W858" s="39"/>
      <c r="X858" s="39"/>
      <c r="Y858" s="39"/>
      <c r="Z858" s="39"/>
      <c r="AA858" s="39"/>
      <c r="AB858" s="39"/>
      <c r="AC858" s="39"/>
      <c r="AD858" s="39"/>
      <c r="AE858" s="39"/>
      <c r="AT858" s="18" t="s">
        <v>262</v>
      </c>
      <c r="AU858" s="18" t="s">
        <v>85</v>
      </c>
    </row>
    <row r="859" s="14" customFormat="1">
      <c r="A859" s="14"/>
      <c r="B859" s="258"/>
      <c r="C859" s="259"/>
      <c r="D859" s="249" t="s">
        <v>264</v>
      </c>
      <c r="E859" s="260" t="s">
        <v>1</v>
      </c>
      <c r="F859" s="261" t="s">
        <v>2074</v>
      </c>
      <c r="G859" s="259"/>
      <c r="H859" s="262">
        <v>4.71</v>
      </c>
      <c r="I859" s="263"/>
      <c r="J859" s="259"/>
      <c r="K859" s="259"/>
      <c r="L859" s="264"/>
      <c r="M859" s="265"/>
      <c r="N859" s="266"/>
      <c r="O859" s="266"/>
      <c r="P859" s="266"/>
      <c r="Q859" s="266"/>
      <c r="R859" s="266"/>
      <c r="S859" s="266"/>
      <c r="T859" s="267"/>
      <c r="U859" s="14"/>
      <c r="V859" s="14"/>
      <c r="W859" s="14"/>
      <c r="X859" s="14"/>
      <c r="Y859" s="14"/>
      <c r="Z859" s="14"/>
      <c r="AA859" s="14"/>
      <c r="AB859" s="14"/>
      <c r="AC859" s="14"/>
      <c r="AD859" s="14"/>
      <c r="AE859" s="14"/>
      <c r="AT859" s="268" t="s">
        <v>264</v>
      </c>
      <c r="AU859" s="268" t="s">
        <v>85</v>
      </c>
      <c r="AV859" s="14" t="s">
        <v>85</v>
      </c>
      <c r="AW859" s="14" t="s">
        <v>32</v>
      </c>
      <c r="AX859" s="14" t="s">
        <v>83</v>
      </c>
      <c r="AY859" s="268" t="s">
        <v>253</v>
      </c>
    </row>
    <row r="860" s="2" customFormat="1" ht="24.15" customHeight="1">
      <c r="A860" s="39"/>
      <c r="B860" s="40"/>
      <c r="C860" s="229" t="s">
        <v>856</v>
      </c>
      <c r="D860" s="229" t="s">
        <v>256</v>
      </c>
      <c r="E860" s="230" t="s">
        <v>940</v>
      </c>
      <c r="F860" s="231" t="s">
        <v>941</v>
      </c>
      <c r="G860" s="232" t="s">
        <v>179</v>
      </c>
      <c r="H860" s="233">
        <v>4.71</v>
      </c>
      <c r="I860" s="234"/>
      <c r="J860" s="235">
        <f>ROUND(I860*H860,2)</f>
        <v>0</v>
      </c>
      <c r="K860" s="231" t="s">
        <v>259</v>
      </c>
      <c r="L860" s="45"/>
      <c r="M860" s="236" t="s">
        <v>1</v>
      </c>
      <c r="N860" s="237" t="s">
        <v>41</v>
      </c>
      <c r="O860" s="92"/>
      <c r="P860" s="238">
        <f>O860*H860</f>
        <v>0</v>
      </c>
      <c r="Q860" s="238">
        <v>3.0000000000000001E-05</v>
      </c>
      <c r="R860" s="238">
        <f>Q860*H860</f>
        <v>0.00014129999999999999</v>
      </c>
      <c r="S860" s="238">
        <v>0</v>
      </c>
      <c r="T860" s="239">
        <f>S860*H860</f>
        <v>0</v>
      </c>
      <c r="U860" s="39"/>
      <c r="V860" s="39"/>
      <c r="W860" s="39"/>
      <c r="X860" s="39"/>
      <c r="Y860" s="39"/>
      <c r="Z860" s="39"/>
      <c r="AA860" s="39"/>
      <c r="AB860" s="39"/>
      <c r="AC860" s="39"/>
      <c r="AD860" s="39"/>
      <c r="AE860" s="39"/>
      <c r="AR860" s="240" t="s">
        <v>398</v>
      </c>
      <c r="AT860" s="240" t="s">
        <v>256</v>
      </c>
      <c r="AU860" s="240" t="s">
        <v>85</v>
      </c>
      <c r="AY860" s="18" t="s">
        <v>253</v>
      </c>
      <c r="BE860" s="241">
        <f>IF(N860="základní",J860,0)</f>
        <v>0</v>
      </c>
      <c r="BF860" s="241">
        <f>IF(N860="snížená",J860,0)</f>
        <v>0</v>
      </c>
      <c r="BG860" s="241">
        <f>IF(N860="zákl. přenesená",J860,0)</f>
        <v>0</v>
      </c>
      <c r="BH860" s="241">
        <f>IF(N860="sníž. přenesená",J860,0)</f>
        <v>0</v>
      </c>
      <c r="BI860" s="241">
        <f>IF(N860="nulová",J860,0)</f>
        <v>0</v>
      </c>
      <c r="BJ860" s="18" t="s">
        <v>83</v>
      </c>
      <c r="BK860" s="241">
        <f>ROUND(I860*H860,2)</f>
        <v>0</v>
      </c>
      <c r="BL860" s="18" t="s">
        <v>398</v>
      </c>
      <c r="BM860" s="240" t="s">
        <v>2485</v>
      </c>
    </row>
    <row r="861" s="2" customFormat="1">
      <c r="A861" s="39"/>
      <c r="B861" s="40"/>
      <c r="C861" s="41"/>
      <c r="D861" s="242" t="s">
        <v>262</v>
      </c>
      <c r="E861" s="41"/>
      <c r="F861" s="243" t="s">
        <v>943</v>
      </c>
      <c r="G861" s="41"/>
      <c r="H861" s="41"/>
      <c r="I861" s="244"/>
      <c r="J861" s="41"/>
      <c r="K861" s="41"/>
      <c r="L861" s="45"/>
      <c r="M861" s="245"/>
      <c r="N861" s="246"/>
      <c r="O861" s="92"/>
      <c r="P861" s="92"/>
      <c r="Q861" s="92"/>
      <c r="R861" s="92"/>
      <c r="S861" s="92"/>
      <c r="T861" s="93"/>
      <c r="U861" s="39"/>
      <c r="V861" s="39"/>
      <c r="W861" s="39"/>
      <c r="X861" s="39"/>
      <c r="Y861" s="39"/>
      <c r="Z861" s="39"/>
      <c r="AA861" s="39"/>
      <c r="AB861" s="39"/>
      <c r="AC861" s="39"/>
      <c r="AD861" s="39"/>
      <c r="AE861" s="39"/>
      <c r="AT861" s="18" t="s">
        <v>262</v>
      </c>
      <c r="AU861" s="18" t="s">
        <v>85</v>
      </c>
    </row>
    <row r="862" s="14" customFormat="1">
      <c r="A862" s="14"/>
      <c r="B862" s="258"/>
      <c r="C862" s="259"/>
      <c r="D862" s="249" t="s">
        <v>264</v>
      </c>
      <c r="E862" s="260" t="s">
        <v>1</v>
      </c>
      <c r="F862" s="261" t="s">
        <v>2074</v>
      </c>
      <c r="G862" s="259"/>
      <c r="H862" s="262">
        <v>4.71</v>
      </c>
      <c r="I862" s="263"/>
      <c r="J862" s="259"/>
      <c r="K862" s="259"/>
      <c r="L862" s="264"/>
      <c r="M862" s="265"/>
      <c r="N862" s="266"/>
      <c r="O862" s="266"/>
      <c r="P862" s="266"/>
      <c r="Q862" s="266"/>
      <c r="R862" s="266"/>
      <c r="S862" s="266"/>
      <c r="T862" s="267"/>
      <c r="U862" s="14"/>
      <c r="V862" s="14"/>
      <c r="W862" s="14"/>
      <c r="X862" s="14"/>
      <c r="Y862" s="14"/>
      <c r="Z862" s="14"/>
      <c r="AA862" s="14"/>
      <c r="AB862" s="14"/>
      <c r="AC862" s="14"/>
      <c r="AD862" s="14"/>
      <c r="AE862" s="14"/>
      <c r="AT862" s="268" t="s">
        <v>264</v>
      </c>
      <c r="AU862" s="268" t="s">
        <v>85</v>
      </c>
      <c r="AV862" s="14" t="s">
        <v>85</v>
      </c>
      <c r="AW862" s="14" t="s">
        <v>32</v>
      </c>
      <c r="AX862" s="14" t="s">
        <v>83</v>
      </c>
      <c r="AY862" s="268" t="s">
        <v>253</v>
      </c>
    </row>
    <row r="863" s="2" customFormat="1" ht="24.15" customHeight="1">
      <c r="A863" s="39"/>
      <c r="B863" s="40"/>
      <c r="C863" s="229" t="s">
        <v>861</v>
      </c>
      <c r="D863" s="229" t="s">
        <v>256</v>
      </c>
      <c r="E863" s="230" t="s">
        <v>2486</v>
      </c>
      <c r="F863" s="231" t="s">
        <v>2487</v>
      </c>
      <c r="G863" s="232" t="s">
        <v>179</v>
      </c>
      <c r="H863" s="233">
        <v>4.71</v>
      </c>
      <c r="I863" s="234"/>
      <c r="J863" s="235">
        <f>ROUND(I863*H863,2)</f>
        <v>0</v>
      </c>
      <c r="K863" s="231" t="s">
        <v>259</v>
      </c>
      <c r="L863" s="45"/>
      <c r="M863" s="236" t="s">
        <v>1</v>
      </c>
      <c r="N863" s="237" t="s">
        <v>41</v>
      </c>
      <c r="O863" s="92"/>
      <c r="P863" s="238">
        <f>O863*H863</f>
        <v>0</v>
      </c>
      <c r="Q863" s="238">
        <v>0.00040000000000000002</v>
      </c>
      <c r="R863" s="238">
        <f>Q863*H863</f>
        <v>0.001884</v>
      </c>
      <c r="S863" s="238">
        <v>0</v>
      </c>
      <c r="T863" s="239">
        <f>S863*H863</f>
        <v>0</v>
      </c>
      <c r="U863" s="39"/>
      <c r="V863" s="39"/>
      <c r="W863" s="39"/>
      <c r="X863" s="39"/>
      <c r="Y863" s="39"/>
      <c r="Z863" s="39"/>
      <c r="AA863" s="39"/>
      <c r="AB863" s="39"/>
      <c r="AC863" s="39"/>
      <c r="AD863" s="39"/>
      <c r="AE863" s="39"/>
      <c r="AR863" s="240" t="s">
        <v>398</v>
      </c>
      <c r="AT863" s="240" t="s">
        <v>256</v>
      </c>
      <c r="AU863" s="240" t="s">
        <v>85</v>
      </c>
      <c r="AY863" s="18" t="s">
        <v>253</v>
      </c>
      <c r="BE863" s="241">
        <f>IF(N863="základní",J863,0)</f>
        <v>0</v>
      </c>
      <c r="BF863" s="241">
        <f>IF(N863="snížená",J863,0)</f>
        <v>0</v>
      </c>
      <c r="BG863" s="241">
        <f>IF(N863="zákl. přenesená",J863,0)</f>
        <v>0</v>
      </c>
      <c r="BH863" s="241">
        <f>IF(N863="sníž. přenesená",J863,0)</f>
        <v>0</v>
      </c>
      <c r="BI863" s="241">
        <f>IF(N863="nulová",J863,0)</f>
        <v>0</v>
      </c>
      <c r="BJ863" s="18" t="s">
        <v>83</v>
      </c>
      <c r="BK863" s="241">
        <f>ROUND(I863*H863,2)</f>
        <v>0</v>
      </c>
      <c r="BL863" s="18" t="s">
        <v>398</v>
      </c>
      <c r="BM863" s="240" t="s">
        <v>2488</v>
      </c>
    </row>
    <row r="864" s="2" customFormat="1">
      <c r="A864" s="39"/>
      <c r="B864" s="40"/>
      <c r="C864" s="41"/>
      <c r="D864" s="242" t="s">
        <v>262</v>
      </c>
      <c r="E864" s="41"/>
      <c r="F864" s="243" t="s">
        <v>2489</v>
      </c>
      <c r="G864" s="41"/>
      <c r="H864" s="41"/>
      <c r="I864" s="244"/>
      <c r="J864" s="41"/>
      <c r="K864" s="41"/>
      <c r="L864" s="45"/>
      <c r="M864" s="245"/>
      <c r="N864" s="246"/>
      <c r="O864" s="92"/>
      <c r="P864" s="92"/>
      <c r="Q864" s="92"/>
      <c r="R864" s="92"/>
      <c r="S864" s="92"/>
      <c r="T864" s="93"/>
      <c r="U864" s="39"/>
      <c r="V864" s="39"/>
      <c r="W864" s="39"/>
      <c r="X864" s="39"/>
      <c r="Y864" s="39"/>
      <c r="Z864" s="39"/>
      <c r="AA864" s="39"/>
      <c r="AB864" s="39"/>
      <c r="AC864" s="39"/>
      <c r="AD864" s="39"/>
      <c r="AE864" s="39"/>
      <c r="AT864" s="18" t="s">
        <v>262</v>
      </c>
      <c r="AU864" s="18" t="s">
        <v>85</v>
      </c>
    </row>
    <row r="865" s="14" customFormat="1">
      <c r="A865" s="14"/>
      <c r="B865" s="258"/>
      <c r="C865" s="259"/>
      <c r="D865" s="249" t="s">
        <v>264</v>
      </c>
      <c r="E865" s="260" t="s">
        <v>1</v>
      </c>
      <c r="F865" s="261" t="s">
        <v>2074</v>
      </c>
      <c r="G865" s="259"/>
      <c r="H865" s="262">
        <v>4.71</v>
      </c>
      <c r="I865" s="263"/>
      <c r="J865" s="259"/>
      <c r="K865" s="259"/>
      <c r="L865" s="264"/>
      <c r="M865" s="265"/>
      <c r="N865" s="266"/>
      <c r="O865" s="266"/>
      <c r="P865" s="266"/>
      <c r="Q865" s="266"/>
      <c r="R865" s="266"/>
      <c r="S865" s="266"/>
      <c r="T865" s="267"/>
      <c r="U865" s="14"/>
      <c r="V865" s="14"/>
      <c r="W865" s="14"/>
      <c r="X865" s="14"/>
      <c r="Y865" s="14"/>
      <c r="Z865" s="14"/>
      <c r="AA865" s="14"/>
      <c r="AB865" s="14"/>
      <c r="AC865" s="14"/>
      <c r="AD865" s="14"/>
      <c r="AE865" s="14"/>
      <c r="AT865" s="268" t="s">
        <v>264</v>
      </c>
      <c r="AU865" s="268" t="s">
        <v>85</v>
      </c>
      <c r="AV865" s="14" t="s">
        <v>85</v>
      </c>
      <c r="AW865" s="14" t="s">
        <v>32</v>
      </c>
      <c r="AX865" s="14" t="s">
        <v>83</v>
      </c>
      <c r="AY865" s="268" t="s">
        <v>253</v>
      </c>
    </row>
    <row r="866" s="2" customFormat="1" ht="21.75" customHeight="1">
      <c r="A866" s="39"/>
      <c r="B866" s="40"/>
      <c r="C866" s="291" t="s">
        <v>867</v>
      </c>
      <c r="D866" s="291" t="s">
        <v>371</v>
      </c>
      <c r="E866" s="292" t="s">
        <v>2490</v>
      </c>
      <c r="F866" s="293" t="s">
        <v>2491</v>
      </c>
      <c r="G866" s="294" t="s">
        <v>179</v>
      </c>
      <c r="H866" s="295">
        <v>5.181</v>
      </c>
      <c r="I866" s="296"/>
      <c r="J866" s="297">
        <f>ROUND(I866*H866,2)</f>
        <v>0</v>
      </c>
      <c r="K866" s="293" t="s">
        <v>1</v>
      </c>
      <c r="L866" s="298"/>
      <c r="M866" s="299" t="s">
        <v>1</v>
      </c>
      <c r="N866" s="300" t="s">
        <v>41</v>
      </c>
      <c r="O866" s="92"/>
      <c r="P866" s="238">
        <f>O866*H866</f>
        <v>0</v>
      </c>
      <c r="Q866" s="238">
        <v>0.0032000000000000002</v>
      </c>
      <c r="R866" s="238">
        <f>Q866*H866</f>
        <v>0.016579200000000002</v>
      </c>
      <c r="S866" s="238">
        <v>0</v>
      </c>
      <c r="T866" s="239">
        <f>S866*H866</f>
        <v>0</v>
      </c>
      <c r="U866" s="39"/>
      <c r="V866" s="39"/>
      <c r="W866" s="39"/>
      <c r="X866" s="39"/>
      <c r="Y866" s="39"/>
      <c r="Z866" s="39"/>
      <c r="AA866" s="39"/>
      <c r="AB866" s="39"/>
      <c r="AC866" s="39"/>
      <c r="AD866" s="39"/>
      <c r="AE866" s="39"/>
      <c r="AR866" s="240" t="s">
        <v>366</v>
      </c>
      <c r="AT866" s="240" t="s">
        <v>371</v>
      </c>
      <c r="AU866" s="240" t="s">
        <v>85</v>
      </c>
      <c r="AY866" s="18" t="s">
        <v>253</v>
      </c>
      <c r="BE866" s="241">
        <f>IF(N866="základní",J866,0)</f>
        <v>0</v>
      </c>
      <c r="BF866" s="241">
        <f>IF(N866="snížená",J866,0)</f>
        <v>0</v>
      </c>
      <c r="BG866" s="241">
        <f>IF(N866="zákl. přenesená",J866,0)</f>
        <v>0</v>
      </c>
      <c r="BH866" s="241">
        <f>IF(N866="sníž. přenesená",J866,0)</f>
        <v>0</v>
      </c>
      <c r="BI866" s="241">
        <f>IF(N866="nulová",J866,0)</f>
        <v>0</v>
      </c>
      <c r="BJ866" s="18" t="s">
        <v>83</v>
      </c>
      <c r="BK866" s="241">
        <f>ROUND(I866*H866,2)</f>
        <v>0</v>
      </c>
      <c r="BL866" s="18" t="s">
        <v>398</v>
      </c>
      <c r="BM866" s="240" t="s">
        <v>2492</v>
      </c>
    </row>
    <row r="867" s="14" customFormat="1">
      <c r="A867" s="14"/>
      <c r="B867" s="258"/>
      <c r="C867" s="259"/>
      <c r="D867" s="249" t="s">
        <v>264</v>
      </c>
      <c r="E867" s="259"/>
      <c r="F867" s="261" t="s">
        <v>2493</v>
      </c>
      <c r="G867" s="259"/>
      <c r="H867" s="262">
        <v>5.181</v>
      </c>
      <c r="I867" s="263"/>
      <c r="J867" s="259"/>
      <c r="K867" s="259"/>
      <c r="L867" s="264"/>
      <c r="M867" s="265"/>
      <c r="N867" s="266"/>
      <c r="O867" s="266"/>
      <c r="P867" s="266"/>
      <c r="Q867" s="266"/>
      <c r="R867" s="266"/>
      <c r="S867" s="266"/>
      <c r="T867" s="267"/>
      <c r="U867" s="14"/>
      <c r="V867" s="14"/>
      <c r="W867" s="14"/>
      <c r="X867" s="14"/>
      <c r="Y867" s="14"/>
      <c r="Z867" s="14"/>
      <c r="AA867" s="14"/>
      <c r="AB867" s="14"/>
      <c r="AC867" s="14"/>
      <c r="AD867" s="14"/>
      <c r="AE867" s="14"/>
      <c r="AT867" s="268" t="s">
        <v>264</v>
      </c>
      <c r="AU867" s="268" t="s">
        <v>85</v>
      </c>
      <c r="AV867" s="14" t="s">
        <v>85</v>
      </c>
      <c r="AW867" s="14" t="s">
        <v>4</v>
      </c>
      <c r="AX867" s="14" t="s">
        <v>83</v>
      </c>
      <c r="AY867" s="268" t="s">
        <v>253</v>
      </c>
    </row>
    <row r="868" s="2" customFormat="1" ht="24.15" customHeight="1">
      <c r="A868" s="39"/>
      <c r="B868" s="40"/>
      <c r="C868" s="229" t="s">
        <v>871</v>
      </c>
      <c r="D868" s="229" t="s">
        <v>256</v>
      </c>
      <c r="E868" s="230" t="s">
        <v>2494</v>
      </c>
      <c r="F868" s="231" t="s">
        <v>2495</v>
      </c>
      <c r="G868" s="232" t="s">
        <v>422</v>
      </c>
      <c r="H868" s="233">
        <v>0.019</v>
      </c>
      <c r="I868" s="234"/>
      <c r="J868" s="235">
        <f>ROUND(I868*H868,2)</f>
        <v>0</v>
      </c>
      <c r="K868" s="231" t="s">
        <v>259</v>
      </c>
      <c r="L868" s="45"/>
      <c r="M868" s="236" t="s">
        <v>1</v>
      </c>
      <c r="N868" s="237" t="s">
        <v>41</v>
      </c>
      <c r="O868" s="92"/>
      <c r="P868" s="238">
        <f>O868*H868</f>
        <v>0</v>
      </c>
      <c r="Q868" s="238">
        <v>0</v>
      </c>
      <c r="R868" s="238">
        <f>Q868*H868</f>
        <v>0</v>
      </c>
      <c r="S868" s="238">
        <v>0</v>
      </c>
      <c r="T868" s="239">
        <f>S868*H868</f>
        <v>0</v>
      </c>
      <c r="U868" s="39"/>
      <c r="V868" s="39"/>
      <c r="W868" s="39"/>
      <c r="X868" s="39"/>
      <c r="Y868" s="39"/>
      <c r="Z868" s="39"/>
      <c r="AA868" s="39"/>
      <c r="AB868" s="39"/>
      <c r="AC868" s="39"/>
      <c r="AD868" s="39"/>
      <c r="AE868" s="39"/>
      <c r="AR868" s="240" t="s">
        <v>398</v>
      </c>
      <c r="AT868" s="240" t="s">
        <v>256</v>
      </c>
      <c r="AU868" s="240" t="s">
        <v>85</v>
      </c>
      <c r="AY868" s="18" t="s">
        <v>253</v>
      </c>
      <c r="BE868" s="241">
        <f>IF(N868="základní",J868,0)</f>
        <v>0</v>
      </c>
      <c r="BF868" s="241">
        <f>IF(N868="snížená",J868,0)</f>
        <v>0</v>
      </c>
      <c r="BG868" s="241">
        <f>IF(N868="zákl. přenesená",J868,0)</f>
        <v>0</v>
      </c>
      <c r="BH868" s="241">
        <f>IF(N868="sníž. přenesená",J868,0)</f>
        <v>0</v>
      </c>
      <c r="BI868" s="241">
        <f>IF(N868="nulová",J868,0)</f>
        <v>0</v>
      </c>
      <c r="BJ868" s="18" t="s">
        <v>83</v>
      </c>
      <c r="BK868" s="241">
        <f>ROUND(I868*H868,2)</f>
        <v>0</v>
      </c>
      <c r="BL868" s="18" t="s">
        <v>398</v>
      </c>
      <c r="BM868" s="240" t="s">
        <v>2496</v>
      </c>
    </row>
    <row r="869" s="2" customFormat="1">
      <c r="A869" s="39"/>
      <c r="B869" s="40"/>
      <c r="C869" s="41"/>
      <c r="D869" s="242" t="s">
        <v>262</v>
      </c>
      <c r="E869" s="41"/>
      <c r="F869" s="243" t="s">
        <v>2497</v>
      </c>
      <c r="G869" s="41"/>
      <c r="H869" s="41"/>
      <c r="I869" s="244"/>
      <c r="J869" s="41"/>
      <c r="K869" s="41"/>
      <c r="L869" s="45"/>
      <c r="M869" s="245"/>
      <c r="N869" s="246"/>
      <c r="O869" s="92"/>
      <c r="P869" s="92"/>
      <c r="Q869" s="92"/>
      <c r="R869" s="92"/>
      <c r="S869" s="92"/>
      <c r="T869" s="93"/>
      <c r="U869" s="39"/>
      <c r="V869" s="39"/>
      <c r="W869" s="39"/>
      <c r="X869" s="39"/>
      <c r="Y869" s="39"/>
      <c r="Z869" s="39"/>
      <c r="AA869" s="39"/>
      <c r="AB869" s="39"/>
      <c r="AC869" s="39"/>
      <c r="AD869" s="39"/>
      <c r="AE869" s="39"/>
      <c r="AT869" s="18" t="s">
        <v>262</v>
      </c>
      <c r="AU869" s="18" t="s">
        <v>85</v>
      </c>
    </row>
    <row r="870" s="12" customFormat="1" ht="22.8" customHeight="1">
      <c r="A870" s="12"/>
      <c r="B870" s="213"/>
      <c r="C870" s="214"/>
      <c r="D870" s="215" t="s">
        <v>75</v>
      </c>
      <c r="E870" s="227" t="s">
        <v>1020</v>
      </c>
      <c r="F870" s="227" t="s">
        <v>1021</v>
      </c>
      <c r="G870" s="214"/>
      <c r="H870" s="214"/>
      <c r="I870" s="217"/>
      <c r="J870" s="228">
        <f>BK870</f>
        <v>0</v>
      </c>
      <c r="K870" s="214"/>
      <c r="L870" s="219"/>
      <c r="M870" s="220"/>
      <c r="N870" s="221"/>
      <c r="O870" s="221"/>
      <c r="P870" s="222">
        <f>SUM(P871:P1050)</f>
        <v>0</v>
      </c>
      <c r="Q870" s="221"/>
      <c r="R870" s="222">
        <f>SUM(R871:R1050)</f>
        <v>4.2707790300000008</v>
      </c>
      <c r="S870" s="221"/>
      <c r="T870" s="223">
        <f>SUM(T871:T1050)</f>
        <v>0</v>
      </c>
      <c r="U870" s="12"/>
      <c r="V870" s="12"/>
      <c r="W870" s="12"/>
      <c r="X870" s="12"/>
      <c r="Y870" s="12"/>
      <c r="Z870" s="12"/>
      <c r="AA870" s="12"/>
      <c r="AB870" s="12"/>
      <c r="AC870" s="12"/>
      <c r="AD870" s="12"/>
      <c r="AE870" s="12"/>
      <c r="AR870" s="224" t="s">
        <v>85</v>
      </c>
      <c r="AT870" s="225" t="s">
        <v>75</v>
      </c>
      <c r="AU870" s="225" t="s">
        <v>83</v>
      </c>
      <c r="AY870" s="224" t="s">
        <v>253</v>
      </c>
      <c r="BK870" s="226">
        <f>SUM(BK871:BK1050)</f>
        <v>0</v>
      </c>
    </row>
    <row r="871" s="2" customFormat="1" ht="16.5" customHeight="1">
      <c r="A871" s="39"/>
      <c r="B871" s="40"/>
      <c r="C871" s="229" t="s">
        <v>875</v>
      </c>
      <c r="D871" s="229" t="s">
        <v>256</v>
      </c>
      <c r="E871" s="230" t="s">
        <v>1023</v>
      </c>
      <c r="F871" s="231" t="s">
        <v>1024</v>
      </c>
      <c r="G871" s="232" t="s">
        <v>179</v>
      </c>
      <c r="H871" s="233">
        <v>181.459</v>
      </c>
      <c r="I871" s="234"/>
      <c r="J871" s="235">
        <f>ROUND(I871*H871,2)</f>
        <v>0</v>
      </c>
      <c r="K871" s="231" t="s">
        <v>1</v>
      </c>
      <c r="L871" s="45"/>
      <c r="M871" s="236" t="s">
        <v>1</v>
      </c>
      <c r="N871" s="237" t="s">
        <v>41</v>
      </c>
      <c r="O871" s="92"/>
      <c r="P871" s="238">
        <f>O871*H871</f>
        <v>0</v>
      </c>
      <c r="Q871" s="238">
        <v>0.00029999999999999997</v>
      </c>
      <c r="R871" s="238">
        <f>Q871*H871</f>
        <v>0.054437699999999999</v>
      </c>
      <c r="S871" s="238">
        <v>0</v>
      </c>
      <c r="T871" s="239">
        <f>S871*H871</f>
        <v>0</v>
      </c>
      <c r="U871" s="39"/>
      <c r="V871" s="39"/>
      <c r="W871" s="39"/>
      <c r="X871" s="39"/>
      <c r="Y871" s="39"/>
      <c r="Z871" s="39"/>
      <c r="AA871" s="39"/>
      <c r="AB871" s="39"/>
      <c r="AC871" s="39"/>
      <c r="AD871" s="39"/>
      <c r="AE871" s="39"/>
      <c r="AR871" s="240" t="s">
        <v>398</v>
      </c>
      <c r="AT871" s="240" t="s">
        <v>256</v>
      </c>
      <c r="AU871" s="240" t="s">
        <v>85</v>
      </c>
      <c r="AY871" s="18" t="s">
        <v>253</v>
      </c>
      <c r="BE871" s="241">
        <f>IF(N871="základní",J871,0)</f>
        <v>0</v>
      </c>
      <c r="BF871" s="241">
        <f>IF(N871="snížená",J871,0)</f>
        <v>0</v>
      </c>
      <c r="BG871" s="241">
        <f>IF(N871="zákl. přenesená",J871,0)</f>
        <v>0</v>
      </c>
      <c r="BH871" s="241">
        <f>IF(N871="sníž. přenesená",J871,0)</f>
        <v>0</v>
      </c>
      <c r="BI871" s="241">
        <f>IF(N871="nulová",J871,0)</f>
        <v>0</v>
      </c>
      <c r="BJ871" s="18" t="s">
        <v>83</v>
      </c>
      <c r="BK871" s="241">
        <f>ROUND(I871*H871,2)</f>
        <v>0</v>
      </c>
      <c r="BL871" s="18" t="s">
        <v>398</v>
      </c>
      <c r="BM871" s="240" t="s">
        <v>2498</v>
      </c>
    </row>
    <row r="872" s="2" customFormat="1" ht="24.15" customHeight="1">
      <c r="A872" s="39"/>
      <c r="B872" s="40"/>
      <c r="C872" s="229" t="s">
        <v>883</v>
      </c>
      <c r="D872" s="229" t="s">
        <v>256</v>
      </c>
      <c r="E872" s="230" t="s">
        <v>1031</v>
      </c>
      <c r="F872" s="231" t="s">
        <v>1032</v>
      </c>
      <c r="G872" s="232" t="s">
        <v>179</v>
      </c>
      <c r="H872" s="233">
        <v>63.015000000000001</v>
      </c>
      <c r="I872" s="234"/>
      <c r="J872" s="235">
        <f>ROUND(I872*H872,2)</f>
        <v>0</v>
      </c>
      <c r="K872" s="231" t="s">
        <v>1</v>
      </c>
      <c r="L872" s="45"/>
      <c r="M872" s="236" t="s">
        <v>1</v>
      </c>
      <c r="N872" s="237" t="s">
        <v>41</v>
      </c>
      <c r="O872" s="92"/>
      <c r="P872" s="238">
        <f>O872*H872</f>
        <v>0</v>
      </c>
      <c r="Q872" s="238">
        <v>0.0015</v>
      </c>
      <c r="R872" s="238">
        <f>Q872*H872</f>
        <v>0.094522500000000009</v>
      </c>
      <c r="S872" s="238">
        <v>0</v>
      </c>
      <c r="T872" s="239">
        <f>S872*H872</f>
        <v>0</v>
      </c>
      <c r="U872" s="39"/>
      <c r="V872" s="39"/>
      <c r="W872" s="39"/>
      <c r="X872" s="39"/>
      <c r="Y872" s="39"/>
      <c r="Z872" s="39"/>
      <c r="AA872" s="39"/>
      <c r="AB872" s="39"/>
      <c r="AC872" s="39"/>
      <c r="AD872" s="39"/>
      <c r="AE872" s="39"/>
      <c r="AR872" s="240" t="s">
        <v>398</v>
      </c>
      <c r="AT872" s="240" t="s">
        <v>256</v>
      </c>
      <c r="AU872" s="240" t="s">
        <v>85</v>
      </c>
      <c r="AY872" s="18" t="s">
        <v>253</v>
      </c>
      <c r="BE872" s="241">
        <f>IF(N872="základní",J872,0)</f>
        <v>0</v>
      </c>
      <c r="BF872" s="241">
        <f>IF(N872="snížená",J872,0)</f>
        <v>0</v>
      </c>
      <c r="BG872" s="241">
        <f>IF(N872="zákl. přenesená",J872,0)</f>
        <v>0</v>
      </c>
      <c r="BH872" s="241">
        <f>IF(N872="sníž. přenesená",J872,0)</f>
        <v>0</v>
      </c>
      <c r="BI872" s="241">
        <f>IF(N872="nulová",J872,0)</f>
        <v>0</v>
      </c>
      <c r="BJ872" s="18" t="s">
        <v>83</v>
      </c>
      <c r="BK872" s="241">
        <f>ROUND(I872*H872,2)</f>
        <v>0</v>
      </c>
      <c r="BL872" s="18" t="s">
        <v>398</v>
      </c>
      <c r="BM872" s="240" t="s">
        <v>2499</v>
      </c>
    </row>
    <row r="873" s="13" customFormat="1">
      <c r="A873" s="13"/>
      <c r="B873" s="247"/>
      <c r="C873" s="248"/>
      <c r="D873" s="249" t="s">
        <v>264</v>
      </c>
      <c r="E873" s="250" t="s">
        <v>1</v>
      </c>
      <c r="F873" s="251" t="s">
        <v>357</v>
      </c>
      <c r="G873" s="248"/>
      <c r="H873" s="250" t="s">
        <v>1</v>
      </c>
      <c r="I873" s="252"/>
      <c r="J873" s="248"/>
      <c r="K873" s="248"/>
      <c r="L873" s="253"/>
      <c r="M873" s="254"/>
      <c r="N873" s="255"/>
      <c r="O873" s="255"/>
      <c r="P873" s="255"/>
      <c r="Q873" s="255"/>
      <c r="R873" s="255"/>
      <c r="S873" s="255"/>
      <c r="T873" s="256"/>
      <c r="U873" s="13"/>
      <c r="V873" s="13"/>
      <c r="W873" s="13"/>
      <c r="X873" s="13"/>
      <c r="Y873" s="13"/>
      <c r="Z873" s="13"/>
      <c r="AA873" s="13"/>
      <c r="AB873" s="13"/>
      <c r="AC873" s="13"/>
      <c r="AD873" s="13"/>
      <c r="AE873" s="13"/>
      <c r="AT873" s="257" t="s">
        <v>264</v>
      </c>
      <c r="AU873" s="257" t="s">
        <v>85</v>
      </c>
      <c r="AV873" s="13" t="s">
        <v>83</v>
      </c>
      <c r="AW873" s="13" t="s">
        <v>32</v>
      </c>
      <c r="AX873" s="13" t="s">
        <v>76</v>
      </c>
      <c r="AY873" s="257" t="s">
        <v>253</v>
      </c>
    </row>
    <row r="874" s="13" customFormat="1">
      <c r="A874" s="13"/>
      <c r="B874" s="247"/>
      <c r="C874" s="248"/>
      <c r="D874" s="249" t="s">
        <v>264</v>
      </c>
      <c r="E874" s="250" t="s">
        <v>1</v>
      </c>
      <c r="F874" s="251" t="s">
        <v>81</v>
      </c>
      <c r="G874" s="248"/>
      <c r="H874" s="250" t="s">
        <v>1</v>
      </c>
      <c r="I874" s="252"/>
      <c r="J874" s="248"/>
      <c r="K874" s="248"/>
      <c r="L874" s="253"/>
      <c r="M874" s="254"/>
      <c r="N874" s="255"/>
      <c r="O874" s="255"/>
      <c r="P874" s="255"/>
      <c r="Q874" s="255"/>
      <c r="R874" s="255"/>
      <c r="S874" s="255"/>
      <c r="T874" s="256"/>
      <c r="U874" s="13"/>
      <c r="V874" s="13"/>
      <c r="W874" s="13"/>
      <c r="X874" s="13"/>
      <c r="Y874" s="13"/>
      <c r="Z874" s="13"/>
      <c r="AA874" s="13"/>
      <c r="AB874" s="13"/>
      <c r="AC874" s="13"/>
      <c r="AD874" s="13"/>
      <c r="AE874" s="13"/>
      <c r="AT874" s="257" t="s">
        <v>264</v>
      </c>
      <c r="AU874" s="257" t="s">
        <v>85</v>
      </c>
      <c r="AV874" s="13" t="s">
        <v>83</v>
      </c>
      <c r="AW874" s="13" t="s">
        <v>32</v>
      </c>
      <c r="AX874" s="13" t="s">
        <v>76</v>
      </c>
      <c r="AY874" s="257" t="s">
        <v>253</v>
      </c>
    </row>
    <row r="875" s="13" customFormat="1">
      <c r="A875" s="13"/>
      <c r="B875" s="247"/>
      <c r="C875" s="248"/>
      <c r="D875" s="249" t="s">
        <v>264</v>
      </c>
      <c r="E875" s="250" t="s">
        <v>1</v>
      </c>
      <c r="F875" s="251" t="s">
        <v>2096</v>
      </c>
      <c r="G875" s="248"/>
      <c r="H875" s="250" t="s">
        <v>1</v>
      </c>
      <c r="I875" s="252"/>
      <c r="J875" s="248"/>
      <c r="K875" s="248"/>
      <c r="L875" s="253"/>
      <c r="M875" s="254"/>
      <c r="N875" s="255"/>
      <c r="O875" s="255"/>
      <c r="P875" s="255"/>
      <c r="Q875" s="255"/>
      <c r="R875" s="255"/>
      <c r="S875" s="255"/>
      <c r="T875" s="256"/>
      <c r="U875" s="13"/>
      <c r="V875" s="13"/>
      <c r="W875" s="13"/>
      <c r="X875" s="13"/>
      <c r="Y875" s="13"/>
      <c r="Z875" s="13"/>
      <c r="AA875" s="13"/>
      <c r="AB875" s="13"/>
      <c r="AC875" s="13"/>
      <c r="AD875" s="13"/>
      <c r="AE875" s="13"/>
      <c r="AT875" s="257" t="s">
        <v>264</v>
      </c>
      <c r="AU875" s="257" t="s">
        <v>85</v>
      </c>
      <c r="AV875" s="13" t="s">
        <v>83</v>
      </c>
      <c r="AW875" s="13" t="s">
        <v>32</v>
      </c>
      <c r="AX875" s="13" t="s">
        <v>76</v>
      </c>
      <c r="AY875" s="257" t="s">
        <v>253</v>
      </c>
    </row>
    <row r="876" s="14" customFormat="1">
      <c r="A876" s="14"/>
      <c r="B876" s="258"/>
      <c r="C876" s="259"/>
      <c r="D876" s="249" t="s">
        <v>264</v>
      </c>
      <c r="E876" s="260" t="s">
        <v>1</v>
      </c>
      <c r="F876" s="261" t="s">
        <v>2500</v>
      </c>
      <c r="G876" s="259"/>
      <c r="H876" s="262">
        <v>0.83299999999999996</v>
      </c>
      <c r="I876" s="263"/>
      <c r="J876" s="259"/>
      <c r="K876" s="259"/>
      <c r="L876" s="264"/>
      <c r="M876" s="265"/>
      <c r="N876" s="266"/>
      <c r="O876" s="266"/>
      <c r="P876" s="266"/>
      <c r="Q876" s="266"/>
      <c r="R876" s="266"/>
      <c r="S876" s="266"/>
      <c r="T876" s="267"/>
      <c r="U876" s="14"/>
      <c r="V876" s="14"/>
      <c r="W876" s="14"/>
      <c r="X876" s="14"/>
      <c r="Y876" s="14"/>
      <c r="Z876" s="14"/>
      <c r="AA876" s="14"/>
      <c r="AB876" s="14"/>
      <c r="AC876" s="14"/>
      <c r="AD876" s="14"/>
      <c r="AE876" s="14"/>
      <c r="AT876" s="268" t="s">
        <v>264</v>
      </c>
      <c r="AU876" s="268" t="s">
        <v>85</v>
      </c>
      <c r="AV876" s="14" t="s">
        <v>85</v>
      </c>
      <c r="AW876" s="14" t="s">
        <v>32</v>
      </c>
      <c r="AX876" s="14" t="s">
        <v>76</v>
      </c>
      <c r="AY876" s="268" t="s">
        <v>253</v>
      </c>
    </row>
    <row r="877" s="14" customFormat="1">
      <c r="A877" s="14"/>
      <c r="B877" s="258"/>
      <c r="C877" s="259"/>
      <c r="D877" s="249" t="s">
        <v>264</v>
      </c>
      <c r="E877" s="260" t="s">
        <v>1</v>
      </c>
      <c r="F877" s="261" t="s">
        <v>1035</v>
      </c>
      <c r="G877" s="259"/>
      <c r="H877" s="262">
        <v>-0.105</v>
      </c>
      <c r="I877" s="263"/>
      <c r="J877" s="259"/>
      <c r="K877" s="259"/>
      <c r="L877" s="264"/>
      <c r="M877" s="265"/>
      <c r="N877" s="266"/>
      <c r="O877" s="266"/>
      <c r="P877" s="266"/>
      <c r="Q877" s="266"/>
      <c r="R877" s="266"/>
      <c r="S877" s="266"/>
      <c r="T877" s="267"/>
      <c r="U877" s="14"/>
      <c r="V877" s="14"/>
      <c r="W877" s="14"/>
      <c r="X877" s="14"/>
      <c r="Y877" s="14"/>
      <c r="Z877" s="14"/>
      <c r="AA877" s="14"/>
      <c r="AB877" s="14"/>
      <c r="AC877" s="14"/>
      <c r="AD877" s="14"/>
      <c r="AE877" s="14"/>
      <c r="AT877" s="268" t="s">
        <v>264</v>
      </c>
      <c r="AU877" s="268" t="s">
        <v>85</v>
      </c>
      <c r="AV877" s="14" t="s">
        <v>85</v>
      </c>
      <c r="AW877" s="14" t="s">
        <v>32</v>
      </c>
      <c r="AX877" s="14" t="s">
        <v>76</v>
      </c>
      <c r="AY877" s="268" t="s">
        <v>253</v>
      </c>
    </row>
    <row r="878" s="16" customFormat="1">
      <c r="A878" s="16"/>
      <c r="B878" s="280"/>
      <c r="C878" s="281"/>
      <c r="D878" s="249" t="s">
        <v>264</v>
      </c>
      <c r="E878" s="282" t="s">
        <v>1</v>
      </c>
      <c r="F878" s="283" t="s">
        <v>323</v>
      </c>
      <c r="G878" s="281"/>
      <c r="H878" s="284">
        <v>0.72799999999999998</v>
      </c>
      <c r="I878" s="285"/>
      <c r="J878" s="281"/>
      <c r="K878" s="281"/>
      <c r="L878" s="286"/>
      <c r="M878" s="287"/>
      <c r="N878" s="288"/>
      <c r="O878" s="288"/>
      <c r="P878" s="288"/>
      <c r="Q878" s="288"/>
      <c r="R878" s="288"/>
      <c r="S878" s="288"/>
      <c r="T878" s="289"/>
      <c r="U878" s="16"/>
      <c r="V878" s="16"/>
      <c r="W878" s="16"/>
      <c r="X878" s="16"/>
      <c r="Y878" s="16"/>
      <c r="Z878" s="16"/>
      <c r="AA878" s="16"/>
      <c r="AB878" s="16"/>
      <c r="AC878" s="16"/>
      <c r="AD878" s="16"/>
      <c r="AE878" s="16"/>
      <c r="AT878" s="290" t="s">
        <v>264</v>
      </c>
      <c r="AU878" s="290" t="s">
        <v>85</v>
      </c>
      <c r="AV878" s="16" t="s">
        <v>102</v>
      </c>
      <c r="AW878" s="16" t="s">
        <v>32</v>
      </c>
      <c r="AX878" s="16" t="s">
        <v>76</v>
      </c>
      <c r="AY878" s="290" t="s">
        <v>253</v>
      </c>
    </row>
    <row r="879" s="13" customFormat="1">
      <c r="A879" s="13"/>
      <c r="B879" s="247"/>
      <c r="C879" s="248"/>
      <c r="D879" s="249" t="s">
        <v>264</v>
      </c>
      <c r="E879" s="250" t="s">
        <v>1</v>
      </c>
      <c r="F879" s="251" t="s">
        <v>324</v>
      </c>
      <c r="G879" s="248"/>
      <c r="H879" s="250" t="s">
        <v>1</v>
      </c>
      <c r="I879" s="252"/>
      <c r="J879" s="248"/>
      <c r="K879" s="248"/>
      <c r="L879" s="253"/>
      <c r="M879" s="254"/>
      <c r="N879" s="255"/>
      <c r="O879" s="255"/>
      <c r="P879" s="255"/>
      <c r="Q879" s="255"/>
      <c r="R879" s="255"/>
      <c r="S879" s="255"/>
      <c r="T879" s="256"/>
      <c r="U879" s="13"/>
      <c r="V879" s="13"/>
      <c r="W879" s="13"/>
      <c r="X879" s="13"/>
      <c r="Y879" s="13"/>
      <c r="Z879" s="13"/>
      <c r="AA879" s="13"/>
      <c r="AB879" s="13"/>
      <c r="AC879" s="13"/>
      <c r="AD879" s="13"/>
      <c r="AE879" s="13"/>
      <c r="AT879" s="257" t="s">
        <v>264</v>
      </c>
      <c r="AU879" s="257" t="s">
        <v>85</v>
      </c>
      <c r="AV879" s="13" t="s">
        <v>83</v>
      </c>
      <c r="AW879" s="13" t="s">
        <v>32</v>
      </c>
      <c r="AX879" s="13" t="s">
        <v>76</v>
      </c>
      <c r="AY879" s="257" t="s">
        <v>253</v>
      </c>
    </row>
    <row r="880" s="13" customFormat="1">
      <c r="A880" s="13"/>
      <c r="B880" s="247"/>
      <c r="C880" s="248"/>
      <c r="D880" s="249" t="s">
        <v>264</v>
      </c>
      <c r="E880" s="250" t="s">
        <v>1</v>
      </c>
      <c r="F880" s="251" t="s">
        <v>2101</v>
      </c>
      <c r="G880" s="248"/>
      <c r="H880" s="250" t="s">
        <v>1</v>
      </c>
      <c r="I880" s="252"/>
      <c r="J880" s="248"/>
      <c r="K880" s="248"/>
      <c r="L880" s="253"/>
      <c r="M880" s="254"/>
      <c r="N880" s="255"/>
      <c r="O880" s="255"/>
      <c r="P880" s="255"/>
      <c r="Q880" s="255"/>
      <c r="R880" s="255"/>
      <c r="S880" s="255"/>
      <c r="T880" s="256"/>
      <c r="U880" s="13"/>
      <c r="V880" s="13"/>
      <c r="W880" s="13"/>
      <c r="X880" s="13"/>
      <c r="Y880" s="13"/>
      <c r="Z880" s="13"/>
      <c r="AA880" s="13"/>
      <c r="AB880" s="13"/>
      <c r="AC880" s="13"/>
      <c r="AD880" s="13"/>
      <c r="AE880" s="13"/>
      <c r="AT880" s="257" t="s">
        <v>264</v>
      </c>
      <c r="AU880" s="257" t="s">
        <v>85</v>
      </c>
      <c r="AV880" s="13" t="s">
        <v>83</v>
      </c>
      <c r="AW880" s="13" t="s">
        <v>32</v>
      </c>
      <c r="AX880" s="13" t="s">
        <v>76</v>
      </c>
      <c r="AY880" s="257" t="s">
        <v>253</v>
      </c>
    </row>
    <row r="881" s="14" customFormat="1">
      <c r="A881" s="14"/>
      <c r="B881" s="258"/>
      <c r="C881" s="259"/>
      <c r="D881" s="249" t="s">
        <v>264</v>
      </c>
      <c r="E881" s="260" t="s">
        <v>1</v>
      </c>
      <c r="F881" s="261" t="s">
        <v>2501</v>
      </c>
      <c r="G881" s="259"/>
      <c r="H881" s="262">
        <v>1.046</v>
      </c>
      <c r="I881" s="263"/>
      <c r="J881" s="259"/>
      <c r="K881" s="259"/>
      <c r="L881" s="264"/>
      <c r="M881" s="265"/>
      <c r="N881" s="266"/>
      <c r="O881" s="266"/>
      <c r="P881" s="266"/>
      <c r="Q881" s="266"/>
      <c r="R881" s="266"/>
      <c r="S881" s="266"/>
      <c r="T881" s="267"/>
      <c r="U881" s="14"/>
      <c r="V881" s="14"/>
      <c r="W881" s="14"/>
      <c r="X881" s="14"/>
      <c r="Y881" s="14"/>
      <c r="Z881" s="14"/>
      <c r="AA881" s="14"/>
      <c r="AB881" s="14"/>
      <c r="AC881" s="14"/>
      <c r="AD881" s="14"/>
      <c r="AE881" s="14"/>
      <c r="AT881" s="268" t="s">
        <v>264</v>
      </c>
      <c r="AU881" s="268" t="s">
        <v>85</v>
      </c>
      <c r="AV881" s="14" t="s">
        <v>85</v>
      </c>
      <c r="AW881" s="14" t="s">
        <v>32</v>
      </c>
      <c r="AX881" s="14" t="s">
        <v>76</v>
      </c>
      <c r="AY881" s="268" t="s">
        <v>253</v>
      </c>
    </row>
    <row r="882" s="14" customFormat="1">
      <c r="A882" s="14"/>
      <c r="B882" s="258"/>
      <c r="C882" s="259"/>
      <c r="D882" s="249" t="s">
        <v>264</v>
      </c>
      <c r="E882" s="260" t="s">
        <v>1</v>
      </c>
      <c r="F882" s="261" t="s">
        <v>2502</v>
      </c>
      <c r="G882" s="259"/>
      <c r="H882" s="262">
        <v>6.0819999999999999</v>
      </c>
      <c r="I882" s="263"/>
      <c r="J882" s="259"/>
      <c r="K882" s="259"/>
      <c r="L882" s="264"/>
      <c r="M882" s="265"/>
      <c r="N882" s="266"/>
      <c r="O882" s="266"/>
      <c r="P882" s="266"/>
      <c r="Q882" s="266"/>
      <c r="R882" s="266"/>
      <c r="S882" s="266"/>
      <c r="T882" s="267"/>
      <c r="U882" s="14"/>
      <c r="V882" s="14"/>
      <c r="W882" s="14"/>
      <c r="X882" s="14"/>
      <c r="Y882" s="14"/>
      <c r="Z882" s="14"/>
      <c r="AA882" s="14"/>
      <c r="AB882" s="14"/>
      <c r="AC882" s="14"/>
      <c r="AD882" s="14"/>
      <c r="AE882" s="14"/>
      <c r="AT882" s="268" t="s">
        <v>264</v>
      </c>
      <c r="AU882" s="268" t="s">
        <v>85</v>
      </c>
      <c r="AV882" s="14" t="s">
        <v>85</v>
      </c>
      <c r="AW882" s="14" t="s">
        <v>32</v>
      </c>
      <c r="AX882" s="14" t="s">
        <v>76</v>
      </c>
      <c r="AY882" s="268" t="s">
        <v>253</v>
      </c>
    </row>
    <row r="883" s="14" customFormat="1">
      <c r="A883" s="14"/>
      <c r="B883" s="258"/>
      <c r="C883" s="259"/>
      <c r="D883" s="249" t="s">
        <v>264</v>
      </c>
      <c r="E883" s="260" t="s">
        <v>1</v>
      </c>
      <c r="F883" s="261" t="s">
        <v>1035</v>
      </c>
      <c r="G883" s="259"/>
      <c r="H883" s="262">
        <v>-0.105</v>
      </c>
      <c r="I883" s="263"/>
      <c r="J883" s="259"/>
      <c r="K883" s="259"/>
      <c r="L883" s="264"/>
      <c r="M883" s="265"/>
      <c r="N883" s="266"/>
      <c r="O883" s="266"/>
      <c r="P883" s="266"/>
      <c r="Q883" s="266"/>
      <c r="R883" s="266"/>
      <c r="S883" s="266"/>
      <c r="T883" s="267"/>
      <c r="U883" s="14"/>
      <c r="V883" s="14"/>
      <c r="W883" s="14"/>
      <c r="X883" s="14"/>
      <c r="Y883" s="14"/>
      <c r="Z883" s="14"/>
      <c r="AA883" s="14"/>
      <c r="AB883" s="14"/>
      <c r="AC883" s="14"/>
      <c r="AD883" s="14"/>
      <c r="AE883" s="14"/>
      <c r="AT883" s="268" t="s">
        <v>264</v>
      </c>
      <c r="AU883" s="268" t="s">
        <v>85</v>
      </c>
      <c r="AV883" s="14" t="s">
        <v>85</v>
      </c>
      <c r="AW883" s="14" t="s">
        <v>32</v>
      </c>
      <c r="AX883" s="14" t="s">
        <v>76</v>
      </c>
      <c r="AY883" s="268" t="s">
        <v>253</v>
      </c>
    </row>
    <row r="884" s="13" customFormat="1">
      <c r="A884" s="13"/>
      <c r="B884" s="247"/>
      <c r="C884" s="248"/>
      <c r="D884" s="249" t="s">
        <v>264</v>
      </c>
      <c r="E884" s="250" t="s">
        <v>1</v>
      </c>
      <c r="F884" s="251" t="s">
        <v>2105</v>
      </c>
      <c r="G884" s="248"/>
      <c r="H884" s="250" t="s">
        <v>1</v>
      </c>
      <c r="I884" s="252"/>
      <c r="J884" s="248"/>
      <c r="K884" s="248"/>
      <c r="L884" s="253"/>
      <c r="M884" s="254"/>
      <c r="N884" s="255"/>
      <c r="O884" s="255"/>
      <c r="P884" s="255"/>
      <c r="Q884" s="255"/>
      <c r="R884" s="255"/>
      <c r="S884" s="255"/>
      <c r="T884" s="256"/>
      <c r="U884" s="13"/>
      <c r="V884" s="13"/>
      <c r="W884" s="13"/>
      <c r="X884" s="13"/>
      <c r="Y884" s="13"/>
      <c r="Z884" s="13"/>
      <c r="AA884" s="13"/>
      <c r="AB884" s="13"/>
      <c r="AC884" s="13"/>
      <c r="AD884" s="13"/>
      <c r="AE884" s="13"/>
      <c r="AT884" s="257" t="s">
        <v>264</v>
      </c>
      <c r="AU884" s="257" t="s">
        <v>85</v>
      </c>
      <c r="AV884" s="13" t="s">
        <v>83</v>
      </c>
      <c r="AW884" s="13" t="s">
        <v>32</v>
      </c>
      <c r="AX884" s="13" t="s">
        <v>76</v>
      </c>
      <c r="AY884" s="257" t="s">
        <v>253</v>
      </c>
    </row>
    <row r="885" s="14" customFormat="1">
      <c r="A885" s="14"/>
      <c r="B885" s="258"/>
      <c r="C885" s="259"/>
      <c r="D885" s="249" t="s">
        <v>264</v>
      </c>
      <c r="E885" s="260" t="s">
        <v>1</v>
      </c>
      <c r="F885" s="261" t="s">
        <v>2503</v>
      </c>
      <c r="G885" s="259"/>
      <c r="H885" s="262">
        <v>1.0589999999999999</v>
      </c>
      <c r="I885" s="263"/>
      <c r="J885" s="259"/>
      <c r="K885" s="259"/>
      <c r="L885" s="264"/>
      <c r="M885" s="265"/>
      <c r="N885" s="266"/>
      <c r="O885" s="266"/>
      <c r="P885" s="266"/>
      <c r="Q885" s="266"/>
      <c r="R885" s="266"/>
      <c r="S885" s="266"/>
      <c r="T885" s="267"/>
      <c r="U885" s="14"/>
      <c r="V885" s="14"/>
      <c r="W885" s="14"/>
      <c r="X885" s="14"/>
      <c r="Y885" s="14"/>
      <c r="Z885" s="14"/>
      <c r="AA885" s="14"/>
      <c r="AB885" s="14"/>
      <c r="AC885" s="14"/>
      <c r="AD885" s="14"/>
      <c r="AE885" s="14"/>
      <c r="AT885" s="268" t="s">
        <v>264</v>
      </c>
      <c r="AU885" s="268" t="s">
        <v>85</v>
      </c>
      <c r="AV885" s="14" t="s">
        <v>85</v>
      </c>
      <c r="AW885" s="14" t="s">
        <v>32</v>
      </c>
      <c r="AX885" s="14" t="s">
        <v>76</v>
      </c>
      <c r="AY885" s="268" t="s">
        <v>253</v>
      </c>
    </row>
    <row r="886" s="14" customFormat="1">
      <c r="A886" s="14"/>
      <c r="B886" s="258"/>
      <c r="C886" s="259"/>
      <c r="D886" s="249" t="s">
        <v>264</v>
      </c>
      <c r="E886" s="260" t="s">
        <v>1</v>
      </c>
      <c r="F886" s="261" t="s">
        <v>2504</v>
      </c>
      <c r="G886" s="259"/>
      <c r="H886" s="262">
        <v>3.7200000000000002</v>
      </c>
      <c r="I886" s="263"/>
      <c r="J886" s="259"/>
      <c r="K886" s="259"/>
      <c r="L886" s="264"/>
      <c r="M886" s="265"/>
      <c r="N886" s="266"/>
      <c r="O886" s="266"/>
      <c r="P886" s="266"/>
      <c r="Q886" s="266"/>
      <c r="R886" s="266"/>
      <c r="S886" s="266"/>
      <c r="T886" s="267"/>
      <c r="U886" s="14"/>
      <c r="V886" s="14"/>
      <c r="W886" s="14"/>
      <c r="X886" s="14"/>
      <c r="Y886" s="14"/>
      <c r="Z886" s="14"/>
      <c r="AA886" s="14"/>
      <c r="AB886" s="14"/>
      <c r="AC886" s="14"/>
      <c r="AD886" s="14"/>
      <c r="AE886" s="14"/>
      <c r="AT886" s="268" t="s">
        <v>264</v>
      </c>
      <c r="AU886" s="268" t="s">
        <v>85</v>
      </c>
      <c r="AV886" s="14" t="s">
        <v>85</v>
      </c>
      <c r="AW886" s="14" t="s">
        <v>32</v>
      </c>
      <c r="AX886" s="14" t="s">
        <v>76</v>
      </c>
      <c r="AY886" s="268" t="s">
        <v>253</v>
      </c>
    </row>
    <row r="887" s="14" customFormat="1">
      <c r="A887" s="14"/>
      <c r="B887" s="258"/>
      <c r="C887" s="259"/>
      <c r="D887" s="249" t="s">
        <v>264</v>
      </c>
      <c r="E887" s="260" t="s">
        <v>1</v>
      </c>
      <c r="F887" s="261" t="s">
        <v>1035</v>
      </c>
      <c r="G887" s="259"/>
      <c r="H887" s="262">
        <v>-0.105</v>
      </c>
      <c r="I887" s="263"/>
      <c r="J887" s="259"/>
      <c r="K887" s="259"/>
      <c r="L887" s="264"/>
      <c r="M887" s="265"/>
      <c r="N887" s="266"/>
      <c r="O887" s="266"/>
      <c r="P887" s="266"/>
      <c r="Q887" s="266"/>
      <c r="R887" s="266"/>
      <c r="S887" s="266"/>
      <c r="T887" s="267"/>
      <c r="U887" s="14"/>
      <c r="V887" s="14"/>
      <c r="W887" s="14"/>
      <c r="X887" s="14"/>
      <c r="Y887" s="14"/>
      <c r="Z887" s="14"/>
      <c r="AA887" s="14"/>
      <c r="AB887" s="14"/>
      <c r="AC887" s="14"/>
      <c r="AD887" s="14"/>
      <c r="AE887" s="14"/>
      <c r="AT887" s="268" t="s">
        <v>264</v>
      </c>
      <c r="AU887" s="268" t="s">
        <v>85</v>
      </c>
      <c r="AV887" s="14" t="s">
        <v>85</v>
      </c>
      <c r="AW887" s="14" t="s">
        <v>32</v>
      </c>
      <c r="AX887" s="14" t="s">
        <v>76</v>
      </c>
      <c r="AY887" s="268" t="s">
        <v>253</v>
      </c>
    </row>
    <row r="888" s="13" customFormat="1">
      <c r="A888" s="13"/>
      <c r="B888" s="247"/>
      <c r="C888" s="248"/>
      <c r="D888" s="249" t="s">
        <v>264</v>
      </c>
      <c r="E888" s="250" t="s">
        <v>1</v>
      </c>
      <c r="F888" s="251" t="s">
        <v>2248</v>
      </c>
      <c r="G888" s="248"/>
      <c r="H888" s="250" t="s">
        <v>1</v>
      </c>
      <c r="I888" s="252"/>
      <c r="J888" s="248"/>
      <c r="K888" s="248"/>
      <c r="L888" s="253"/>
      <c r="M888" s="254"/>
      <c r="N888" s="255"/>
      <c r="O888" s="255"/>
      <c r="P888" s="255"/>
      <c r="Q888" s="255"/>
      <c r="R888" s="255"/>
      <c r="S888" s="255"/>
      <c r="T888" s="256"/>
      <c r="U888" s="13"/>
      <c r="V888" s="13"/>
      <c r="W888" s="13"/>
      <c r="X888" s="13"/>
      <c r="Y888" s="13"/>
      <c r="Z888" s="13"/>
      <c r="AA888" s="13"/>
      <c r="AB888" s="13"/>
      <c r="AC888" s="13"/>
      <c r="AD888" s="13"/>
      <c r="AE888" s="13"/>
      <c r="AT888" s="257" t="s">
        <v>264</v>
      </c>
      <c r="AU888" s="257" t="s">
        <v>85</v>
      </c>
      <c r="AV888" s="13" t="s">
        <v>83</v>
      </c>
      <c r="AW888" s="13" t="s">
        <v>32</v>
      </c>
      <c r="AX888" s="13" t="s">
        <v>76</v>
      </c>
      <c r="AY888" s="257" t="s">
        <v>253</v>
      </c>
    </row>
    <row r="889" s="14" customFormat="1">
      <c r="A889" s="14"/>
      <c r="B889" s="258"/>
      <c r="C889" s="259"/>
      <c r="D889" s="249" t="s">
        <v>264</v>
      </c>
      <c r="E889" s="260" t="s">
        <v>1</v>
      </c>
      <c r="F889" s="261" t="s">
        <v>2505</v>
      </c>
      <c r="G889" s="259"/>
      <c r="H889" s="262">
        <v>1.1120000000000001</v>
      </c>
      <c r="I889" s="263"/>
      <c r="J889" s="259"/>
      <c r="K889" s="259"/>
      <c r="L889" s="264"/>
      <c r="M889" s="265"/>
      <c r="N889" s="266"/>
      <c r="O889" s="266"/>
      <c r="P889" s="266"/>
      <c r="Q889" s="266"/>
      <c r="R889" s="266"/>
      <c r="S889" s="266"/>
      <c r="T889" s="267"/>
      <c r="U889" s="14"/>
      <c r="V889" s="14"/>
      <c r="W889" s="14"/>
      <c r="X889" s="14"/>
      <c r="Y889" s="14"/>
      <c r="Z889" s="14"/>
      <c r="AA889" s="14"/>
      <c r="AB889" s="14"/>
      <c r="AC889" s="14"/>
      <c r="AD889" s="14"/>
      <c r="AE889" s="14"/>
      <c r="AT889" s="268" t="s">
        <v>264</v>
      </c>
      <c r="AU889" s="268" t="s">
        <v>85</v>
      </c>
      <c r="AV889" s="14" t="s">
        <v>85</v>
      </c>
      <c r="AW889" s="14" t="s">
        <v>32</v>
      </c>
      <c r="AX889" s="14" t="s">
        <v>76</v>
      </c>
      <c r="AY889" s="268" t="s">
        <v>253</v>
      </c>
    </row>
    <row r="890" s="14" customFormat="1">
      <c r="A890" s="14"/>
      <c r="B890" s="258"/>
      <c r="C890" s="259"/>
      <c r="D890" s="249" t="s">
        <v>264</v>
      </c>
      <c r="E890" s="260" t="s">
        <v>1</v>
      </c>
      <c r="F890" s="261" t="s">
        <v>2504</v>
      </c>
      <c r="G890" s="259"/>
      <c r="H890" s="262">
        <v>3.7200000000000002</v>
      </c>
      <c r="I890" s="263"/>
      <c r="J890" s="259"/>
      <c r="K890" s="259"/>
      <c r="L890" s="264"/>
      <c r="M890" s="265"/>
      <c r="N890" s="266"/>
      <c r="O890" s="266"/>
      <c r="P890" s="266"/>
      <c r="Q890" s="266"/>
      <c r="R890" s="266"/>
      <c r="S890" s="266"/>
      <c r="T890" s="267"/>
      <c r="U890" s="14"/>
      <c r="V890" s="14"/>
      <c r="W890" s="14"/>
      <c r="X890" s="14"/>
      <c r="Y890" s="14"/>
      <c r="Z890" s="14"/>
      <c r="AA890" s="14"/>
      <c r="AB890" s="14"/>
      <c r="AC890" s="14"/>
      <c r="AD890" s="14"/>
      <c r="AE890" s="14"/>
      <c r="AT890" s="268" t="s">
        <v>264</v>
      </c>
      <c r="AU890" s="268" t="s">
        <v>85</v>
      </c>
      <c r="AV890" s="14" t="s">
        <v>85</v>
      </c>
      <c r="AW890" s="14" t="s">
        <v>32</v>
      </c>
      <c r="AX890" s="14" t="s">
        <v>76</v>
      </c>
      <c r="AY890" s="268" t="s">
        <v>253</v>
      </c>
    </row>
    <row r="891" s="14" customFormat="1">
      <c r="A891" s="14"/>
      <c r="B891" s="258"/>
      <c r="C891" s="259"/>
      <c r="D891" s="249" t="s">
        <v>264</v>
      </c>
      <c r="E891" s="260" t="s">
        <v>1</v>
      </c>
      <c r="F891" s="261" t="s">
        <v>1035</v>
      </c>
      <c r="G891" s="259"/>
      <c r="H891" s="262">
        <v>-0.105</v>
      </c>
      <c r="I891" s="263"/>
      <c r="J891" s="259"/>
      <c r="K891" s="259"/>
      <c r="L891" s="264"/>
      <c r="M891" s="265"/>
      <c r="N891" s="266"/>
      <c r="O891" s="266"/>
      <c r="P891" s="266"/>
      <c r="Q891" s="266"/>
      <c r="R891" s="266"/>
      <c r="S891" s="266"/>
      <c r="T891" s="267"/>
      <c r="U891" s="14"/>
      <c r="V891" s="14"/>
      <c r="W891" s="14"/>
      <c r="X891" s="14"/>
      <c r="Y891" s="14"/>
      <c r="Z891" s="14"/>
      <c r="AA891" s="14"/>
      <c r="AB891" s="14"/>
      <c r="AC891" s="14"/>
      <c r="AD891" s="14"/>
      <c r="AE891" s="14"/>
      <c r="AT891" s="268" t="s">
        <v>264</v>
      </c>
      <c r="AU891" s="268" t="s">
        <v>85</v>
      </c>
      <c r="AV891" s="14" t="s">
        <v>85</v>
      </c>
      <c r="AW891" s="14" t="s">
        <v>32</v>
      </c>
      <c r="AX891" s="14" t="s">
        <v>76</v>
      </c>
      <c r="AY891" s="268" t="s">
        <v>253</v>
      </c>
    </row>
    <row r="892" s="13" customFormat="1">
      <c r="A892" s="13"/>
      <c r="B892" s="247"/>
      <c r="C892" s="248"/>
      <c r="D892" s="249" t="s">
        <v>264</v>
      </c>
      <c r="E892" s="250" t="s">
        <v>1</v>
      </c>
      <c r="F892" s="251" t="s">
        <v>2251</v>
      </c>
      <c r="G892" s="248"/>
      <c r="H892" s="250" t="s">
        <v>1</v>
      </c>
      <c r="I892" s="252"/>
      <c r="J892" s="248"/>
      <c r="K892" s="248"/>
      <c r="L892" s="253"/>
      <c r="M892" s="254"/>
      <c r="N892" s="255"/>
      <c r="O892" s="255"/>
      <c r="P892" s="255"/>
      <c r="Q892" s="255"/>
      <c r="R892" s="255"/>
      <c r="S892" s="255"/>
      <c r="T892" s="256"/>
      <c r="U892" s="13"/>
      <c r="V892" s="13"/>
      <c r="W892" s="13"/>
      <c r="X892" s="13"/>
      <c r="Y892" s="13"/>
      <c r="Z892" s="13"/>
      <c r="AA892" s="13"/>
      <c r="AB892" s="13"/>
      <c r="AC892" s="13"/>
      <c r="AD892" s="13"/>
      <c r="AE892" s="13"/>
      <c r="AT892" s="257" t="s">
        <v>264</v>
      </c>
      <c r="AU892" s="257" t="s">
        <v>85</v>
      </c>
      <c r="AV892" s="13" t="s">
        <v>83</v>
      </c>
      <c r="AW892" s="13" t="s">
        <v>32</v>
      </c>
      <c r="AX892" s="13" t="s">
        <v>76</v>
      </c>
      <c r="AY892" s="257" t="s">
        <v>253</v>
      </c>
    </row>
    <row r="893" s="14" customFormat="1">
      <c r="A893" s="14"/>
      <c r="B893" s="258"/>
      <c r="C893" s="259"/>
      <c r="D893" s="249" t="s">
        <v>264</v>
      </c>
      <c r="E893" s="260" t="s">
        <v>1</v>
      </c>
      <c r="F893" s="261" t="s">
        <v>2506</v>
      </c>
      <c r="G893" s="259"/>
      <c r="H893" s="262">
        <v>1.0800000000000001</v>
      </c>
      <c r="I893" s="263"/>
      <c r="J893" s="259"/>
      <c r="K893" s="259"/>
      <c r="L893" s="264"/>
      <c r="M893" s="265"/>
      <c r="N893" s="266"/>
      <c r="O893" s="266"/>
      <c r="P893" s="266"/>
      <c r="Q893" s="266"/>
      <c r="R893" s="266"/>
      <c r="S893" s="266"/>
      <c r="T893" s="267"/>
      <c r="U893" s="14"/>
      <c r="V893" s="14"/>
      <c r="W893" s="14"/>
      <c r="X893" s="14"/>
      <c r="Y893" s="14"/>
      <c r="Z893" s="14"/>
      <c r="AA893" s="14"/>
      <c r="AB893" s="14"/>
      <c r="AC893" s="14"/>
      <c r="AD893" s="14"/>
      <c r="AE893" s="14"/>
      <c r="AT893" s="268" t="s">
        <v>264</v>
      </c>
      <c r="AU893" s="268" t="s">
        <v>85</v>
      </c>
      <c r="AV893" s="14" t="s">
        <v>85</v>
      </c>
      <c r="AW893" s="14" t="s">
        <v>32</v>
      </c>
      <c r="AX893" s="14" t="s">
        <v>76</v>
      </c>
      <c r="AY893" s="268" t="s">
        <v>253</v>
      </c>
    </row>
    <row r="894" s="14" customFormat="1">
      <c r="A894" s="14"/>
      <c r="B894" s="258"/>
      <c r="C894" s="259"/>
      <c r="D894" s="249" t="s">
        <v>264</v>
      </c>
      <c r="E894" s="260" t="s">
        <v>1</v>
      </c>
      <c r="F894" s="261" t="s">
        <v>2504</v>
      </c>
      <c r="G894" s="259"/>
      <c r="H894" s="262">
        <v>3.7200000000000002</v>
      </c>
      <c r="I894" s="263"/>
      <c r="J894" s="259"/>
      <c r="K894" s="259"/>
      <c r="L894" s="264"/>
      <c r="M894" s="265"/>
      <c r="N894" s="266"/>
      <c r="O894" s="266"/>
      <c r="P894" s="266"/>
      <c r="Q894" s="266"/>
      <c r="R894" s="266"/>
      <c r="S894" s="266"/>
      <c r="T894" s="267"/>
      <c r="U894" s="14"/>
      <c r="V894" s="14"/>
      <c r="W894" s="14"/>
      <c r="X894" s="14"/>
      <c r="Y894" s="14"/>
      <c r="Z894" s="14"/>
      <c r="AA894" s="14"/>
      <c r="AB894" s="14"/>
      <c r="AC894" s="14"/>
      <c r="AD894" s="14"/>
      <c r="AE894" s="14"/>
      <c r="AT894" s="268" t="s">
        <v>264</v>
      </c>
      <c r="AU894" s="268" t="s">
        <v>85</v>
      </c>
      <c r="AV894" s="14" t="s">
        <v>85</v>
      </c>
      <c r="AW894" s="14" t="s">
        <v>32</v>
      </c>
      <c r="AX894" s="14" t="s">
        <v>76</v>
      </c>
      <c r="AY894" s="268" t="s">
        <v>253</v>
      </c>
    </row>
    <row r="895" s="14" customFormat="1">
      <c r="A895" s="14"/>
      <c r="B895" s="258"/>
      <c r="C895" s="259"/>
      <c r="D895" s="249" t="s">
        <v>264</v>
      </c>
      <c r="E895" s="260" t="s">
        <v>1</v>
      </c>
      <c r="F895" s="261" t="s">
        <v>1035</v>
      </c>
      <c r="G895" s="259"/>
      <c r="H895" s="262">
        <v>-0.105</v>
      </c>
      <c r="I895" s="263"/>
      <c r="J895" s="259"/>
      <c r="K895" s="259"/>
      <c r="L895" s="264"/>
      <c r="M895" s="265"/>
      <c r="N895" s="266"/>
      <c r="O895" s="266"/>
      <c r="P895" s="266"/>
      <c r="Q895" s="266"/>
      <c r="R895" s="266"/>
      <c r="S895" s="266"/>
      <c r="T895" s="267"/>
      <c r="U895" s="14"/>
      <c r="V895" s="14"/>
      <c r="W895" s="14"/>
      <c r="X895" s="14"/>
      <c r="Y895" s="14"/>
      <c r="Z895" s="14"/>
      <c r="AA895" s="14"/>
      <c r="AB895" s="14"/>
      <c r="AC895" s="14"/>
      <c r="AD895" s="14"/>
      <c r="AE895" s="14"/>
      <c r="AT895" s="268" t="s">
        <v>264</v>
      </c>
      <c r="AU895" s="268" t="s">
        <v>85</v>
      </c>
      <c r="AV895" s="14" t="s">
        <v>85</v>
      </c>
      <c r="AW895" s="14" t="s">
        <v>32</v>
      </c>
      <c r="AX895" s="14" t="s">
        <v>76</v>
      </c>
      <c r="AY895" s="268" t="s">
        <v>253</v>
      </c>
    </row>
    <row r="896" s="13" customFormat="1">
      <c r="A896" s="13"/>
      <c r="B896" s="247"/>
      <c r="C896" s="248"/>
      <c r="D896" s="249" t="s">
        <v>264</v>
      </c>
      <c r="E896" s="250" t="s">
        <v>1</v>
      </c>
      <c r="F896" s="251" t="s">
        <v>2254</v>
      </c>
      <c r="G896" s="248"/>
      <c r="H896" s="250" t="s">
        <v>1</v>
      </c>
      <c r="I896" s="252"/>
      <c r="J896" s="248"/>
      <c r="K896" s="248"/>
      <c r="L896" s="253"/>
      <c r="M896" s="254"/>
      <c r="N896" s="255"/>
      <c r="O896" s="255"/>
      <c r="P896" s="255"/>
      <c r="Q896" s="255"/>
      <c r="R896" s="255"/>
      <c r="S896" s="255"/>
      <c r="T896" s="256"/>
      <c r="U896" s="13"/>
      <c r="V896" s="13"/>
      <c r="W896" s="13"/>
      <c r="X896" s="13"/>
      <c r="Y896" s="13"/>
      <c r="Z896" s="13"/>
      <c r="AA896" s="13"/>
      <c r="AB896" s="13"/>
      <c r="AC896" s="13"/>
      <c r="AD896" s="13"/>
      <c r="AE896" s="13"/>
      <c r="AT896" s="257" t="s">
        <v>264</v>
      </c>
      <c r="AU896" s="257" t="s">
        <v>85</v>
      </c>
      <c r="AV896" s="13" t="s">
        <v>83</v>
      </c>
      <c r="AW896" s="13" t="s">
        <v>32</v>
      </c>
      <c r="AX896" s="13" t="s">
        <v>76</v>
      </c>
      <c r="AY896" s="257" t="s">
        <v>253</v>
      </c>
    </row>
    <row r="897" s="14" customFormat="1">
      <c r="A897" s="14"/>
      <c r="B897" s="258"/>
      <c r="C897" s="259"/>
      <c r="D897" s="249" t="s">
        <v>264</v>
      </c>
      <c r="E897" s="260" t="s">
        <v>1</v>
      </c>
      <c r="F897" s="261" t="s">
        <v>2507</v>
      </c>
      <c r="G897" s="259"/>
      <c r="H897" s="262">
        <v>1.065</v>
      </c>
      <c r="I897" s="263"/>
      <c r="J897" s="259"/>
      <c r="K897" s="259"/>
      <c r="L897" s="264"/>
      <c r="M897" s="265"/>
      <c r="N897" s="266"/>
      <c r="O897" s="266"/>
      <c r="P897" s="266"/>
      <c r="Q897" s="266"/>
      <c r="R897" s="266"/>
      <c r="S897" s="266"/>
      <c r="T897" s="267"/>
      <c r="U897" s="14"/>
      <c r="V897" s="14"/>
      <c r="W897" s="14"/>
      <c r="X897" s="14"/>
      <c r="Y897" s="14"/>
      <c r="Z897" s="14"/>
      <c r="AA897" s="14"/>
      <c r="AB897" s="14"/>
      <c r="AC897" s="14"/>
      <c r="AD897" s="14"/>
      <c r="AE897" s="14"/>
      <c r="AT897" s="268" t="s">
        <v>264</v>
      </c>
      <c r="AU897" s="268" t="s">
        <v>85</v>
      </c>
      <c r="AV897" s="14" t="s">
        <v>85</v>
      </c>
      <c r="AW897" s="14" t="s">
        <v>32</v>
      </c>
      <c r="AX897" s="14" t="s">
        <v>76</v>
      </c>
      <c r="AY897" s="268" t="s">
        <v>253</v>
      </c>
    </row>
    <row r="898" s="14" customFormat="1">
      <c r="A898" s="14"/>
      <c r="B898" s="258"/>
      <c r="C898" s="259"/>
      <c r="D898" s="249" t="s">
        <v>264</v>
      </c>
      <c r="E898" s="260" t="s">
        <v>1</v>
      </c>
      <c r="F898" s="261" t="s">
        <v>2504</v>
      </c>
      <c r="G898" s="259"/>
      <c r="H898" s="262">
        <v>3.7200000000000002</v>
      </c>
      <c r="I898" s="263"/>
      <c r="J898" s="259"/>
      <c r="K898" s="259"/>
      <c r="L898" s="264"/>
      <c r="M898" s="265"/>
      <c r="N898" s="266"/>
      <c r="O898" s="266"/>
      <c r="P898" s="266"/>
      <c r="Q898" s="266"/>
      <c r="R898" s="266"/>
      <c r="S898" s="266"/>
      <c r="T898" s="267"/>
      <c r="U898" s="14"/>
      <c r="V898" s="14"/>
      <c r="W898" s="14"/>
      <c r="X898" s="14"/>
      <c r="Y898" s="14"/>
      <c r="Z898" s="14"/>
      <c r="AA898" s="14"/>
      <c r="AB898" s="14"/>
      <c r="AC898" s="14"/>
      <c r="AD898" s="14"/>
      <c r="AE898" s="14"/>
      <c r="AT898" s="268" t="s">
        <v>264</v>
      </c>
      <c r="AU898" s="268" t="s">
        <v>85</v>
      </c>
      <c r="AV898" s="14" t="s">
        <v>85</v>
      </c>
      <c r="AW898" s="14" t="s">
        <v>32</v>
      </c>
      <c r="AX898" s="14" t="s">
        <v>76</v>
      </c>
      <c r="AY898" s="268" t="s">
        <v>253</v>
      </c>
    </row>
    <row r="899" s="14" customFormat="1">
      <c r="A899" s="14"/>
      <c r="B899" s="258"/>
      <c r="C899" s="259"/>
      <c r="D899" s="249" t="s">
        <v>264</v>
      </c>
      <c r="E899" s="260" t="s">
        <v>1</v>
      </c>
      <c r="F899" s="261" t="s">
        <v>1035</v>
      </c>
      <c r="G899" s="259"/>
      <c r="H899" s="262">
        <v>-0.105</v>
      </c>
      <c r="I899" s="263"/>
      <c r="J899" s="259"/>
      <c r="K899" s="259"/>
      <c r="L899" s="264"/>
      <c r="M899" s="265"/>
      <c r="N899" s="266"/>
      <c r="O899" s="266"/>
      <c r="P899" s="266"/>
      <c r="Q899" s="266"/>
      <c r="R899" s="266"/>
      <c r="S899" s="266"/>
      <c r="T899" s="267"/>
      <c r="U899" s="14"/>
      <c r="V899" s="14"/>
      <c r="W899" s="14"/>
      <c r="X899" s="14"/>
      <c r="Y899" s="14"/>
      <c r="Z899" s="14"/>
      <c r="AA899" s="14"/>
      <c r="AB899" s="14"/>
      <c r="AC899" s="14"/>
      <c r="AD899" s="14"/>
      <c r="AE899" s="14"/>
      <c r="AT899" s="268" t="s">
        <v>264</v>
      </c>
      <c r="AU899" s="268" t="s">
        <v>85</v>
      </c>
      <c r="AV899" s="14" t="s">
        <v>85</v>
      </c>
      <c r="AW899" s="14" t="s">
        <v>32</v>
      </c>
      <c r="AX899" s="14" t="s">
        <v>76</v>
      </c>
      <c r="AY899" s="268" t="s">
        <v>253</v>
      </c>
    </row>
    <row r="900" s="13" customFormat="1">
      <c r="A900" s="13"/>
      <c r="B900" s="247"/>
      <c r="C900" s="248"/>
      <c r="D900" s="249" t="s">
        <v>264</v>
      </c>
      <c r="E900" s="250" t="s">
        <v>1</v>
      </c>
      <c r="F900" s="251" t="s">
        <v>2121</v>
      </c>
      <c r="G900" s="248"/>
      <c r="H900" s="250" t="s">
        <v>1</v>
      </c>
      <c r="I900" s="252"/>
      <c r="J900" s="248"/>
      <c r="K900" s="248"/>
      <c r="L900" s="253"/>
      <c r="M900" s="254"/>
      <c r="N900" s="255"/>
      <c r="O900" s="255"/>
      <c r="P900" s="255"/>
      <c r="Q900" s="255"/>
      <c r="R900" s="255"/>
      <c r="S900" s="255"/>
      <c r="T900" s="256"/>
      <c r="U900" s="13"/>
      <c r="V900" s="13"/>
      <c r="W900" s="13"/>
      <c r="X900" s="13"/>
      <c r="Y900" s="13"/>
      <c r="Z900" s="13"/>
      <c r="AA900" s="13"/>
      <c r="AB900" s="13"/>
      <c r="AC900" s="13"/>
      <c r="AD900" s="13"/>
      <c r="AE900" s="13"/>
      <c r="AT900" s="257" t="s">
        <v>264</v>
      </c>
      <c r="AU900" s="257" t="s">
        <v>85</v>
      </c>
      <c r="AV900" s="13" t="s">
        <v>83</v>
      </c>
      <c r="AW900" s="13" t="s">
        <v>32</v>
      </c>
      <c r="AX900" s="13" t="s">
        <v>76</v>
      </c>
      <c r="AY900" s="257" t="s">
        <v>253</v>
      </c>
    </row>
    <row r="901" s="14" customFormat="1">
      <c r="A901" s="14"/>
      <c r="B901" s="258"/>
      <c r="C901" s="259"/>
      <c r="D901" s="249" t="s">
        <v>264</v>
      </c>
      <c r="E901" s="260" t="s">
        <v>1</v>
      </c>
      <c r="F901" s="261" t="s">
        <v>2508</v>
      </c>
      <c r="G901" s="259"/>
      <c r="H901" s="262">
        <v>1.26</v>
      </c>
      <c r="I901" s="263"/>
      <c r="J901" s="259"/>
      <c r="K901" s="259"/>
      <c r="L901" s="264"/>
      <c r="M901" s="265"/>
      <c r="N901" s="266"/>
      <c r="O901" s="266"/>
      <c r="P901" s="266"/>
      <c r="Q901" s="266"/>
      <c r="R901" s="266"/>
      <c r="S901" s="266"/>
      <c r="T901" s="267"/>
      <c r="U901" s="14"/>
      <c r="V901" s="14"/>
      <c r="W901" s="14"/>
      <c r="X901" s="14"/>
      <c r="Y901" s="14"/>
      <c r="Z901" s="14"/>
      <c r="AA901" s="14"/>
      <c r="AB901" s="14"/>
      <c r="AC901" s="14"/>
      <c r="AD901" s="14"/>
      <c r="AE901" s="14"/>
      <c r="AT901" s="268" t="s">
        <v>264</v>
      </c>
      <c r="AU901" s="268" t="s">
        <v>85</v>
      </c>
      <c r="AV901" s="14" t="s">
        <v>85</v>
      </c>
      <c r="AW901" s="14" t="s">
        <v>32</v>
      </c>
      <c r="AX901" s="14" t="s">
        <v>76</v>
      </c>
      <c r="AY901" s="268" t="s">
        <v>253</v>
      </c>
    </row>
    <row r="902" s="14" customFormat="1">
      <c r="A902" s="14"/>
      <c r="B902" s="258"/>
      <c r="C902" s="259"/>
      <c r="D902" s="249" t="s">
        <v>264</v>
      </c>
      <c r="E902" s="260" t="s">
        <v>1</v>
      </c>
      <c r="F902" s="261" t="s">
        <v>2509</v>
      </c>
      <c r="G902" s="259"/>
      <c r="H902" s="262">
        <v>5.5999999999999996</v>
      </c>
      <c r="I902" s="263"/>
      <c r="J902" s="259"/>
      <c r="K902" s="259"/>
      <c r="L902" s="264"/>
      <c r="M902" s="265"/>
      <c r="N902" s="266"/>
      <c r="O902" s="266"/>
      <c r="P902" s="266"/>
      <c r="Q902" s="266"/>
      <c r="R902" s="266"/>
      <c r="S902" s="266"/>
      <c r="T902" s="267"/>
      <c r="U902" s="14"/>
      <c r="V902" s="14"/>
      <c r="W902" s="14"/>
      <c r="X902" s="14"/>
      <c r="Y902" s="14"/>
      <c r="Z902" s="14"/>
      <c r="AA902" s="14"/>
      <c r="AB902" s="14"/>
      <c r="AC902" s="14"/>
      <c r="AD902" s="14"/>
      <c r="AE902" s="14"/>
      <c r="AT902" s="268" t="s">
        <v>264</v>
      </c>
      <c r="AU902" s="268" t="s">
        <v>85</v>
      </c>
      <c r="AV902" s="14" t="s">
        <v>85</v>
      </c>
      <c r="AW902" s="14" t="s">
        <v>32</v>
      </c>
      <c r="AX902" s="14" t="s">
        <v>76</v>
      </c>
      <c r="AY902" s="268" t="s">
        <v>253</v>
      </c>
    </row>
    <row r="903" s="14" customFormat="1">
      <c r="A903" s="14"/>
      <c r="B903" s="258"/>
      <c r="C903" s="259"/>
      <c r="D903" s="249" t="s">
        <v>264</v>
      </c>
      <c r="E903" s="260" t="s">
        <v>1</v>
      </c>
      <c r="F903" s="261" t="s">
        <v>1035</v>
      </c>
      <c r="G903" s="259"/>
      <c r="H903" s="262">
        <v>-0.105</v>
      </c>
      <c r="I903" s="263"/>
      <c r="J903" s="259"/>
      <c r="K903" s="259"/>
      <c r="L903" s="264"/>
      <c r="M903" s="265"/>
      <c r="N903" s="266"/>
      <c r="O903" s="266"/>
      <c r="P903" s="266"/>
      <c r="Q903" s="266"/>
      <c r="R903" s="266"/>
      <c r="S903" s="266"/>
      <c r="T903" s="267"/>
      <c r="U903" s="14"/>
      <c r="V903" s="14"/>
      <c r="W903" s="14"/>
      <c r="X903" s="14"/>
      <c r="Y903" s="14"/>
      <c r="Z903" s="14"/>
      <c r="AA903" s="14"/>
      <c r="AB903" s="14"/>
      <c r="AC903" s="14"/>
      <c r="AD903" s="14"/>
      <c r="AE903" s="14"/>
      <c r="AT903" s="268" t="s">
        <v>264</v>
      </c>
      <c r="AU903" s="268" t="s">
        <v>85</v>
      </c>
      <c r="AV903" s="14" t="s">
        <v>85</v>
      </c>
      <c r="AW903" s="14" t="s">
        <v>32</v>
      </c>
      <c r="AX903" s="14" t="s">
        <v>76</v>
      </c>
      <c r="AY903" s="268" t="s">
        <v>253</v>
      </c>
    </row>
    <row r="904" s="13" customFormat="1">
      <c r="A904" s="13"/>
      <c r="B904" s="247"/>
      <c r="C904" s="248"/>
      <c r="D904" s="249" t="s">
        <v>264</v>
      </c>
      <c r="E904" s="250" t="s">
        <v>1</v>
      </c>
      <c r="F904" s="251" t="s">
        <v>2127</v>
      </c>
      <c r="G904" s="248"/>
      <c r="H904" s="250" t="s">
        <v>1</v>
      </c>
      <c r="I904" s="252"/>
      <c r="J904" s="248"/>
      <c r="K904" s="248"/>
      <c r="L904" s="253"/>
      <c r="M904" s="254"/>
      <c r="N904" s="255"/>
      <c r="O904" s="255"/>
      <c r="P904" s="255"/>
      <c r="Q904" s="255"/>
      <c r="R904" s="255"/>
      <c r="S904" s="255"/>
      <c r="T904" s="256"/>
      <c r="U904" s="13"/>
      <c r="V904" s="13"/>
      <c r="W904" s="13"/>
      <c r="X904" s="13"/>
      <c r="Y904" s="13"/>
      <c r="Z904" s="13"/>
      <c r="AA904" s="13"/>
      <c r="AB904" s="13"/>
      <c r="AC904" s="13"/>
      <c r="AD904" s="13"/>
      <c r="AE904" s="13"/>
      <c r="AT904" s="257" t="s">
        <v>264</v>
      </c>
      <c r="AU904" s="257" t="s">
        <v>85</v>
      </c>
      <c r="AV904" s="13" t="s">
        <v>83</v>
      </c>
      <c r="AW904" s="13" t="s">
        <v>32</v>
      </c>
      <c r="AX904" s="13" t="s">
        <v>76</v>
      </c>
      <c r="AY904" s="257" t="s">
        <v>253</v>
      </c>
    </row>
    <row r="905" s="14" customFormat="1">
      <c r="A905" s="14"/>
      <c r="B905" s="258"/>
      <c r="C905" s="259"/>
      <c r="D905" s="249" t="s">
        <v>264</v>
      </c>
      <c r="E905" s="260" t="s">
        <v>1</v>
      </c>
      <c r="F905" s="261" t="s">
        <v>2510</v>
      </c>
      <c r="G905" s="259"/>
      <c r="H905" s="262">
        <v>1.091</v>
      </c>
      <c r="I905" s="263"/>
      <c r="J905" s="259"/>
      <c r="K905" s="259"/>
      <c r="L905" s="264"/>
      <c r="M905" s="265"/>
      <c r="N905" s="266"/>
      <c r="O905" s="266"/>
      <c r="P905" s="266"/>
      <c r="Q905" s="266"/>
      <c r="R905" s="266"/>
      <c r="S905" s="266"/>
      <c r="T905" s="267"/>
      <c r="U905" s="14"/>
      <c r="V905" s="14"/>
      <c r="W905" s="14"/>
      <c r="X905" s="14"/>
      <c r="Y905" s="14"/>
      <c r="Z905" s="14"/>
      <c r="AA905" s="14"/>
      <c r="AB905" s="14"/>
      <c r="AC905" s="14"/>
      <c r="AD905" s="14"/>
      <c r="AE905" s="14"/>
      <c r="AT905" s="268" t="s">
        <v>264</v>
      </c>
      <c r="AU905" s="268" t="s">
        <v>85</v>
      </c>
      <c r="AV905" s="14" t="s">
        <v>85</v>
      </c>
      <c r="AW905" s="14" t="s">
        <v>32</v>
      </c>
      <c r="AX905" s="14" t="s">
        <v>76</v>
      </c>
      <c r="AY905" s="268" t="s">
        <v>253</v>
      </c>
    </row>
    <row r="906" s="14" customFormat="1">
      <c r="A906" s="14"/>
      <c r="B906" s="258"/>
      <c r="C906" s="259"/>
      <c r="D906" s="249" t="s">
        <v>264</v>
      </c>
      <c r="E906" s="260" t="s">
        <v>1</v>
      </c>
      <c r="F906" s="261" t="s">
        <v>2504</v>
      </c>
      <c r="G906" s="259"/>
      <c r="H906" s="262">
        <v>3.7200000000000002</v>
      </c>
      <c r="I906" s="263"/>
      <c r="J906" s="259"/>
      <c r="K906" s="259"/>
      <c r="L906" s="264"/>
      <c r="M906" s="265"/>
      <c r="N906" s="266"/>
      <c r="O906" s="266"/>
      <c r="P906" s="266"/>
      <c r="Q906" s="266"/>
      <c r="R906" s="266"/>
      <c r="S906" s="266"/>
      <c r="T906" s="267"/>
      <c r="U906" s="14"/>
      <c r="V906" s="14"/>
      <c r="W906" s="14"/>
      <c r="X906" s="14"/>
      <c r="Y906" s="14"/>
      <c r="Z906" s="14"/>
      <c r="AA906" s="14"/>
      <c r="AB906" s="14"/>
      <c r="AC906" s="14"/>
      <c r="AD906" s="14"/>
      <c r="AE906" s="14"/>
      <c r="AT906" s="268" t="s">
        <v>264</v>
      </c>
      <c r="AU906" s="268" t="s">
        <v>85</v>
      </c>
      <c r="AV906" s="14" t="s">
        <v>85</v>
      </c>
      <c r="AW906" s="14" t="s">
        <v>32</v>
      </c>
      <c r="AX906" s="14" t="s">
        <v>76</v>
      </c>
      <c r="AY906" s="268" t="s">
        <v>253</v>
      </c>
    </row>
    <row r="907" s="14" customFormat="1">
      <c r="A907" s="14"/>
      <c r="B907" s="258"/>
      <c r="C907" s="259"/>
      <c r="D907" s="249" t="s">
        <v>264</v>
      </c>
      <c r="E907" s="260" t="s">
        <v>1</v>
      </c>
      <c r="F907" s="261" t="s">
        <v>1035</v>
      </c>
      <c r="G907" s="259"/>
      <c r="H907" s="262">
        <v>-0.105</v>
      </c>
      <c r="I907" s="263"/>
      <c r="J907" s="259"/>
      <c r="K907" s="259"/>
      <c r="L907" s="264"/>
      <c r="M907" s="265"/>
      <c r="N907" s="266"/>
      <c r="O907" s="266"/>
      <c r="P907" s="266"/>
      <c r="Q907" s="266"/>
      <c r="R907" s="266"/>
      <c r="S907" s="266"/>
      <c r="T907" s="267"/>
      <c r="U907" s="14"/>
      <c r="V907" s="14"/>
      <c r="W907" s="14"/>
      <c r="X907" s="14"/>
      <c r="Y907" s="14"/>
      <c r="Z907" s="14"/>
      <c r="AA907" s="14"/>
      <c r="AB907" s="14"/>
      <c r="AC907" s="14"/>
      <c r="AD907" s="14"/>
      <c r="AE907" s="14"/>
      <c r="AT907" s="268" t="s">
        <v>264</v>
      </c>
      <c r="AU907" s="268" t="s">
        <v>85</v>
      </c>
      <c r="AV907" s="14" t="s">
        <v>85</v>
      </c>
      <c r="AW907" s="14" t="s">
        <v>32</v>
      </c>
      <c r="AX907" s="14" t="s">
        <v>76</v>
      </c>
      <c r="AY907" s="268" t="s">
        <v>253</v>
      </c>
    </row>
    <row r="908" s="13" customFormat="1">
      <c r="A908" s="13"/>
      <c r="B908" s="247"/>
      <c r="C908" s="248"/>
      <c r="D908" s="249" t="s">
        <v>264</v>
      </c>
      <c r="E908" s="250" t="s">
        <v>1</v>
      </c>
      <c r="F908" s="251" t="s">
        <v>2131</v>
      </c>
      <c r="G908" s="248"/>
      <c r="H908" s="250" t="s">
        <v>1</v>
      </c>
      <c r="I908" s="252"/>
      <c r="J908" s="248"/>
      <c r="K908" s="248"/>
      <c r="L908" s="253"/>
      <c r="M908" s="254"/>
      <c r="N908" s="255"/>
      <c r="O908" s="255"/>
      <c r="P908" s="255"/>
      <c r="Q908" s="255"/>
      <c r="R908" s="255"/>
      <c r="S908" s="255"/>
      <c r="T908" s="256"/>
      <c r="U908" s="13"/>
      <c r="V908" s="13"/>
      <c r="W908" s="13"/>
      <c r="X908" s="13"/>
      <c r="Y908" s="13"/>
      <c r="Z908" s="13"/>
      <c r="AA908" s="13"/>
      <c r="AB908" s="13"/>
      <c r="AC908" s="13"/>
      <c r="AD908" s="13"/>
      <c r="AE908" s="13"/>
      <c r="AT908" s="257" t="s">
        <v>264</v>
      </c>
      <c r="AU908" s="257" t="s">
        <v>85</v>
      </c>
      <c r="AV908" s="13" t="s">
        <v>83</v>
      </c>
      <c r="AW908" s="13" t="s">
        <v>32</v>
      </c>
      <c r="AX908" s="13" t="s">
        <v>76</v>
      </c>
      <c r="AY908" s="257" t="s">
        <v>253</v>
      </c>
    </row>
    <row r="909" s="14" customFormat="1">
      <c r="A909" s="14"/>
      <c r="B909" s="258"/>
      <c r="C909" s="259"/>
      <c r="D909" s="249" t="s">
        <v>264</v>
      </c>
      <c r="E909" s="260" t="s">
        <v>1</v>
      </c>
      <c r="F909" s="261" t="s">
        <v>2511</v>
      </c>
      <c r="G909" s="259"/>
      <c r="H909" s="262">
        <v>1.0940000000000001</v>
      </c>
      <c r="I909" s="263"/>
      <c r="J909" s="259"/>
      <c r="K909" s="259"/>
      <c r="L909" s="264"/>
      <c r="M909" s="265"/>
      <c r="N909" s="266"/>
      <c r="O909" s="266"/>
      <c r="P909" s="266"/>
      <c r="Q909" s="266"/>
      <c r="R909" s="266"/>
      <c r="S909" s="266"/>
      <c r="T909" s="267"/>
      <c r="U909" s="14"/>
      <c r="V909" s="14"/>
      <c r="W909" s="14"/>
      <c r="X909" s="14"/>
      <c r="Y909" s="14"/>
      <c r="Z909" s="14"/>
      <c r="AA909" s="14"/>
      <c r="AB909" s="14"/>
      <c r="AC909" s="14"/>
      <c r="AD909" s="14"/>
      <c r="AE909" s="14"/>
      <c r="AT909" s="268" t="s">
        <v>264</v>
      </c>
      <c r="AU909" s="268" t="s">
        <v>85</v>
      </c>
      <c r="AV909" s="14" t="s">
        <v>85</v>
      </c>
      <c r="AW909" s="14" t="s">
        <v>32</v>
      </c>
      <c r="AX909" s="14" t="s">
        <v>76</v>
      </c>
      <c r="AY909" s="268" t="s">
        <v>253</v>
      </c>
    </row>
    <row r="910" s="14" customFormat="1">
      <c r="A910" s="14"/>
      <c r="B910" s="258"/>
      <c r="C910" s="259"/>
      <c r="D910" s="249" t="s">
        <v>264</v>
      </c>
      <c r="E910" s="260" t="s">
        <v>1</v>
      </c>
      <c r="F910" s="261" t="s">
        <v>2504</v>
      </c>
      <c r="G910" s="259"/>
      <c r="H910" s="262">
        <v>3.7200000000000002</v>
      </c>
      <c r="I910" s="263"/>
      <c r="J910" s="259"/>
      <c r="K910" s="259"/>
      <c r="L910" s="264"/>
      <c r="M910" s="265"/>
      <c r="N910" s="266"/>
      <c r="O910" s="266"/>
      <c r="P910" s="266"/>
      <c r="Q910" s="266"/>
      <c r="R910" s="266"/>
      <c r="S910" s="266"/>
      <c r="T910" s="267"/>
      <c r="U910" s="14"/>
      <c r="V910" s="14"/>
      <c r="W910" s="14"/>
      <c r="X910" s="14"/>
      <c r="Y910" s="14"/>
      <c r="Z910" s="14"/>
      <c r="AA910" s="14"/>
      <c r="AB910" s="14"/>
      <c r="AC910" s="14"/>
      <c r="AD910" s="14"/>
      <c r="AE910" s="14"/>
      <c r="AT910" s="268" t="s">
        <v>264</v>
      </c>
      <c r="AU910" s="268" t="s">
        <v>85</v>
      </c>
      <c r="AV910" s="14" t="s">
        <v>85</v>
      </c>
      <c r="AW910" s="14" t="s">
        <v>32</v>
      </c>
      <c r="AX910" s="14" t="s">
        <v>76</v>
      </c>
      <c r="AY910" s="268" t="s">
        <v>253</v>
      </c>
    </row>
    <row r="911" s="14" customFormat="1">
      <c r="A911" s="14"/>
      <c r="B911" s="258"/>
      <c r="C911" s="259"/>
      <c r="D911" s="249" t="s">
        <v>264</v>
      </c>
      <c r="E911" s="260" t="s">
        <v>1</v>
      </c>
      <c r="F911" s="261" t="s">
        <v>1035</v>
      </c>
      <c r="G911" s="259"/>
      <c r="H911" s="262">
        <v>-0.105</v>
      </c>
      <c r="I911" s="263"/>
      <c r="J911" s="259"/>
      <c r="K911" s="259"/>
      <c r="L911" s="264"/>
      <c r="M911" s="265"/>
      <c r="N911" s="266"/>
      <c r="O911" s="266"/>
      <c r="P911" s="266"/>
      <c r="Q911" s="266"/>
      <c r="R911" s="266"/>
      <c r="S911" s="266"/>
      <c r="T911" s="267"/>
      <c r="U911" s="14"/>
      <c r="V911" s="14"/>
      <c r="W911" s="14"/>
      <c r="X911" s="14"/>
      <c r="Y911" s="14"/>
      <c r="Z911" s="14"/>
      <c r="AA911" s="14"/>
      <c r="AB911" s="14"/>
      <c r="AC911" s="14"/>
      <c r="AD911" s="14"/>
      <c r="AE911" s="14"/>
      <c r="AT911" s="268" t="s">
        <v>264</v>
      </c>
      <c r="AU911" s="268" t="s">
        <v>85</v>
      </c>
      <c r="AV911" s="14" t="s">
        <v>85</v>
      </c>
      <c r="AW911" s="14" t="s">
        <v>32</v>
      </c>
      <c r="AX911" s="14" t="s">
        <v>76</v>
      </c>
      <c r="AY911" s="268" t="s">
        <v>253</v>
      </c>
    </row>
    <row r="912" s="13" customFormat="1">
      <c r="A912" s="13"/>
      <c r="B912" s="247"/>
      <c r="C912" s="248"/>
      <c r="D912" s="249" t="s">
        <v>264</v>
      </c>
      <c r="E912" s="250" t="s">
        <v>1</v>
      </c>
      <c r="F912" s="251" t="s">
        <v>2136</v>
      </c>
      <c r="G912" s="248"/>
      <c r="H912" s="250" t="s">
        <v>1</v>
      </c>
      <c r="I912" s="252"/>
      <c r="J912" s="248"/>
      <c r="K912" s="248"/>
      <c r="L912" s="253"/>
      <c r="M912" s="254"/>
      <c r="N912" s="255"/>
      <c r="O912" s="255"/>
      <c r="P912" s="255"/>
      <c r="Q912" s="255"/>
      <c r="R912" s="255"/>
      <c r="S912" s="255"/>
      <c r="T912" s="256"/>
      <c r="U912" s="13"/>
      <c r="V912" s="13"/>
      <c r="W912" s="13"/>
      <c r="X912" s="13"/>
      <c r="Y912" s="13"/>
      <c r="Z912" s="13"/>
      <c r="AA912" s="13"/>
      <c r="AB912" s="13"/>
      <c r="AC912" s="13"/>
      <c r="AD912" s="13"/>
      <c r="AE912" s="13"/>
      <c r="AT912" s="257" t="s">
        <v>264</v>
      </c>
      <c r="AU912" s="257" t="s">
        <v>85</v>
      </c>
      <c r="AV912" s="13" t="s">
        <v>83</v>
      </c>
      <c r="AW912" s="13" t="s">
        <v>32</v>
      </c>
      <c r="AX912" s="13" t="s">
        <v>76</v>
      </c>
      <c r="AY912" s="257" t="s">
        <v>253</v>
      </c>
    </row>
    <row r="913" s="14" customFormat="1">
      <c r="A913" s="14"/>
      <c r="B913" s="258"/>
      <c r="C913" s="259"/>
      <c r="D913" s="249" t="s">
        <v>264</v>
      </c>
      <c r="E913" s="260" t="s">
        <v>1</v>
      </c>
      <c r="F913" s="261" t="s">
        <v>2512</v>
      </c>
      <c r="G913" s="259"/>
      <c r="H913" s="262">
        <v>1.1279999999999999</v>
      </c>
      <c r="I913" s="263"/>
      <c r="J913" s="259"/>
      <c r="K913" s="259"/>
      <c r="L913" s="264"/>
      <c r="M913" s="265"/>
      <c r="N913" s="266"/>
      <c r="O913" s="266"/>
      <c r="P913" s="266"/>
      <c r="Q913" s="266"/>
      <c r="R913" s="266"/>
      <c r="S913" s="266"/>
      <c r="T913" s="267"/>
      <c r="U913" s="14"/>
      <c r="V913" s="14"/>
      <c r="W913" s="14"/>
      <c r="X913" s="14"/>
      <c r="Y913" s="14"/>
      <c r="Z913" s="14"/>
      <c r="AA913" s="14"/>
      <c r="AB913" s="14"/>
      <c r="AC913" s="14"/>
      <c r="AD913" s="14"/>
      <c r="AE913" s="14"/>
      <c r="AT913" s="268" t="s">
        <v>264</v>
      </c>
      <c r="AU913" s="268" t="s">
        <v>85</v>
      </c>
      <c r="AV913" s="14" t="s">
        <v>85</v>
      </c>
      <c r="AW913" s="14" t="s">
        <v>32</v>
      </c>
      <c r="AX913" s="14" t="s">
        <v>76</v>
      </c>
      <c r="AY913" s="268" t="s">
        <v>253</v>
      </c>
    </row>
    <row r="914" s="14" customFormat="1">
      <c r="A914" s="14"/>
      <c r="B914" s="258"/>
      <c r="C914" s="259"/>
      <c r="D914" s="249" t="s">
        <v>264</v>
      </c>
      <c r="E914" s="260" t="s">
        <v>1</v>
      </c>
      <c r="F914" s="261" t="s">
        <v>2504</v>
      </c>
      <c r="G914" s="259"/>
      <c r="H914" s="262">
        <v>3.7200000000000002</v>
      </c>
      <c r="I914" s="263"/>
      <c r="J914" s="259"/>
      <c r="K914" s="259"/>
      <c r="L914" s="264"/>
      <c r="M914" s="265"/>
      <c r="N914" s="266"/>
      <c r="O914" s="266"/>
      <c r="P914" s="266"/>
      <c r="Q914" s="266"/>
      <c r="R914" s="266"/>
      <c r="S914" s="266"/>
      <c r="T914" s="267"/>
      <c r="U914" s="14"/>
      <c r="V914" s="14"/>
      <c r="W914" s="14"/>
      <c r="X914" s="14"/>
      <c r="Y914" s="14"/>
      <c r="Z914" s="14"/>
      <c r="AA914" s="14"/>
      <c r="AB914" s="14"/>
      <c r="AC914" s="14"/>
      <c r="AD914" s="14"/>
      <c r="AE914" s="14"/>
      <c r="AT914" s="268" t="s">
        <v>264</v>
      </c>
      <c r="AU914" s="268" t="s">
        <v>85</v>
      </c>
      <c r="AV914" s="14" t="s">
        <v>85</v>
      </c>
      <c r="AW914" s="14" t="s">
        <v>32</v>
      </c>
      <c r="AX914" s="14" t="s">
        <v>76</v>
      </c>
      <c r="AY914" s="268" t="s">
        <v>253</v>
      </c>
    </row>
    <row r="915" s="14" customFormat="1">
      <c r="A915" s="14"/>
      <c r="B915" s="258"/>
      <c r="C915" s="259"/>
      <c r="D915" s="249" t="s">
        <v>264</v>
      </c>
      <c r="E915" s="260" t="s">
        <v>1</v>
      </c>
      <c r="F915" s="261" t="s">
        <v>1035</v>
      </c>
      <c r="G915" s="259"/>
      <c r="H915" s="262">
        <v>-0.105</v>
      </c>
      <c r="I915" s="263"/>
      <c r="J915" s="259"/>
      <c r="K915" s="259"/>
      <c r="L915" s="264"/>
      <c r="M915" s="265"/>
      <c r="N915" s="266"/>
      <c r="O915" s="266"/>
      <c r="P915" s="266"/>
      <c r="Q915" s="266"/>
      <c r="R915" s="266"/>
      <c r="S915" s="266"/>
      <c r="T915" s="267"/>
      <c r="U915" s="14"/>
      <c r="V915" s="14"/>
      <c r="W915" s="14"/>
      <c r="X915" s="14"/>
      <c r="Y915" s="14"/>
      <c r="Z915" s="14"/>
      <c r="AA915" s="14"/>
      <c r="AB915" s="14"/>
      <c r="AC915" s="14"/>
      <c r="AD915" s="14"/>
      <c r="AE915" s="14"/>
      <c r="AT915" s="268" t="s">
        <v>264</v>
      </c>
      <c r="AU915" s="268" t="s">
        <v>85</v>
      </c>
      <c r="AV915" s="14" t="s">
        <v>85</v>
      </c>
      <c r="AW915" s="14" t="s">
        <v>32</v>
      </c>
      <c r="AX915" s="14" t="s">
        <v>76</v>
      </c>
      <c r="AY915" s="268" t="s">
        <v>253</v>
      </c>
    </row>
    <row r="916" s="13" customFormat="1">
      <c r="A916" s="13"/>
      <c r="B916" s="247"/>
      <c r="C916" s="248"/>
      <c r="D916" s="249" t="s">
        <v>264</v>
      </c>
      <c r="E916" s="250" t="s">
        <v>1</v>
      </c>
      <c r="F916" s="251" t="s">
        <v>2140</v>
      </c>
      <c r="G916" s="248"/>
      <c r="H916" s="250" t="s">
        <v>1</v>
      </c>
      <c r="I916" s="252"/>
      <c r="J916" s="248"/>
      <c r="K916" s="248"/>
      <c r="L916" s="253"/>
      <c r="M916" s="254"/>
      <c r="N916" s="255"/>
      <c r="O916" s="255"/>
      <c r="P916" s="255"/>
      <c r="Q916" s="255"/>
      <c r="R916" s="255"/>
      <c r="S916" s="255"/>
      <c r="T916" s="256"/>
      <c r="U916" s="13"/>
      <c r="V916" s="13"/>
      <c r="W916" s="13"/>
      <c r="X916" s="13"/>
      <c r="Y916" s="13"/>
      <c r="Z916" s="13"/>
      <c r="AA916" s="13"/>
      <c r="AB916" s="13"/>
      <c r="AC916" s="13"/>
      <c r="AD916" s="13"/>
      <c r="AE916" s="13"/>
      <c r="AT916" s="257" t="s">
        <v>264</v>
      </c>
      <c r="AU916" s="257" t="s">
        <v>85</v>
      </c>
      <c r="AV916" s="13" t="s">
        <v>83</v>
      </c>
      <c r="AW916" s="13" t="s">
        <v>32</v>
      </c>
      <c r="AX916" s="13" t="s">
        <v>76</v>
      </c>
      <c r="AY916" s="257" t="s">
        <v>253</v>
      </c>
    </row>
    <row r="917" s="14" customFormat="1">
      <c r="A917" s="14"/>
      <c r="B917" s="258"/>
      <c r="C917" s="259"/>
      <c r="D917" s="249" t="s">
        <v>264</v>
      </c>
      <c r="E917" s="260" t="s">
        <v>1</v>
      </c>
      <c r="F917" s="261" t="s">
        <v>2513</v>
      </c>
      <c r="G917" s="259"/>
      <c r="H917" s="262">
        <v>1.2290000000000001</v>
      </c>
      <c r="I917" s="263"/>
      <c r="J917" s="259"/>
      <c r="K917" s="259"/>
      <c r="L917" s="264"/>
      <c r="M917" s="265"/>
      <c r="N917" s="266"/>
      <c r="O917" s="266"/>
      <c r="P917" s="266"/>
      <c r="Q917" s="266"/>
      <c r="R917" s="266"/>
      <c r="S917" s="266"/>
      <c r="T917" s="267"/>
      <c r="U917" s="14"/>
      <c r="V917" s="14"/>
      <c r="W917" s="14"/>
      <c r="X917" s="14"/>
      <c r="Y917" s="14"/>
      <c r="Z917" s="14"/>
      <c r="AA917" s="14"/>
      <c r="AB917" s="14"/>
      <c r="AC917" s="14"/>
      <c r="AD917" s="14"/>
      <c r="AE917" s="14"/>
      <c r="AT917" s="268" t="s">
        <v>264</v>
      </c>
      <c r="AU917" s="268" t="s">
        <v>85</v>
      </c>
      <c r="AV917" s="14" t="s">
        <v>85</v>
      </c>
      <c r="AW917" s="14" t="s">
        <v>32</v>
      </c>
      <c r="AX917" s="14" t="s">
        <v>76</v>
      </c>
      <c r="AY917" s="268" t="s">
        <v>253</v>
      </c>
    </row>
    <row r="918" s="14" customFormat="1">
      <c r="A918" s="14"/>
      <c r="B918" s="258"/>
      <c r="C918" s="259"/>
      <c r="D918" s="249" t="s">
        <v>264</v>
      </c>
      <c r="E918" s="260" t="s">
        <v>1</v>
      </c>
      <c r="F918" s="261" t="s">
        <v>2514</v>
      </c>
      <c r="G918" s="259"/>
      <c r="H918" s="262">
        <v>4.9640000000000004</v>
      </c>
      <c r="I918" s="263"/>
      <c r="J918" s="259"/>
      <c r="K918" s="259"/>
      <c r="L918" s="264"/>
      <c r="M918" s="265"/>
      <c r="N918" s="266"/>
      <c r="O918" s="266"/>
      <c r="P918" s="266"/>
      <c r="Q918" s="266"/>
      <c r="R918" s="266"/>
      <c r="S918" s="266"/>
      <c r="T918" s="267"/>
      <c r="U918" s="14"/>
      <c r="V918" s="14"/>
      <c r="W918" s="14"/>
      <c r="X918" s="14"/>
      <c r="Y918" s="14"/>
      <c r="Z918" s="14"/>
      <c r="AA918" s="14"/>
      <c r="AB918" s="14"/>
      <c r="AC918" s="14"/>
      <c r="AD918" s="14"/>
      <c r="AE918" s="14"/>
      <c r="AT918" s="268" t="s">
        <v>264</v>
      </c>
      <c r="AU918" s="268" t="s">
        <v>85</v>
      </c>
      <c r="AV918" s="14" t="s">
        <v>85</v>
      </c>
      <c r="AW918" s="14" t="s">
        <v>32</v>
      </c>
      <c r="AX918" s="14" t="s">
        <v>76</v>
      </c>
      <c r="AY918" s="268" t="s">
        <v>253</v>
      </c>
    </row>
    <row r="919" s="14" customFormat="1">
      <c r="A919" s="14"/>
      <c r="B919" s="258"/>
      <c r="C919" s="259"/>
      <c r="D919" s="249" t="s">
        <v>264</v>
      </c>
      <c r="E919" s="260" t="s">
        <v>1</v>
      </c>
      <c r="F919" s="261" t="s">
        <v>1035</v>
      </c>
      <c r="G919" s="259"/>
      <c r="H919" s="262">
        <v>-0.105</v>
      </c>
      <c r="I919" s="263"/>
      <c r="J919" s="259"/>
      <c r="K919" s="259"/>
      <c r="L919" s="264"/>
      <c r="M919" s="265"/>
      <c r="N919" s="266"/>
      <c r="O919" s="266"/>
      <c r="P919" s="266"/>
      <c r="Q919" s="266"/>
      <c r="R919" s="266"/>
      <c r="S919" s="266"/>
      <c r="T919" s="267"/>
      <c r="U919" s="14"/>
      <c r="V919" s="14"/>
      <c r="W919" s="14"/>
      <c r="X919" s="14"/>
      <c r="Y919" s="14"/>
      <c r="Z919" s="14"/>
      <c r="AA919" s="14"/>
      <c r="AB919" s="14"/>
      <c r="AC919" s="14"/>
      <c r="AD919" s="14"/>
      <c r="AE919" s="14"/>
      <c r="AT919" s="268" t="s">
        <v>264</v>
      </c>
      <c r="AU919" s="268" t="s">
        <v>85</v>
      </c>
      <c r="AV919" s="14" t="s">
        <v>85</v>
      </c>
      <c r="AW919" s="14" t="s">
        <v>32</v>
      </c>
      <c r="AX919" s="14" t="s">
        <v>76</v>
      </c>
      <c r="AY919" s="268" t="s">
        <v>253</v>
      </c>
    </row>
    <row r="920" s="13" customFormat="1">
      <c r="A920" s="13"/>
      <c r="B920" s="247"/>
      <c r="C920" s="248"/>
      <c r="D920" s="249" t="s">
        <v>264</v>
      </c>
      <c r="E920" s="250" t="s">
        <v>1</v>
      </c>
      <c r="F920" s="251" t="s">
        <v>2146</v>
      </c>
      <c r="G920" s="248"/>
      <c r="H920" s="250" t="s">
        <v>1</v>
      </c>
      <c r="I920" s="252"/>
      <c r="J920" s="248"/>
      <c r="K920" s="248"/>
      <c r="L920" s="253"/>
      <c r="M920" s="254"/>
      <c r="N920" s="255"/>
      <c r="O920" s="255"/>
      <c r="P920" s="255"/>
      <c r="Q920" s="255"/>
      <c r="R920" s="255"/>
      <c r="S920" s="255"/>
      <c r="T920" s="256"/>
      <c r="U920" s="13"/>
      <c r="V920" s="13"/>
      <c r="W920" s="13"/>
      <c r="X920" s="13"/>
      <c r="Y920" s="13"/>
      <c r="Z920" s="13"/>
      <c r="AA920" s="13"/>
      <c r="AB920" s="13"/>
      <c r="AC920" s="13"/>
      <c r="AD920" s="13"/>
      <c r="AE920" s="13"/>
      <c r="AT920" s="257" t="s">
        <v>264</v>
      </c>
      <c r="AU920" s="257" t="s">
        <v>85</v>
      </c>
      <c r="AV920" s="13" t="s">
        <v>83</v>
      </c>
      <c r="AW920" s="13" t="s">
        <v>32</v>
      </c>
      <c r="AX920" s="13" t="s">
        <v>76</v>
      </c>
      <c r="AY920" s="257" t="s">
        <v>253</v>
      </c>
    </row>
    <row r="921" s="14" customFormat="1">
      <c r="A921" s="14"/>
      <c r="B921" s="258"/>
      <c r="C921" s="259"/>
      <c r="D921" s="249" t="s">
        <v>264</v>
      </c>
      <c r="E921" s="260" t="s">
        <v>1</v>
      </c>
      <c r="F921" s="261" t="s">
        <v>2515</v>
      </c>
      <c r="G921" s="259"/>
      <c r="H921" s="262">
        <v>1.2430000000000001</v>
      </c>
      <c r="I921" s="263"/>
      <c r="J921" s="259"/>
      <c r="K921" s="259"/>
      <c r="L921" s="264"/>
      <c r="M921" s="265"/>
      <c r="N921" s="266"/>
      <c r="O921" s="266"/>
      <c r="P921" s="266"/>
      <c r="Q921" s="266"/>
      <c r="R921" s="266"/>
      <c r="S921" s="266"/>
      <c r="T921" s="267"/>
      <c r="U921" s="14"/>
      <c r="V921" s="14"/>
      <c r="W921" s="14"/>
      <c r="X921" s="14"/>
      <c r="Y921" s="14"/>
      <c r="Z921" s="14"/>
      <c r="AA921" s="14"/>
      <c r="AB921" s="14"/>
      <c r="AC921" s="14"/>
      <c r="AD921" s="14"/>
      <c r="AE921" s="14"/>
      <c r="AT921" s="268" t="s">
        <v>264</v>
      </c>
      <c r="AU921" s="268" t="s">
        <v>85</v>
      </c>
      <c r="AV921" s="14" t="s">
        <v>85</v>
      </c>
      <c r="AW921" s="14" t="s">
        <v>32</v>
      </c>
      <c r="AX921" s="14" t="s">
        <v>76</v>
      </c>
      <c r="AY921" s="268" t="s">
        <v>253</v>
      </c>
    </row>
    <row r="922" s="14" customFormat="1">
      <c r="A922" s="14"/>
      <c r="B922" s="258"/>
      <c r="C922" s="259"/>
      <c r="D922" s="249" t="s">
        <v>264</v>
      </c>
      <c r="E922" s="260" t="s">
        <v>1</v>
      </c>
      <c r="F922" s="261" t="s">
        <v>2516</v>
      </c>
      <c r="G922" s="259"/>
      <c r="H922" s="262">
        <v>6.5199999999999996</v>
      </c>
      <c r="I922" s="263"/>
      <c r="J922" s="259"/>
      <c r="K922" s="259"/>
      <c r="L922" s="264"/>
      <c r="M922" s="265"/>
      <c r="N922" s="266"/>
      <c r="O922" s="266"/>
      <c r="P922" s="266"/>
      <c r="Q922" s="266"/>
      <c r="R922" s="266"/>
      <c r="S922" s="266"/>
      <c r="T922" s="267"/>
      <c r="U922" s="14"/>
      <c r="V922" s="14"/>
      <c r="W922" s="14"/>
      <c r="X922" s="14"/>
      <c r="Y922" s="14"/>
      <c r="Z922" s="14"/>
      <c r="AA922" s="14"/>
      <c r="AB922" s="14"/>
      <c r="AC922" s="14"/>
      <c r="AD922" s="14"/>
      <c r="AE922" s="14"/>
      <c r="AT922" s="268" t="s">
        <v>264</v>
      </c>
      <c r="AU922" s="268" t="s">
        <v>85</v>
      </c>
      <c r="AV922" s="14" t="s">
        <v>85</v>
      </c>
      <c r="AW922" s="14" t="s">
        <v>32</v>
      </c>
      <c r="AX922" s="14" t="s">
        <v>76</v>
      </c>
      <c r="AY922" s="268" t="s">
        <v>253</v>
      </c>
    </row>
    <row r="923" s="14" customFormat="1">
      <c r="A923" s="14"/>
      <c r="B923" s="258"/>
      <c r="C923" s="259"/>
      <c r="D923" s="249" t="s">
        <v>264</v>
      </c>
      <c r="E923" s="260" t="s">
        <v>1</v>
      </c>
      <c r="F923" s="261" t="s">
        <v>1035</v>
      </c>
      <c r="G923" s="259"/>
      <c r="H923" s="262">
        <v>-0.105</v>
      </c>
      <c r="I923" s="263"/>
      <c r="J923" s="259"/>
      <c r="K923" s="259"/>
      <c r="L923" s="264"/>
      <c r="M923" s="265"/>
      <c r="N923" s="266"/>
      <c r="O923" s="266"/>
      <c r="P923" s="266"/>
      <c r="Q923" s="266"/>
      <c r="R923" s="266"/>
      <c r="S923" s="266"/>
      <c r="T923" s="267"/>
      <c r="U923" s="14"/>
      <c r="V923" s="14"/>
      <c r="W923" s="14"/>
      <c r="X923" s="14"/>
      <c r="Y923" s="14"/>
      <c r="Z923" s="14"/>
      <c r="AA923" s="14"/>
      <c r="AB923" s="14"/>
      <c r="AC923" s="14"/>
      <c r="AD923" s="14"/>
      <c r="AE923" s="14"/>
      <c r="AT923" s="268" t="s">
        <v>264</v>
      </c>
      <c r="AU923" s="268" t="s">
        <v>85</v>
      </c>
      <c r="AV923" s="14" t="s">
        <v>85</v>
      </c>
      <c r="AW923" s="14" t="s">
        <v>32</v>
      </c>
      <c r="AX923" s="14" t="s">
        <v>76</v>
      </c>
      <c r="AY923" s="268" t="s">
        <v>253</v>
      </c>
    </row>
    <row r="924" s="13" customFormat="1">
      <c r="A924" s="13"/>
      <c r="B924" s="247"/>
      <c r="C924" s="248"/>
      <c r="D924" s="249" t="s">
        <v>264</v>
      </c>
      <c r="E924" s="250" t="s">
        <v>1</v>
      </c>
      <c r="F924" s="251" t="s">
        <v>2148</v>
      </c>
      <c r="G924" s="248"/>
      <c r="H924" s="250" t="s">
        <v>1</v>
      </c>
      <c r="I924" s="252"/>
      <c r="J924" s="248"/>
      <c r="K924" s="248"/>
      <c r="L924" s="253"/>
      <c r="M924" s="254"/>
      <c r="N924" s="255"/>
      <c r="O924" s="255"/>
      <c r="P924" s="255"/>
      <c r="Q924" s="255"/>
      <c r="R924" s="255"/>
      <c r="S924" s="255"/>
      <c r="T924" s="256"/>
      <c r="U924" s="13"/>
      <c r="V924" s="13"/>
      <c r="W924" s="13"/>
      <c r="X924" s="13"/>
      <c r="Y924" s="13"/>
      <c r="Z924" s="13"/>
      <c r="AA924" s="13"/>
      <c r="AB924" s="13"/>
      <c r="AC924" s="13"/>
      <c r="AD924" s="13"/>
      <c r="AE924" s="13"/>
      <c r="AT924" s="257" t="s">
        <v>264</v>
      </c>
      <c r="AU924" s="257" t="s">
        <v>85</v>
      </c>
      <c r="AV924" s="13" t="s">
        <v>83</v>
      </c>
      <c r="AW924" s="13" t="s">
        <v>32</v>
      </c>
      <c r="AX924" s="13" t="s">
        <v>76</v>
      </c>
      <c r="AY924" s="257" t="s">
        <v>253</v>
      </c>
    </row>
    <row r="925" s="14" customFormat="1">
      <c r="A925" s="14"/>
      <c r="B925" s="258"/>
      <c r="C925" s="259"/>
      <c r="D925" s="249" t="s">
        <v>264</v>
      </c>
      <c r="E925" s="260" t="s">
        <v>1</v>
      </c>
      <c r="F925" s="261" t="s">
        <v>2517</v>
      </c>
      <c r="G925" s="259"/>
      <c r="H925" s="262">
        <v>0.81899999999999995</v>
      </c>
      <c r="I925" s="263"/>
      <c r="J925" s="259"/>
      <c r="K925" s="259"/>
      <c r="L925" s="264"/>
      <c r="M925" s="265"/>
      <c r="N925" s="266"/>
      <c r="O925" s="266"/>
      <c r="P925" s="266"/>
      <c r="Q925" s="266"/>
      <c r="R925" s="266"/>
      <c r="S925" s="266"/>
      <c r="T925" s="267"/>
      <c r="U925" s="14"/>
      <c r="V925" s="14"/>
      <c r="W925" s="14"/>
      <c r="X925" s="14"/>
      <c r="Y925" s="14"/>
      <c r="Z925" s="14"/>
      <c r="AA925" s="14"/>
      <c r="AB925" s="14"/>
      <c r="AC925" s="14"/>
      <c r="AD925" s="14"/>
      <c r="AE925" s="14"/>
      <c r="AT925" s="268" t="s">
        <v>264</v>
      </c>
      <c r="AU925" s="268" t="s">
        <v>85</v>
      </c>
      <c r="AV925" s="14" t="s">
        <v>85</v>
      </c>
      <c r="AW925" s="14" t="s">
        <v>32</v>
      </c>
      <c r="AX925" s="14" t="s">
        <v>76</v>
      </c>
      <c r="AY925" s="268" t="s">
        <v>253</v>
      </c>
    </row>
    <row r="926" s="14" customFormat="1">
      <c r="A926" s="14"/>
      <c r="B926" s="258"/>
      <c r="C926" s="259"/>
      <c r="D926" s="249" t="s">
        <v>264</v>
      </c>
      <c r="E926" s="260" t="s">
        <v>1</v>
      </c>
      <c r="F926" s="261" t="s">
        <v>1035</v>
      </c>
      <c r="G926" s="259"/>
      <c r="H926" s="262">
        <v>-0.105</v>
      </c>
      <c r="I926" s="263"/>
      <c r="J926" s="259"/>
      <c r="K926" s="259"/>
      <c r="L926" s="264"/>
      <c r="M926" s="265"/>
      <c r="N926" s="266"/>
      <c r="O926" s="266"/>
      <c r="P926" s="266"/>
      <c r="Q926" s="266"/>
      <c r="R926" s="266"/>
      <c r="S926" s="266"/>
      <c r="T926" s="267"/>
      <c r="U926" s="14"/>
      <c r="V926" s="14"/>
      <c r="W926" s="14"/>
      <c r="X926" s="14"/>
      <c r="Y926" s="14"/>
      <c r="Z926" s="14"/>
      <c r="AA926" s="14"/>
      <c r="AB926" s="14"/>
      <c r="AC926" s="14"/>
      <c r="AD926" s="14"/>
      <c r="AE926" s="14"/>
      <c r="AT926" s="268" t="s">
        <v>264</v>
      </c>
      <c r="AU926" s="268" t="s">
        <v>85</v>
      </c>
      <c r="AV926" s="14" t="s">
        <v>85</v>
      </c>
      <c r="AW926" s="14" t="s">
        <v>32</v>
      </c>
      <c r="AX926" s="14" t="s">
        <v>76</v>
      </c>
      <c r="AY926" s="268" t="s">
        <v>253</v>
      </c>
    </row>
    <row r="927" s="13" customFormat="1">
      <c r="A927" s="13"/>
      <c r="B927" s="247"/>
      <c r="C927" s="248"/>
      <c r="D927" s="249" t="s">
        <v>264</v>
      </c>
      <c r="E927" s="250" t="s">
        <v>1</v>
      </c>
      <c r="F927" s="251" t="s">
        <v>2150</v>
      </c>
      <c r="G927" s="248"/>
      <c r="H927" s="250" t="s">
        <v>1</v>
      </c>
      <c r="I927" s="252"/>
      <c r="J927" s="248"/>
      <c r="K927" s="248"/>
      <c r="L927" s="253"/>
      <c r="M927" s="254"/>
      <c r="N927" s="255"/>
      <c r="O927" s="255"/>
      <c r="P927" s="255"/>
      <c r="Q927" s="255"/>
      <c r="R927" s="255"/>
      <c r="S927" s="255"/>
      <c r="T927" s="256"/>
      <c r="U927" s="13"/>
      <c r="V927" s="13"/>
      <c r="W927" s="13"/>
      <c r="X927" s="13"/>
      <c r="Y927" s="13"/>
      <c r="Z927" s="13"/>
      <c r="AA927" s="13"/>
      <c r="AB927" s="13"/>
      <c r="AC927" s="13"/>
      <c r="AD927" s="13"/>
      <c r="AE927" s="13"/>
      <c r="AT927" s="257" t="s">
        <v>264</v>
      </c>
      <c r="AU927" s="257" t="s">
        <v>85</v>
      </c>
      <c r="AV927" s="13" t="s">
        <v>83</v>
      </c>
      <c r="AW927" s="13" t="s">
        <v>32</v>
      </c>
      <c r="AX927" s="13" t="s">
        <v>76</v>
      </c>
      <c r="AY927" s="257" t="s">
        <v>253</v>
      </c>
    </row>
    <row r="928" s="14" customFormat="1">
      <c r="A928" s="14"/>
      <c r="B928" s="258"/>
      <c r="C928" s="259"/>
      <c r="D928" s="249" t="s">
        <v>264</v>
      </c>
      <c r="E928" s="260" t="s">
        <v>1</v>
      </c>
      <c r="F928" s="261" t="s">
        <v>2518</v>
      </c>
      <c r="G928" s="259"/>
      <c r="H928" s="262">
        <v>0.56999999999999995</v>
      </c>
      <c r="I928" s="263"/>
      <c r="J928" s="259"/>
      <c r="K928" s="259"/>
      <c r="L928" s="264"/>
      <c r="M928" s="265"/>
      <c r="N928" s="266"/>
      <c r="O928" s="266"/>
      <c r="P928" s="266"/>
      <c r="Q928" s="266"/>
      <c r="R928" s="266"/>
      <c r="S928" s="266"/>
      <c r="T928" s="267"/>
      <c r="U928" s="14"/>
      <c r="V928" s="14"/>
      <c r="W928" s="14"/>
      <c r="X928" s="14"/>
      <c r="Y928" s="14"/>
      <c r="Z928" s="14"/>
      <c r="AA928" s="14"/>
      <c r="AB928" s="14"/>
      <c r="AC928" s="14"/>
      <c r="AD928" s="14"/>
      <c r="AE928" s="14"/>
      <c r="AT928" s="268" t="s">
        <v>264</v>
      </c>
      <c r="AU928" s="268" t="s">
        <v>85</v>
      </c>
      <c r="AV928" s="14" t="s">
        <v>85</v>
      </c>
      <c r="AW928" s="14" t="s">
        <v>32</v>
      </c>
      <c r="AX928" s="14" t="s">
        <v>76</v>
      </c>
      <c r="AY928" s="268" t="s">
        <v>253</v>
      </c>
    </row>
    <row r="929" s="14" customFormat="1">
      <c r="A929" s="14"/>
      <c r="B929" s="258"/>
      <c r="C929" s="259"/>
      <c r="D929" s="249" t="s">
        <v>264</v>
      </c>
      <c r="E929" s="260" t="s">
        <v>1</v>
      </c>
      <c r="F929" s="261" t="s">
        <v>1035</v>
      </c>
      <c r="G929" s="259"/>
      <c r="H929" s="262">
        <v>-0.105</v>
      </c>
      <c r="I929" s="263"/>
      <c r="J929" s="259"/>
      <c r="K929" s="259"/>
      <c r="L929" s="264"/>
      <c r="M929" s="265"/>
      <c r="N929" s="266"/>
      <c r="O929" s="266"/>
      <c r="P929" s="266"/>
      <c r="Q929" s="266"/>
      <c r="R929" s="266"/>
      <c r="S929" s="266"/>
      <c r="T929" s="267"/>
      <c r="U929" s="14"/>
      <c r="V929" s="14"/>
      <c r="W929" s="14"/>
      <c r="X929" s="14"/>
      <c r="Y929" s="14"/>
      <c r="Z929" s="14"/>
      <c r="AA929" s="14"/>
      <c r="AB929" s="14"/>
      <c r="AC929" s="14"/>
      <c r="AD929" s="14"/>
      <c r="AE929" s="14"/>
      <c r="AT929" s="268" t="s">
        <v>264</v>
      </c>
      <c r="AU929" s="268" t="s">
        <v>85</v>
      </c>
      <c r="AV929" s="14" t="s">
        <v>85</v>
      </c>
      <c r="AW929" s="14" t="s">
        <v>32</v>
      </c>
      <c r="AX929" s="14" t="s">
        <v>76</v>
      </c>
      <c r="AY929" s="268" t="s">
        <v>253</v>
      </c>
    </row>
    <row r="930" s="13" customFormat="1">
      <c r="A930" s="13"/>
      <c r="B930" s="247"/>
      <c r="C930" s="248"/>
      <c r="D930" s="249" t="s">
        <v>264</v>
      </c>
      <c r="E930" s="250" t="s">
        <v>1</v>
      </c>
      <c r="F930" s="251" t="s">
        <v>2151</v>
      </c>
      <c r="G930" s="248"/>
      <c r="H930" s="250" t="s">
        <v>1</v>
      </c>
      <c r="I930" s="252"/>
      <c r="J930" s="248"/>
      <c r="K930" s="248"/>
      <c r="L930" s="253"/>
      <c r="M930" s="254"/>
      <c r="N930" s="255"/>
      <c r="O930" s="255"/>
      <c r="P930" s="255"/>
      <c r="Q930" s="255"/>
      <c r="R930" s="255"/>
      <c r="S930" s="255"/>
      <c r="T930" s="256"/>
      <c r="U930" s="13"/>
      <c r="V930" s="13"/>
      <c r="W930" s="13"/>
      <c r="X930" s="13"/>
      <c r="Y930" s="13"/>
      <c r="Z930" s="13"/>
      <c r="AA930" s="13"/>
      <c r="AB930" s="13"/>
      <c r="AC930" s="13"/>
      <c r="AD930" s="13"/>
      <c r="AE930" s="13"/>
      <c r="AT930" s="257" t="s">
        <v>264</v>
      </c>
      <c r="AU930" s="257" t="s">
        <v>85</v>
      </c>
      <c r="AV930" s="13" t="s">
        <v>83</v>
      </c>
      <c r="AW930" s="13" t="s">
        <v>32</v>
      </c>
      <c r="AX930" s="13" t="s">
        <v>76</v>
      </c>
      <c r="AY930" s="257" t="s">
        <v>253</v>
      </c>
    </row>
    <row r="931" s="14" customFormat="1">
      <c r="A931" s="14"/>
      <c r="B931" s="258"/>
      <c r="C931" s="259"/>
      <c r="D931" s="249" t="s">
        <v>264</v>
      </c>
      <c r="E931" s="260" t="s">
        <v>1</v>
      </c>
      <c r="F931" s="261" t="s">
        <v>2519</v>
      </c>
      <c r="G931" s="259"/>
      <c r="H931" s="262">
        <v>0.755</v>
      </c>
      <c r="I931" s="263"/>
      <c r="J931" s="259"/>
      <c r="K931" s="259"/>
      <c r="L931" s="264"/>
      <c r="M931" s="265"/>
      <c r="N931" s="266"/>
      <c r="O931" s="266"/>
      <c r="P931" s="266"/>
      <c r="Q931" s="266"/>
      <c r="R931" s="266"/>
      <c r="S931" s="266"/>
      <c r="T931" s="267"/>
      <c r="U931" s="14"/>
      <c r="V931" s="14"/>
      <c r="W931" s="14"/>
      <c r="X931" s="14"/>
      <c r="Y931" s="14"/>
      <c r="Z931" s="14"/>
      <c r="AA931" s="14"/>
      <c r="AB931" s="14"/>
      <c r="AC931" s="14"/>
      <c r="AD931" s="14"/>
      <c r="AE931" s="14"/>
      <c r="AT931" s="268" t="s">
        <v>264</v>
      </c>
      <c r="AU931" s="268" t="s">
        <v>85</v>
      </c>
      <c r="AV931" s="14" t="s">
        <v>85</v>
      </c>
      <c r="AW931" s="14" t="s">
        <v>32</v>
      </c>
      <c r="AX931" s="14" t="s">
        <v>76</v>
      </c>
      <c r="AY931" s="268" t="s">
        <v>253</v>
      </c>
    </row>
    <row r="932" s="14" customFormat="1">
      <c r="A932" s="14"/>
      <c r="B932" s="258"/>
      <c r="C932" s="259"/>
      <c r="D932" s="249" t="s">
        <v>264</v>
      </c>
      <c r="E932" s="260" t="s">
        <v>1</v>
      </c>
      <c r="F932" s="261" t="s">
        <v>1035</v>
      </c>
      <c r="G932" s="259"/>
      <c r="H932" s="262">
        <v>-0.105</v>
      </c>
      <c r="I932" s="263"/>
      <c r="J932" s="259"/>
      <c r="K932" s="259"/>
      <c r="L932" s="264"/>
      <c r="M932" s="265"/>
      <c r="N932" s="266"/>
      <c r="O932" s="266"/>
      <c r="P932" s="266"/>
      <c r="Q932" s="266"/>
      <c r="R932" s="266"/>
      <c r="S932" s="266"/>
      <c r="T932" s="267"/>
      <c r="U932" s="14"/>
      <c r="V932" s="14"/>
      <c r="W932" s="14"/>
      <c r="X932" s="14"/>
      <c r="Y932" s="14"/>
      <c r="Z932" s="14"/>
      <c r="AA932" s="14"/>
      <c r="AB932" s="14"/>
      <c r="AC932" s="14"/>
      <c r="AD932" s="14"/>
      <c r="AE932" s="14"/>
      <c r="AT932" s="268" t="s">
        <v>264</v>
      </c>
      <c r="AU932" s="268" t="s">
        <v>85</v>
      </c>
      <c r="AV932" s="14" t="s">
        <v>85</v>
      </c>
      <c r="AW932" s="14" t="s">
        <v>32</v>
      </c>
      <c r="AX932" s="14" t="s">
        <v>76</v>
      </c>
      <c r="AY932" s="268" t="s">
        <v>253</v>
      </c>
    </row>
    <row r="933" s="16" customFormat="1">
      <c r="A933" s="16"/>
      <c r="B933" s="280"/>
      <c r="C933" s="281"/>
      <c r="D933" s="249" t="s">
        <v>264</v>
      </c>
      <c r="E933" s="282" t="s">
        <v>1</v>
      </c>
      <c r="F933" s="283" t="s">
        <v>323</v>
      </c>
      <c r="G933" s="281"/>
      <c r="H933" s="284">
        <v>62.286999999999999</v>
      </c>
      <c r="I933" s="285"/>
      <c r="J933" s="281"/>
      <c r="K933" s="281"/>
      <c r="L933" s="286"/>
      <c r="M933" s="287"/>
      <c r="N933" s="288"/>
      <c r="O933" s="288"/>
      <c r="P933" s="288"/>
      <c r="Q933" s="288"/>
      <c r="R933" s="288"/>
      <c r="S933" s="288"/>
      <c r="T933" s="289"/>
      <c r="U933" s="16"/>
      <c r="V933" s="16"/>
      <c r="W933" s="16"/>
      <c r="X933" s="16"/>
      <c r="Y933" s="16"/>
      <c r="Z933" s="16"/>
      <c r="AA933" s="16"/>
      <c r="AB933" s="16"/>
      <c r="AC933" s="16"/>
      <c r="AD933" s="16"/>
      <c r="AE933" s="16"/>
      <c r="AT933" s="290" t="s">
        <v>264</v>
      </c>
      <c r="AU933" s="290" t="s">
        <v>85</v>
      </c>
      <c r="AV933" s="16" t="s">
        <v>102</v>
      </c>
      <c r="AW933" s="16" t="s">
        <v>32</v>
      </c>
      <c r="AX933" s="16" t="s">
        <v>76</v>
      </c>
      <c r="AY933" s="290" t="s">
        <v>253</v>
      </c>
    </row>
    <row r="934" s="15" customFormat="1">
      <c r="A934" s="15"/>
      <c r="B934" s="269"/>
      <c r="C934" s="270"/>
      <c r="D934" s="249" t="s">
        <v>264</v>
      </c>
      <c r="E934" s="271" t="s">
        <v>1</v>
      </c>
      <c r="F934" s="272" t="s">
        <v>283</v>
      </c>
      <c r="G934" s="270"/>
      <c r="H934" s="273">
        <v>63.015000000000001</v>
      </c>
      <c r="I934" s="274"/>
      <c r="J934" s="270"/>
      <c r="K934" s="270"/>
      <c r="L934" s="275"/>
      <c r="M934" s="276"/>
      <c r="N934" s="277"/>
      <c r="O934" s="277"/>
      <c r="P934" s="277"/>
      <c r="Q934" s="277"/>
      <c r="R934" s="277"/>
      <c r="S934" s="277"/>
      <c r="T934" s="278"/>
      <c r="U934" s="15"/>
      <c r="V934" s="15"/>
      <c r="W934" s="15"/>
      <c r="X934" s="15"/>
      <c r="Y934" s="15"/>
      <c r="Z934" s="15"/>
      <c r="AA934" s="15"/>
      <c r="AB934" s="15"/>
      <c r="AC934" s="15"/>
      <c r="AD934" s="15"/>
      <c r="AE934" s="15"/>
      <c r="AT934" s="279" t="s">
        <v>264</v>
      </c>
      <c r="AU934" s="279" t="s">
        <v>85</v>
      </c>
      <c r="AV934" s="15" t="s">
        <v>260</v>
      </c>
      <c r="AW934" s="15" t="s">
        <v>32</v>
      </c>
      <c r="AX934" s="15" t="s">
        <v>83</v>
      </c>
      <c r="AY934" s="279" t="s">
        <v>253</v>
      </c>
    </row>
    <row r="935" s="2" customFormat="1" ht="24.15" customHeight="1">
      <c r="A935" s="39"/>
      <c r="B935" s="40"/>
      <c r="C935" s="229" t="s">
        <v>888</v>
      </c>
      <c r="D935" s="229" t="s">
        <v>256</v>
      </c>
      <c r="E935" s="230" t="s">
        <v>1041</v>
      </c>
      <c r="F935" s="231" t="s">
        <v>1042</v>
      </c>
      <c r="G935" s="232" t="s">
        <v>187</v>
      </c>
      <c r="H935" s="233">
        <v>37.299999999999997</v>
      </c>
      <c r="I935" s="234"/>
      <c r="J935" s="235">
        <f>ROUND(I935*H935,2)</f>
        <v>0</v>
      </c>
      <c r="K935" s="231" t="s">
        <v>1</v>
      </c>
      <c r="L935" s="45"/>
      <c r="M935" s="236" t="s">
        <v>1</v>
      </c>
      <c r="N935" s="237" t="s">
        <v>41</v>
      </c>
      <c r="O935" s="92"/>
      <c r="P935" s="238">
        <f>O935*H935</f>
        <v>0</v>
      </c>
      <c r="Q935" s="238">
        <v>0.00027999999999999998</v>
      </c>
      <c r="R935" s="238">
        <f>Q935*H935</f>
        <v>0.010443999999999998</v>
      </c>
      <c r="S935" s="238">
        <v>0</v>
      </c>
      <c r="T935" s="239">
        <f>S935*H935</f>
        <v>0</v>
      </c>
      <c r="U935" s="39"/>
      <c r="V935" s="39"/>
      <c r="W935" s="39"/>
      <c r="X935" s="39"/>
      <c r="Y935" s="39"/>
      <c r="Z935" s="39"/>
      <c r="AA935" s="39"/>
      <c r="AB935" s="39"/>
      <c r="AC935" s="39"/>
      <c r="AD935" s="39"/>
      <c r="AE935" s="39"/>
      <c r="AR935" s="240" t="s">
        <v>398</v>
      </c>
      <c r="AT935" s="240" t="s">
        <v>256</v>
      </c>
      <c r="AU935" s="240" t="s">
        <v>85</v>
      </c>
      <c r="AY935" s="18" t="s">
        <v>253</v>
      </c>
      <c r="BE935" s="241">
        <f>IF(N935="základní",J935,0)</f>
        <v>0</v>
      </c>
      <c r="BF935" s="241">
        <f>IF(N935="snížená",J935,0)</f>
        <v>0</v>
      </c>
      <c r="BG935" s="241">
        <f>IF(N935="zákl. přenesená",J935,0)</f>
        <v>0</v>
      </c>
      <c r="BH935" s="241">
        <f>IF(N935="sníž. přenesená",J935,0)</f>
        <v>0</v>
      </c>
      <c r="BI935" s="241">
        <f>IF(N935="nulová",J935,0)</f>
        <v>0</v>
      </c>
      <c r="BJ935" s="18" t="s">
        <v>83</v>
      </c>
      <c r="BK935" s="241">
        <f>ROUND(I935*H935,2)</f>
        <v>0</v>
      </c>
      <c r="BL935" s="18" t="s">
        <v>398</v>
      </c>
      <c r="BM935" s="240" t="s">
        <v>2520</v>
      </c>
    </row>
    <row r="936" s="13" customFormat="1">
      <c r="A936" s="13"/>
      <c r="B936" s="247"/>
      <c r="C936" s="248"/>
      <c r="D936" s="249" t="s">
        <v>264</v>
      </c>
      <c r="E936" s="250" t="s">
        <v>1</v>
      </c>
      <c r="F936" s="251" t="s">
        <v>357</v>
      </c>
      <c r="G936" s="248"/>
      <c r="H936" s="250" t="s">
        <v>1</v>
      </c>
      <c r="I936" s="252"/>
      <c r="J936" s="248"/>
      <c r="K936" s="248"/>
      <c r="L936" s="253"/>
      <c r="M936" s="254"/>
      <c r="N936" s="255"/>
      <c r="O936" s="255"/>
      <c r="P936" s="255"/>
      <c r="Q936" s="255"/>
      <c r="R936" s="255"/>
      <c r="S936" s="255"/>
      <c r="T936" s="256"/>
      <c r="U936" s="13"/>
      <c r="V936" s="13"/>
      <c r="W936" s="13"/>
      <c r="X936" s="13"/>
      <c r="Y936" s="13"/>
      <c r="Z936" s="13"/>
      <c r="AA936" s="13"/>
      <c r="AB936" s="13"/>
      <c r="AC936" s="13"/>
      <c r="AD936" s="13"/>
      <c r="AE936" s="13"/>
      <c r="AT936" s="257" t="s">
        <v>264</v>
      </c>
      <c r="AU936" s="257" t="s">
        <v>85</v>
      </c>
      <c r="AV936" s="13" t="s">
        <v>83</v>
      </c>
      <c r="AW936" s="13" t="s">
        <v>32</v>
      </c>
      <c r="AX936" s="13" t="s">
        <v>76</v>
      </c>
      <c r="AY936" s="257" t="s">
        <v>253</v>
      </c>
    </row>
    <row r="937" s="13" customFormat="1">
      <c r="A937" s="13"/>
      <c r="B937" s="247"/>
      <c r="C937" s="248"/>
      <c r="D937" s="249" t="s">
        <v>264</v>
      </c>
      <c r="E937" s="250" t="s">
        <v>1</v>
      </c>
      <c r="F937" s="251" t="s">
        <v>81</v>
      </c>
      <c r="G937" s="248"/>
      <c r="H937" s="250" t="s">
        <v>1</v>
      </c>
      <c r="I937" s="252"/>
      <c r="J937" s="248"/>
      <c r="K937" s="248"/>
      <c r="L937" s="253"/>
      <c r="M937" s="254"/>
      <c r="N937" s="255"/>
      <c r="O937" s="255"/>
      <c r="P937" s="255"/>
      <c r="Q937" s="255"/>
      <c r="R937" s="255"/>
      <c r="S937" s="255"/>
      <c r="T937" s="256"/>
      <c r="U937" s="13"/>
      <c r="V937" s="13"/>
      <c r="W937" s="13"/>
      <c r="X937" s="13"/>
      <c r="Y937" s="13"/>
      <c r="Z937" s="13"/>
      <c r="AA937" s="13"/>
      <c r="AB937" s="13"/>
      <c r="AC937" s="13"/>
      <c r="AD937" s="13"/>
      <c r="AE937" s="13"/>
      <c r="AT937" s="257" t="s">
        <v>264</v>
      </c>
      <c r="AU937" s="257" t="s">
        <v>85</v>
      </c>
      <c r="AV937" s="13" t="s">
        <v>83</v>
      </c>
      <c r="AW937" s="13" t="s">
        <v>32</v>
      </c>
      <c r="AX937" s="13" t="s">
        <v>76</v>
      </c>
      <c r="AY937" s="257" t="s">
        <v>253</v>
      </c>
    </row>
    <row r="938" s="13" customFormat="1">
      <c r="A938" s="13"/>
      <c r="B938" s="247"/>
      <c r="C938" s="248"/>
      <c r="D938" s="249" t="s">
        <v>264</v>
      </c>
      <c r="E938" s="250" t="s">
        <v>1</v>
      </c>
      <c r="F938" s="251" t="s">
        <v>2096</v>
      </c>
      <c r="G938" s="248"/>
      <c r="H938" s="250" t="s">
        <v>1</v>
      </c>
      <c r="I938" s="252"/>
      <c r="J938" s="248"/>
      <c r="K938" s="248"/>
      <c r="L938" s="253"/>
      <c r="M938" s="254"/>
      <c r="N938" s="255"/>
      <c r="O938" s="255"/>
      <c r="P938" s="255"/>
      <c r="Q938" s="255"/>
      <c r="R938" s="255"/>
      <c r="S938" s="255"/>
      <c r="T938" s="256"/>
      <c r="U938" s="13"/>
      <c r="V938" s="13"/>
      <c r="W938" s="13"/>
      <c r="X938" s="13"/>
      <c r="Y938" s="13"/>
      <c r="Z938" s="13"/>
      <c r="AA938" s="13"/>
      <c r="AB938" s="13"/>
      <c r="AC938" s="13"/>
      <c r="AD938" s="13"/>
      <c r="AE938" s="13"/>
      <c r="AT938" s="257" t="s">
        <v>264</v>
      </c>
      <c r="AU938" s="257" t="s">
        <v>85</v>
      </c>
      <c r="AV938" s="13" t="s">
        <v>83</v>
      </c>
      <c r="AW938" s="13" t="s">
        <v>32</v>
      </c>
      <c r="AX938" s="13" t="s">
        <v>76</v>
      </c>
      <c r="AY938" s="257" t="s">
        <v>253</v>
      </c>
    </row>
    <row r="939" s="14" customFormat="1">
      <c r="A939" s="14"/>
      <c r="B939" s="258"/>
      <c r="C939" s="259"/>
      <c r="D939" s="249" t="s">
        <v>264</v>
      </c>
      <c r="E939" s="260" t="s">
        <v>1</v>
      </c>
      <c r="F939" s="261" t="s">
        <v>1044</v>
      </c>
      <c r="G939" s="259"/>
      <c r="H939" s="262">
        <v>0.59999999999999998</v>
      </c>
      <c r="I939" s="263"/>
      <c r="J939" s="259"/>
      <c r="K939" s="259"/>
      <c r="L939" s="264"/>
      <c r="M939" s="265"/>
      <c r="N939" s="266"/>
      <c r="O939" s="266"/>
      <c r="P939" s="266"/>
      <c r="Q939" s="266"/>
      <c r="R939" s="266"/>
      <c r="S939" s="266"/>
      <c r="T939" s="267"/>
      <c r="U939" s="14"/>
      <c r="V939" s="14"/>
      <c r="W939" s="14"/>
      <c r="X939" s="14"/>
      <c r="Y939" s="14"/>
      <c r="Z939" s="14"/>
      <c r="AA939" s="14"/>
      <c r="AB939" s="14"/>
      <c r="AC939" s="14"/>
      <c r="AD939" s="14"/>
      <c r="AE939" s="14"/>
      <c r="AT939" s="268" t="s">
        <v>264</v>
      </c>
      <c r="AU939" s="268" t="s">
        <v>85</v>
      </c>
      <c r="AV939" s="14" t="s">
        <v>85</v>
      </c>
      <c r="AW939" s="14" t="s">
        <v>32</v>
      </c>
      <c r="AX939" s="14" t="s">
        <v>76</v>
      </c>
      <c r="AY939" s="268" t="s">
        <v>253</v>
      </c>
    </row>
    <row r="940" s="16" customFormat="1">
      <c r="A940" s="16"/>
      <c r="B940" s="280"/>
      <c r="C940" s="281"/>
      <c r="D940" s="249" t="s">
        <v>264</v>
      </c>
      <c r="E940" s="282" t="s">
        <v>1</v>
      </c>
      <c r="F940" s="283" t="s">
        <v>323</v>
      </c>
      <c r="G940" s="281"/>
      <c r="H940" s="284">
        <v>0.59999999999999998</v>
      </c>
      <c r="I940" s="285"/>
      <c r="J940" s="281"/>
      <c r="K940" s="281"/>
      <c r="L940" s="286"/>
      <c r="M940" s="287"/>
      <c r="N940" s="288"/>
      <c r="O940" s="288"/>
      <c r="P940" s="288"/>
      <c r="Q940" s="288"/>
      <c r="R940" s="288"/>
      <c r="S940" s="288"/>
      <c r="T940" s="289"/>
      <c r="U940" s="16"/>
      <c r="V940" s="16"/>
      <c r="W940" s="16"/>
      <c r="X940" s="16"/>
      <c r="Y940" s="16"/>
      <c r="Z940" s="16"/>
      <c r="AA940" s="16"/>
      <c r="AB940" s="16"/>
      <c r="AC940" s="16"/>
      <c r="AD940" s="16"/>
      <c r="AE940" s="16"/>
      <c r="AT940" s="290" t="s">
        <v>264</v>
      </c>
      <c r="AU940" s="290" t="s">
        <v>85</v>
      </c>
      <c r="AV940" s="16" t="s">
        <v>102</v>
      </c>
      <c r="AW940" s="16" t="s">
        <v>32</v>
      </c>
      <c r="AX940" s="16" t="s">
        <v>76</v>
      </c>
      <c r="AY940" s="290" t="s">
        <v>253</v>
      </c>
    </row>
    <row r="941" s="13" customFormat="1">
      <c r="A941" s="13"/>
      <c r="B941" s="247"/>
      <c r="C941" s="248"/>
      <c r="D941" s="249" t="s">
        <v>264</v>
      </c>
      <c r="E941" s="250" t="s">
        <v>1</v>
      </c>
      <c r="F941" s="251" t="s">
        <v>324</v>
      </c>
      <c r="G941" s="248"/>
      <c r="H941" s="250" t="s">
        <v>1</v>
      </c>
      <c r="I941" s="252"/>
      <c r="J941" s="248"/>
      <c r="K941" s="248"/>
      <c r="L941" s="253"/>
      <c r="M941" s="254"/>
      <c r="N941" s="255"/>
      <c r="O941" s="255"/>
      <c r="P941" s="255"/>
      <c r="Q941" s="255"/>
      <c r="R941" s="255"/>
      <c r="S941" s="255"/>
      <c r="T941" s="256"/>
      <c r="U941" s="13"/>
      <c r="V941" s="13"/>
      <c r="W941" s="13"/>
      <c r="X941" s="13"/>
      <c r="Y941" s="13"/>
      <c r="Z941" s="13"/>
      <c r="AA941" s="13"/>
      <c r="AB941" s="13"/>
      <c r="AC941" s="13"/>
      <c r="AD941" s="13"/>
      <c r="AE941" s="13"/>
      <c r="AT941" s="257" t="s">
        <v>264</v>
      </c>
      <c r="AU941" s="257" t="s">
        <v>85</v>
      </c>
      <c r="AV941" s="13" t="s">
        <v>83</v>
      </c>
      <c r="AW941" s="13" t="s">
        <v>32</v>
      </c>
      <c r="AX941" s="13" t="s">
        <v>76</v>
      </c>
      <c r="AY941" s="257" t="s">
        <v>253</v>
      </c>
    </row>
    <row r="942" s="13" customFormat="1">
      <c r="A942" s="13"/>
      <c r="B942" s="247"/>
      <c r="C942" s="248"/>
      <c r="D942" s="249" t="s">
        <v>264</v>
      </c>
      <c r="E942" s="250" t="s">
        <v>1</v>
      </c>
      <c r="F942" s="251" t="s">
        <v>2101</v>
      </c>
      <c r="G942" s="248"/>
      <c r="H942" s="250" t="s">
        <v>1</v>
      </c>
      <c r="I942" s="252"/>
      <c r="J942" s="248"/>
      <c r="K942" s="248"/>
      <c r="L942" s="253"/>
      <c r="M942" s="254"/>
      <c r="N942" s="255"/>
      <c r="O942" s="255"/>
      <c r="P942" s="255"/>
      <c r="Q942" s="255"/>
      <c r="R942" s="255"/>
      <c r="S942" s="255"/>
      <c r="T942" s="256"/>
      <c r="U942" s="13"/>
      <c r="V942" s="13"/>
      <c r="W942" s="13"/>
      <c r="X942" s="13"/>
      <c r="Y942" s="13"/>
      <c r="Z942" s="13"/>
      <c r="AA942" s="13"/>
      <c r="AB942" s="13"/>
      <c r="AC942" s="13"/>
      <c r="AD942" s="13"/>
      <c r="AE942" s="13"/>
      <c r="AT942" s="257" t="s">
        <v>264</v>
      </c>
      <c r="AU942" s="257" t="s">
        <v>85</v>
      </c>
      <c r="AV942" s="13" t="s">
        <v>83</v>
      </c>
      <c r="AW942" s="13" t="s">
        <v>32</v>
      </c>
      <c r="AX942" s="13" t="s">
        <v>76</v>
      </c>
      <c r="AY942" s="257" t="s">
        <v>253</v>
      </c>
    </row>
    <row r="943" s="14" customFormat="1">
      <c r="A943" s="14"/>
      <c r="B943" s="258"/>
      <c r="C943" s="259"/>
      <c r="D943" s="249" t="s">
        <v>264</v>
      </c>
      <c r="E943" s="260" t="s">
        <v>1</v>
      </c>
      <c r="F943" s="261" t="s">
        <v>1044</v>
      </c>
      <c r="G943" s="259"/>
      <c r="H943" s="262">
        <v>0.59999999999999998</v>
      </c>
      <c r="I943" s="263"/>
      <c r="J943" s="259"/>
      <c r="K943" s="259"/>
      <c r="L943" s="264"/>
      <c r="M943" s="265"/>
      <c r="N943" s="266"/>
      <c r="O943" s="266"/>
      <c r="P943" s="266"/>
      <c r="Q943" s="266"/>
      <c r="R943" s="266"/>
      <c r="S943" s="266"/>
      <c r="T943" s="267"/>
      <c r="U943" s="14"/>
      <c r="V943" s="14"/>
      <c r="W943" s="14"/>
      <c r="X943" s="14"/>
      <c r="Y943" s="14"/>
      <c r="Z943" s="14"/>
      <c r="AA943" s="14"/>
      <c r="AB943" s="14"/>
      <c r="AC943" s="14"/>
      <c r="AD943" s="14"/>
      <c r="AE943" s="14"/>
      <c r="AT943" s="268" t="s">
        <v>264</v>
      </c>
      <c r="AU943" s="268" t="s">
        <v>85</v>
      </c>
      <c r="AV943" s="14" t="s">
        <v>85</v>
      </c>
      <c r="AW943" s="14" t="s">
        <v>32</v>
      </c>
      <c r="AX943" s="14" t="s">
        <v>76</v>
      </c>
      <c r="AY943" s="268" t="s">
        <v>253</v>
      </c>
    </row>
    <row r="944" s="14" customFormat="1">
      <c r="A944" s="14"/>
      <c r="B944" s="258"/>
      <c r="C944" s="259"/>
      <c r="D944" s="249" t="s">
        <v>264</v>
      </c>
      <c r="E944" s="260" t="s">
        <v>1</v>
      </c>
      <c r="F944" s="261" t="s">
        <v>1046</v>
      </c>
      <c r="G944" s="259"/>
      <c r="H944" s="262">
        <v>4</v>
      </c>
      <c r="I944" s="263"/>
      <c r="J944" s="259"/>
      <c r="K944" s="259"/>
      <c r="L944" s="264"/>
      <c r="M944" s="265"/>
      <c r="N944" s="266"/>
      <c r="O944" s="266"/>
      <c r="P944" s="266"/>
      <c r="Q944" s="266"/>
      <c r="R944" s="266"/>
      <c r="S944" s="266"/>
      <c r="T944" s="267"/>
      <c r="U944" s="14"/>
      <c r="V944" s="14"/>
      <c r="W944" s="14"/>
      <c r="X944" s="14"/>
      <c r="Y944" s="14"/>
      <c r="Z944" s="14"/>
      <c r="AA944" s="14"/>
      <c r="AB944" s="14"/>
      <c r="AC944" s="14"/>
      <c r="AD944" s="14"/>
      <c r="AE944" s="14"/>
      <c r="AT944" s="268" t="s">
        <v>264</v>
      </c>
      <c r="AU944" s="268" t="s">
        <v>85</v>
      </c>
      <c r="AV944" s="14" t="s">
        <v>85</v>
      </c>
      <c r="AW944" s="14" t="s">
        <v>32</v>
      </c>
      <c r="AX944" s="14" t="s">
        <v>76</v>
      </c>
      <c r="AY944" s="268" t="s">
        <v>253</v>
      </c>
    </row>
    <row r="945" s="13" customFormat="1">
      <c r="A945" s="13"/>
      <c r="B945" s="247"/>
      <c r="C945" s="248"/>
      <c r="D945" s="249" t="s">
        <v>264</v>
      </c>
      <c r="E945" s="250" t="s">
        <v>1</v>
      </c>
      <c r="F945" s="251" t="s">
        <v>2105</v>
      </c>
      <c r="G945" s="248"/>
      <c r="H945" s="250" t="s">
        <v>1</v>
      </c>
      <c r="I945" s="252"/>
      <c r="J945" s="248"/>
      <c r="K945" s="248"/>
      <c r="L945" s="253"/>
      <c r="M945" s="254"/>
      <c r="N945" s="255"/>
      <c r="O945" s="255"/>
      <c r="P945" s="255"/>
      <c r="Q945" s="255"/>
      <c r="R945" s="255"/>
      <c r="S945" s="255"/>
      <c r="T945" s="256"/>
      <c r="U945" s="13"/>
      <c r="V945" s="13"/>
      <c r="W945" s="13"/>
      <c r="X945" s="13"/>
      <c r="Y945" s="13"/>
      <c r="Z945" s="13"/>
      <c r="AA945" s="13"/>
      <c r="AB945" s="13"/>
      <c r="AC945" s="13"/>
      <c r="AD945" s="13"/>
      <c r="AE945" s="13"/>
      <c r="AT945" s="257" t="s">
        <v>264</v>
      </c>
      <c r="AU945" s="257" t="s">
        <v>85</v>
      </c>
      <c r="AV945" s="13" t="s">
        <v>83</v>
      </c>
      <c r="AW945" s="13" t="s">
        <v>32</v>
      </c>
      <c r="AX945" s="13" t="s">
        <v>76</v>
      </c>
      <c r="AY945" s="257" t="s">
        <v>253</v>
      </c>
    </row>
    <row r="946" s="14" customFormat="1">
      <c r="A946" s="14"/>
      <c r="B946" s="258"/>
      <c r="C946" s="259"/>
      <c r="D946" s="249" t="s">
        <v>264</v>
      </c>
      <c r="E946" s="260" t="s">
        <v>1</v>
      </c>
      <c r="F946" s="261" t="s">
        <v>1044</v>
      </c>
      <c r="G946" s="259"/>
      <c r="H946" s="262">
        <v>0.59999999999999998</v>
      </c>
      <c r="I946" s="263"/>
      <c r="J946" s="259"/>
      <c r="K946" s="259"/>
      <c r="L946" s="264"/>
      <c r="M946" s="265"/>
      <c r="N946" s="266"/>
      <c r="O946" s="266"/>
      <c r="P946" s="266"/>
      <c r="Q946" s="266"/>
      <c r="R946" s="266"/>
      <c r="S946" s="266"/>
      <c r="T946" s="267"/>
      <c r="U946" s="14"/>
      <c r="V946" s="14"/>
      <c r="W946" s="14"/>
      <c r="X946" s="14"/>
      <c r="Y946" s="14"/>
      <c r="Z946" s="14"/>
      <c r="AA946" s="14"/>
      <c r="AB946" s="14"/>
      <c r="AC946" s="14"/>
      <c r="AD946" s="14"/>
      <c r="AE946" s="14"/>
      <c r="AT946" s="268" t="s">
        <v>264</v>
      </c>
      <c r="AU946" s="268" t="s">
        <v>85</v>
      </c>
      <c r="AV946" s="14" t="s">
        <v>85</v>
      </c>
      <c r="AW946" s="14" t="s">
        <v>32</v>
      </c>
      <c r="AX946" s="14" t="s">
        <v>76</v>
      </c>
      <c r="AY946" s="268" t="s">
        <v>253</v>
      </c>
    </row>
    <row r="947" s="14" customFormat="1">
      <c r="A947" s="14"/>
      <c r="B947" s="258"/>
      <c r="C947" s="259"/>
      <c r="D947" s="249" t="s">
        <v>264</v>
      </c>
      <c r="E947" s="260" t="s">
        <v>1</v>
      </c>
      <c r="F947" s="261" t="s">
        <v>2521</v>
      </c>
      <c r="G947" s="259"/>
      <c r="H947" s="262">
        <v>2</v>
      </c>
      <c r="I947" s="263"/>
      <c r="J947" s="259"/>
      <c r="K947" s="259"/>
      <c r="L947" s="264"/>
      <c r="M947" s="265"/>
      <c r="N947" s="266"/>
      <c r="O947" s="266"/>
      <c r="P947" s="266"/>
      <c r="Q947" s="266"/>
      <c r="R947" s="266"/>
      <c r="S947" s="266"/>
      <c r="T947" s="267"/>
      <c r="U947" s="14"/>
      <c r="V947" s="14"/>
      <c r="W947" s="14"/>
      <c r="X947" s="14"/>
      <c r="Y947" s="14"/>
      <c r="Z947" s="14"/>
      <c r="AA947" s="14"/>
      <c r="AB947" s="14"/>
      <c r="AC947" s="14"/>
      <c r="AD947" s="14"/>
      <c r="AE947" s="14"/>
      <c r="AT947" s="268" t="s">
        <v>264</v>
      </c>
      <c r="AU947" s="268" t="s">
        <v>85</v>
      </c>
      <c r="AV947" s="14" t="s">
        <v>85</v>
      </c>
      <c r="AW947" s="14" t="s">
        <v>32</v>
      </c>
      <c r="AX947" s="14" t="s">
        <v>76</v>
      </c>
      <c r="AY947" s="268" t="s">
        <v>253</v>
      </c>
    </row>
    <row r="948" s="13" customFormat="1">
      <c r="A948" s="13"/>
      <c r="B948" s="247"/>
      <c r="C948" s="248"/>
      <c r="D948" s="249" t="s">
        <v>264</v>
      </c>
      <c r="E948" s="250" t="s">
        <v>1</v>
      </c>
      <c r="F948" s="251" t="s">
        <v>2248</v>
      </c>
      <c r="G948" s="248"/>
      <c r="H948" s="250" t="s">
        <v>1</v>
      </c>
      <c r="I948" s="252"/>
      <c r="J948" s="248"/>
      <c r="K948" s="248"/>
      <c r="L948" s="253"/>
      <c r="M948" s="254"/>
      <c r="N948" s="255"/>
      <c r="O948" s="255"/>
      <c r="P948" s="255"/>
      <c r="Q948" s="255"/>
      <c r="R948" s="255"/>
      <c r="S948" s="255"/>
      <c r="T948" s="256"/>
      <c r="U948" s="13"/>
      <c r="V948" s="13"/>
      <c r="W948" s="13"/>
      <c r="X948" s="13"/>
      <c r="Y948" s="13"/>
      <c r="Z948" s="13"/>
      <c r="AA948" s="13"/>
      <c r="AB948" s="13"/>
      <c r="AC948" s="13"/>
      <c r="AD948" s="13"/>
      <c r="AE948" s="13"/>
      <c r="AT948" s="257" t="s">
        <v>264</v>
      </c>
      <c r="AU948" s="257" t="s">
        <v>85</v>
      </c>
      <c r="AV948" s="13" t="s">
        <v>83</v>
      </c>
      <c r="AW948" s="13" t="s">
        <v>32</v>
      </c>
      <c r="AX948" s="13" t="s">
        <v>76</v>
      </c>
      <c r="AY948" s="257" t="s">
        <v>253</v>
      </c>
    </row>
    <row r="949" s="14" customFormat="1">
      <c r="A949" s="14"/>
      <c r="B949" s="258"/>
      <c r="C949" s="259"/>
      <c r="D949" s="249" t="s">
        <v>264</v>
      </c>
      <c r="E949" s="260" t="s">
        <v>1</v>
      </c>
      <c r="F949" s="261" t="s">
        <v>1044</v>
      </c>
      <c r="G949" s="259"/>
      <c r="H949" s="262">
        <v>0.59999999999999998</v>
      </c>
      <c r="I949" s="263"/>
      <c r="J949" s="259"/>
      <c r="K949" s="259"/>
      <c r="L949" s="264"/>
      <c r="M949" s="265"/>
      <c r="N949" s="266"/>
      <c r="O949" s="266"/>
      <c r="P949" s="266"/>
      <c r="Q949" s="266"/>
      <c r="R949" s="266"/>
      <c r="S949" s="266"/>
      <c r="T949" s="267"/>
      <c r="U949" s="14"/>
      <c r="V949" s="14"/>
      <c r="W949" s="14"/>
      <c r="X949" s="14"/>
      <c r="Y949" s="14"/>
      <c r="Z949" s="14"/>
      <c r="AA949" s="14"/>
      <c r="AB949" s="14"/>
      <c r="AC949" s="14"/>
      <c r="AD949" s="14"/>
      <c r="AE949" s="14"/>
      <c r="AT949" s="268" t="s">
        <v>264</v>
      </c>
      <c r="AU949" s="268" t="s">
        <v>85</v>
      </c>
      <c r="AV949" s="14" t="s">
        <v>85</v>
      </c>
      <c r="AW949" s="14" t="s">
        <v>32</v>
      </c>
      <c r="AX949" s="14" t="s">
        <v>76</v>
      </c>
      <c r="AY949" s="268" t="s">
        <v>253</v>
      </c>
    </row>
    <row r="950" s="14" customFormat="1">
      <c r="A950" s="14"/>
      <c r="B950" s="258"/>
      <c r="C950" s="259"/>
      <c r="D950" s="249" t="s">
        <v>264</v>
      </c>
      <c r="E950" s="260" t="s">
        <v>1</v>
      </c>
      <c r="F950" s="261" t="s">
        <v>2521</v>
      </c>
      <c r="G950" s="259"/>
      <c r="H950" s="262">
        <v>2</v>
      </c>
      <c r="I950" s="263"/>
      <c r="J950" s="259"/>
      <c r="K950" s="259"/>
      <c r="L950" s="264"/>
      <c r="M950" s="265"/>
      <c r="N950" s="266"/>
      <c r="O950" s="266"/>
      <c r="P950" s="266"/>
      <c r="Q950" s="266"/>
      <c r="R950" s="266"/>
      <c r="S950" s="266"/>
      <c r="T950" s="267"/>
      <c r="U950" s="14"/>
      <c r="V950" s="14"/>
      <c r="W950" s="14"/>
      <c r="X950" s="14"/>
      <c r="Y950" s="14"/>
      <c r="Z950" s="14"/>
      <c r="AA950" s="14"/>
      <c r="AB950" s="14"/>
      <c r="AC950" s="14"/>
      <c r="AD950" s="14"/>
      <c r="AE950" s="14"/>
      <c r="AT950" s="268" t="s">
        <v>264</v>
      </c>
      <c r="AU950" s="268" t="s">
        <v>85</v>
      </c>
      <c r="AV950" s="14" t="s">
        <v>85</v>
      </c>
      <c r="AW950" s="14" t="s">
        <v>32</v>
      </c>
      <c r="AX950" s="14" t="s">
        <v>76</v>
      </c>
      <c r="AY950" s="268" t="s">
        <v>253</v>
      </c>
    </row>
    <row r="951" s="13" customFormat="1">
      <c r="A951" s="13"/>
      <c r="B951" s="247"/>
      <c r="C951" s="248"/>
      <c r="D951" s="249" t="s">
        <v>264</v>
      </c>
      <c r="E951" s="250" t="s">
        <v>1</v>
      </c>
      <c r="F951" s="251" t="s">
        <v>2251</v>
      </c>
      <c r="G951" s="248"/>
      <c r="H951" s="250" t="s">
        <v>1</v>
      </c>
      <c r="I951" s="252"/>
      <c r="J951" s="248"/>
      <c r="K951" s="248"/>
      <c r="L951" s="253"/>
      <c r="M951" s="254"/>
      <c r="N951" s="255"/>
      <c r="O951" s="255"/>
      <c r="P951" s="255"/>
      <c r="Q951" s="255"/>
      <c r="R951" s="255"/>
      <c r="S951" s="255"/>
      <c r="T951" s="256"/>
      <c r="U951" s="13"/>
      <c r="V951" s="13"/>
      <c r="W951" s="13"/>
      <c r="X951" s="13"/>
      <c r="Y951" s="13"/>
      <c r="Z951" s="13"/>
      <c r="AA951" s="13"/>
      <c r="AB951" s="13"/>
      <c r="AC951" s="13"/>
      <c r="AD951" s="13"/>
      <c r="AE951" s="13"/>
      <c r="AT951" s="257" t="s">
        <v>264</v>
      </c>
      <c r="AU951" s="257" t="s">
        <v>85</v>
      </c>
      <c r="AV951" s="13" t="s">
        <v>83</v>
      </c>
      <c r="AW951" s="13" t="s">
        <v>32</v>
      </c>
      <c r="AX951" s="13" t="s">
        <v>76</v>
      </c>
      <c r="AY951" s="257" t="s">
        <v>253</v>
      </c>
    </row>
    <row r="952" s="14" customFormat="1">
      <c r="A952" s="14"/>
      <c r="B952" s="258"/>
      <c r="C952" s="259"/>
      <c r="D952" s="249" t="s">
        <v>264</v>
      </c>
      <c r="E952" s="260" t="s">
        <v>1</v>
      </c>
      <c r="F952" s="261" t="s">
        <v>1044</v>
      </c>
      <c r="G952" s="259"/>
      <c r="H952" s="262">
        <v>0.59999999999999998</v>
      </c>
      <c r="I952" s="263"/>
      <c r="J952" s="259"/>
      <c r="K952" s="259"/>
      <c r="L952" s="264"/>
      <c r="M952" s="265"/>
      <c r="N952" s="266"/>
      <c r="O952" s="266"/>
      <c r="P952" s="266"/>
      <c r="Q952" s="266"/>
      <c r="R952" s="266"/>
      <c r="S952" s="266"/>
      <c r="T952" s="267"/>
      <c r="U952" s="14"/>
      <c r="V952" s="14"/>
      <c r="W952" s="14"/>
      <c r="X952" s="14"/>
      <c r="Y952" s="14"/>
      <c r="Z952" s="14"/>
      <c r="AA952" s="14"/>
      <c r="AB952" s="14"/>
      <c r="AC952" s="14"/>
      <c r="AD952" s="14"/>
      <c r="AE952" s="14"/>
      <c r="AT952" s="268" t="s">
        <v>264</v>
      </c>
      <c r="AU952" s="268" t="s">
        <v>85</v>
      </c>
      <c r="AV952" s="14" t="s">
        <v>85</v>
      </c>
      <c r="AW952" s="14" t="s">
        <v>32</v>
      </c>
      <c r="AX952" s="14" t="s">
        <v>76</v>
      </c>
      <c r="AY952" s="268" t="s">
        <v>253</v>
      </c>
    </row>
    <row r="953" s="14" customFormat="1">
      <c r="A953" s="14"/>
      <c r="B953" s="258"/>
      <c r="C953" s="259"/>
      <c r="D953" s="249" t="s">
        <v>264</v>
      </c>
      <c r="E953" s="260" t="s">
        <v>1</v>
      </c>
      <c r="F953" s="261" t="s">
        <v>2521</v>
      </c>
      <c r="G953" s="259"/>
      <c r="H953" s="262">
        <v>2</v>
      </c>
      <c r="I953" s="263"/>
      <c r="J953" s="259"/>
      <c r="K953" s="259"/>
      <c r="L953" s="264"/>
      <c r="M953" s="265"/>
      <c r="N953" s="266"/>
      <c r="O953" s="266"/>
      <c r="P953" s="266"/>
      <c r="Q953" s="266"/>
      <c r="R953" s="266"/>
      <c r="S953" s="266"/>
      <c r="T953" s="267"/>
      <c r="U953" s="14"/>
      <c r="V953" s="14"/>
      <c r="W953" s="14"/>
      <c r="X953" s="14"/>
      <c r="Y953" s="14"/>
      <c r="Z953" s="14"/>
      <c r="AA953" s="14"/>
      <c r="AB953" s="14"/>
      <c r="AC953" s="14"/>
      <c r="AD953" s="14"/>
      <c r="AE953" s="14"/>
      <c r="AT953" s="268" t="s">
        <v>264</v>
      </c>
      <c r="AU953" s="268" t="s">
        <v>85</v>
      </c>
      <c r="AV953" s="14" t="s">
        <v>85</v>
      </c>
      <c r="AW953" s="14" t="s">
        <v>32</v>
      </c>
      <c r="AX953" s="14" t="s">
        <v>76</v>
      </c>
      <c r="AY953" s="268" t="s">
        <v>253</v>
      </c>
    </row>
    <row r="954" s="13" customFormat="1">
      <c r="A954" s="13"/>
      <c r="B954" s="247"/>
      <c r="C954" s="248"/>
      <c r="D954" s="249" t="s">
        <v>264</v>
      </c>
      <c r="E954" s="250" t="s">
        <v>1</v>
      </c>
      <c r="F954" s="251" t="s">
        <v>2254</v>
      </c>
      <c r="G954" s="248"/>
      <c r="H954" s="250" t="s">
        <v>1</v>
      </c>
      <c r="I954" s="252"/>
      <c r="J954" s="248"/>
      <c r="K954" s="248"/>
      <c r="L954" s="253"/>
      <c r="M954" s="254"/>
      <c r="N954" s="255"/>
      <c r="O954" s="255"/>
      <c r="P954" s="255"/>
      <c r="Q954" s="255"/>
      <c r="R954" s="255"/>
      <c r="S954" s="255"/>
      <c r="T954" s="256"/>
      <c r="U954" s="13"/>
      <c r="V954" s="13"/>
      <c r="W954" s="13"/>
      <c r="X954" s="13"/>
      <c r="Y954" s="13"/>
      <c r="Z954" s="13"/>
      <c r="AA954" s="13"/>
      <c r="AB954" s="13"/>
      <c r="AC954" s="13"/>
      <c r="AD954" s="13"/>
      <c r="AE954" s="13"/>
      <c r="AT954" s="257" t="s">
        <v>264</v>
      </c>
      <c r="AU954" s="257" t="s">
        <v>85</v>
      </c>
      <c r="AV954" s="13" t="s">
        <v>83</v>
      </c>
      <c r="AW954" s="13" t="s">
        <v>32</v>
      </c>
      <c r="AX954" s="13" t="s">
        <v>76</v>
      </c>
      <c r="AY954" s="257" t="s">
        <v>253</v>
      </c>
    </row>
    <row r="955" s="14" customFormat="1">
      <c r="A955" s="14"/>
      <c r="B955" s="258"/>
      <c r="C955" s="259"/>
      <c r="D955" s="249" t="s">
        <v>264</v>
      </c>
      <c r="E955" s="260" t="s">
        <v>1</v>
      </c>
      <c r="F955" s="261" t="s">
        <v>1044</v>
      </c>
      <c r="G955" s="259"/>
      <c r="H955" s="262">
        <v>0.59999999999999998</v>
      </c>
      <c r="I955" s="263"/>
      <c r="J955" s="259"/>
      <c r="K955" s="259"/>
      <c r="L955" s="264"/>
      <c r="M955" s="265"/>
      <c r="N955" s="266"/>
      <c r="O955" s="266"/>
      <c r="P955" s="266"/>
      <c r="Q955" s="266"/>
      <c r="R955" s="266"/>
      <c r="S955" s="266"/>
      <c r="T955" s="267"/>
      <c r="U955" s="14"/>
      <c r="V955" s="14"/>
      <c r="W955" s="14"/>
      <c r="X955" s="14"/>
      <c r="Y955" s="14"/>
      <c r="Z955" s="14"/>
      <c r="AA955" s="14"/>
      <c r="AB955" s="14"/>
      <c r="AC955" s="14"/>
      <c r="AD955" s="14"/>
      <c r="AE955" s="14"/>
      <c r="AT955" s="268" t="s">
        <v>264</v>
      </c>
      <c r="AU955" s="268" t="s">
        <v>85</v>
      </c>
      <c r="AV955" s="14" t="s">
        <v>85</v>
      </c>
      <c r="AW955" s="14" t="s">
        <v>32</v>
      </c>
      <c r="AX955" s="14" t="s">
        <v>76</v>
      </c>
      <c r="AY955" s="268" t="s">
        <v>253</v>
      </c>
    </row>
    <row r="956" s="14" customFormat="1">
      <c r="A956" s="14"/>
      <c r="B956" s="258"/>
      <c r="C956" s="259"/>
      <c r="D956" s="249" t="s">
        <v>264</v>
      </c>
      <c r="E956" s="260" t="s">
        <v>1</v>
      </c>
      <c r="F956" s="261" t="s">
        <v>2521</v>
      </c>
      <c r="G956" s="259"/>
      <c r="H956" s="262">
        <v>2</v>
      </c>
      <c r="I956" s="263"/>
      <c r="J956" s="259"/>
      <c r="K956" s="259"/>
      <c r="L956" s="264"/>
      <c r="M956" s="265"/>
      <c r="N956" s="266"/>
      <c r="O956" s="266"/>
      <c r="P956" s="266"/>
      <c r="Q956" s="266"/>
      <c r="R956" s="266"/>
      <c r="S956" s="266"/>
      <c r="T956" s="267"/>
      <c r="U956" s="14"/>
      <c r="V956" s="14"/>
      <c r="W956" s="14"/>
      <c r="X956" s="14"/>
      <c r="Y956" s="14"/>
      <c r="Z956" s="14"/>
      <c r="AA956" s="14"/>
      <c r="AB956" s="14"/>
      <c r="AC956" s="14"/>
      <c r="AD956" s="14"/>
      <c r="AE956" s="14"/>
      <c r="AT956" s="268" t="s">
        <v>264</v>
      </c>
      <c r="AU956" s="268" t="s">
        <v>85</v>
      </c>
      <c r="AV956" s="14" t="s">
        <v>85</v>
      </c>
      <c r="AW956" s="14" t="s">
        <v>32</v>
      </c>
      <c r="AX956" s="14" t="s">
        <v>76</v>
      </c>
      <c r="AY956" s="268" t="s">
        <v>253</v>
      </c>
    </row>
    <row r="957" s="13" customFormat="1">
      <c r="A957" s="13"/>
      <c r="B957" s="247"/>
      <c r="C957" s="248"/>
      <c r="D957" s="249" t="s">
        <v>264</v>
      </c>
      <c r="E957" s="250" t="s">
        <v>1</v>
      </c>
      <c r="F957" s="251" t="s">
        <v>2121</v>
      </c>
      <c r="G957" s="248"/>
      <c r="H957" s="250" t="s">
        <v>1</v>
      </c>
      <c r="I957" s="252"/>
      <c r="J957" s="248"/>
      <c r="K957" s="248"/>
      <c r="L957" s="253"/>
      <c r="M957" s="254"/>
      <c r="N957" s="255"/>
      <c r="O957" s="255"/>
      <c r="P957" s="255"/>
      <c r="Q957" s="255"/>
      <c r="R957" s="255"/>
      <c r="S957" s="255"/>
      <c r="T957" s="256"/>
      <c r="U957" s="13"/>
      <c r="V957" s="13"/>
      <c r="W957" s="13"/>
      <c r="X957" s="13"/>
      <c r="Y957" s="13"/>
      <c r="Z957" s="13"/>
      <c r="AA957" s="13"/>
      <c r="AB957" s="13"/>
      <c r="AC957" s="13"/>
      <c r="AD957" s="13"/>
      <c r="AE957" s="13"/>
      <c r="AT957" s="257" t="s">
        <v>264</v>
      </c>
      <c r="AU957" s="257" t="s">
        <v>85</v>
      </c>
      <c r="AV957" s="13" t="s">
        <v>83</v>
      </c>
      <c r="AW957" s="13" t="s">
        <v>32</v>
      </c>
      <c r="AX957" s="13" t="s">
        <v>76</v>
      </c>
      <c r="AY957" s="257" t="s">
        <v>253</v>
      </c>
    </row>
    <row r="958" s="14" customFormat="1">
      <c r="A958" s="14"/>
      <c r="B958" s="258"/>
      <c r="C958" s="259"/>
      <c r="D958" s="249" t="s">
        <v>264</v>
      </c>
      <c r="E958" s="260" t="s">
        <v>1</v>
      </c>
      <c r="F958" s="261" t="s">
        <v>2522</v>
      </c>
      <c r="G958" s="259"/>
      <c r="H958" s="262">
        <v>0.90000000000000002</v>
      </c>
      <c r="I958" s="263"/>
      <c r="J958" s="259"/>
      <c r="K958" s="259"/>
      <c r="L958" s="264"/>
      <c r="M958" s="265"/>
      <c r="N958" s="266"/>
      <c r="O958" s="266"/>
      <c r="P958" s="266"/>
      <c r="Q958" s="266"/>
      <c r="R958" s="266"/>
      <c r="S958" s="266"/>
      <c r="T958" s="267"/>
      <c r="U958" s="14"/>
      <c r="V958" s="14"/>
      <c r="W958" s="14"/>
      <c r="X958" s="14"/>
      <c r="Y958" s="14"/>
      <c r="Z958" s="14"/>
      <c r="AA958" s="14"/>
      <c r="AB958" s="14"/>
      <c r="AC958" s="14"/>
      <c r="AD958" s="14"/>
      <c r="AE958" s="14"/>
      <c r="AT958" s="268" t="s">
        <v>264</v>
      </c>
      <c r="AU958" s="268" t="s">
        <v>85</v>
      </c>
      <c r="AV958" s="14" t="s">
        <v>85</v>
      </c>
      <c r="AW958" s="14" t="s">
        <v>32</v>
      </c>
      <c r="AX958" s="14" t="s">
        <v>76</v>
      </c>
      <c r="AY958" s="268" t="s">
        <v>253</v>
      </c>
    </row>
    <row r="959" s="14" customFormat="1">
      <c r="A959" s="14"/>
      <c r="B959" s="258"/>
      <c r="C959" s="259"/>
      <c r="D959" s="249" t="s">
        <v>264</v>
      </c>
      <c r="E959" s="260" t="s">
        <v>1</v>
      </c>
      <c r="F959" s="261" t="s">
        <v>1046</v>
      </c>
      <c r="G959" s="259"/>
      <c r="H959" s="262">
        <v>4</v>
      </c>
      <c r="I959" s="263"/>
      <c r="J959" s="259"/>
      <c r="K959" s="259"/>
      <c r="L959" s="264"/>
      <c r="M959" s="265"/>
      <c r="N959" s="266"/>
      <c r="O959" s="266"/>
      <c r="P959" s="266"/>
      <c r="Q959" s="266"/>
      <c r="R959" s="266"/>
      <c r="S959" s="266"/>
      <c r="T959" s="267"/>
      <c r="U959" s="14"/>
      <c r="V959" s="14"/>
      <c r="W959" s="14"/>
      <c r="X959" s="14"/>
      <c r="Y959" s="14"/>
      <c r="Z959" s="14"/>
      <c r="AA959" s="14"/>
      <c r="AB959" s="14"/>
      <c r="AC959" s="14"/>
      <c r="AD959" s="14"/>
      <c r="AE959" s="14"/>
      <c r="AT959" s="268" t="s">
        <v>264</v>
      </c>
      <c r="AU959" s="268" t="s">
        <v>85</v>
      </c>
      <c r="AV959" s="14" t="s">
        <v>85</v>
      </c>
      <c r="AW959" s="14" t="s">
        <v>32</v>
      </c>
      <c r="AX959" s="14" t="s">
        <v>76</v>
      </c>
      <c r="AY959" s="268" t="s">
        <v>253</v>
      </c>
    </row>
    <row r="960" s="13" customFormat="1">
      <c r="A960" s="13"/>
      <c r="B960" s="247"/>
      <c r="C960" s="248"/>
      <c r="D960" s="249" t="s">
        <v>264</v>
      </c>
      <c r="E960" s="250" t="s">
        <v>1</v>
      </c>
      <c r="F960" s="251" t="s">
        <v>2127</v>
      </c>
      <c r="G960" s="248"/>
      <c r="H960" s="250" t="s">
        <v>1</v>
      </c>
      <c r="I960" s="252"/>
      <c r="J960" s="248"/>
      <c r="K960" s="248"/>
      <c r="L960" s="253"/>
      <c r="M960" s="254"/>
      <c r="N960" s="255"/>
      <c r="O960" s="255"/>
      <c r="P960" s="255"/>
      <c r="Q960" s="255"/>
      <c r="R960" s="255"/>
      <c r="S960" s="255"/>
      <c r="T960" s="256"/>
      <c r="U960" s="13"/>
      <c r="V960" s="13"/>
      <c r="W960" s="13"/>
      <c r="X960" s="13"/>
      <c r="Y960" s="13"/>
      <c r="Z960" s="13"/>
      <c r="AA960" s="13"/>
      <c r="AB960" s="13"/>
      <c r="AC960" s="13"/>
      <c r="AD960" s="13"/>
      <c r="AE960" s="13"/>
      <c r="AT960" s="257" t="s">
        <v>264</v>
      </c>
      <c r="AU960" s="257" t="s">
        <v>85</v>
      </c>
      <c r="AV960" s="13" t="s">
        <v>83</v>
      </c>
      <c r="AW960" s="13" t="s">
        <v>32</v>
      </c>
      <c r="AX960" s="13" t="s">
        <v>76</v>
      </c>
      <c r="AY960" s="257" t="s">
        <v>253</v>
      </c>
    </row>
    <row r="961" s="14" customFormat="1">
      <c r="A961" s="14"/>
      <c r="B961" s="258"/>
      <c r="C961" s="259"/>
      <c r="D961" s="249" t="s">
        <v>264</v>
      </c>
      <c r="E961" s="260" t="s">
        <v>1</v>
      </c>
      <c r="F961" s="261" t="s">
        <v>1044</v>
      </c>
      <c r="G961" s="259"/>
      <c r="H961" s="262">
        <v>0.59999999999999998</v>
      </c>
      <c r="I961" s="263"/>
      <c r="J961" s="259"/>
      <c r="K961" s="259"/>
      <c r="L961" s="264"/>
      <c r="M961" s="265"/>
      <c r="N961" s="266"/>
      <c r="O961" s="266"/>
      <c r="P961" s="266"/>
      <c r="Q961" s="266"/>
      <c r="R961" s="266"/>
      <c r="S961" s="266"/>
      <c r="T961" s="267"/>
      <c r="U961" s="14"/>
      <c r="V961" s="14"/>
      <c r="W961" s="14"/>
      <c r="X961" s="14"/>
      <c r="Y961" s="14"/>
      <c r="Z961" s="14"/>
      <c r="AA961" s="14"/>
      <c r="AB961" s="14"/>
      <c r="AC961" s="14"/>
      <c r="AD961" s="14"/>
      <c r="AE961" s="14"/>
      <c r="AT961" s="268" t="s">
        <v>264</v>
      </c>
      <c r="AU961" s="268" t="s">
        <v>85</v>
      </c>
      <c r="AV961" s="14" t="s">
        <v>85</v>
      </c>
      <c r="AW961" s="14" t="s">
        <v>32</v>
      </c>
      <c r="AX961" s="14" t="s">
        <v>76</v>
      </c>
      <c r="AY961" s="268" t="s">
        <v>253</v>
      </c>
    </row>
    <row r="962" s="14" customFormat="1">
      <c r="A962" s="14"/>
      <c r="B962" s="258"/>
      <c r="C962" s="259"/>
      <c r="D962" s="249" t="s">
        <v>264</v>
      </c>
      <c r="E962" s="260" t="s">
        <v>1</v>
      </c>
      <c r="F962" s="261" t="s">
        <v>2521</v>
      </c>
      <c r="G962" s="259"/>
      <c r="H962" s="262">
        <v>2</v>
      </c>
      <c r="I962" s="263"/>
      <c r="J962" s="259"/>
      <c r="K962" s="259"/>
      <c r="L962" s="264"/>
      <c r="M962" s="265"/>
      <c r="N962" s="266"/>
      <c r="O962" s="266"/>
      <c r="P962" s="266"/>
      <c r="Q962" s="266"/>
      <c r="R962" s="266"/>
      <c r="S962" s="266"/>
      <c r="T962" s="267"/>
      <c r="U962" s="14"/>
      <c r="V962" s="14"/>
      <c r="W962" s="14"/>
      <c r="X962" s="14"/>
      <c r="Y962" s="14"/>
      <c r="Z962" s="14"/>
      <c r="AA962" s="14"/>
      <c r="AB962" s="14"/>
      <c r="AC962" s="14"/>
      <c r="AD962" s="14"/>
      <c r="AE962" s="14"/>
      <c r="AT962" s="268" t="s">
        <v>264</v>
      </c>
      <c r="AU962" s="268" t="s">
        <v>85</v>
      </c>
      <c r="AV962" s="14" t="s">
        <v>85</v>
      </c>
      <c r="AW962" s="14" t="s">
        <v>32</v>
      </c>
      <c r="AX962" s="14" t="s">
        <v>76</v>
      </c>
      <c r="AY962" s="268" t="s">
        <v>253</v>
      </c>
    </row>
    <row r="963" s="13" customFormat="1">
      <c r="A963" s="13"/>
      <c r="B963" s="247"/>
      <c r="C963" s="248"/>
      <c r="D963" s="249" t="s">
        <v>264</v>
      </c>
      <c r="E963" s="250" t="s">
        <v>1</v>
      </c>
      <c r="F963" s="251" t="s">
        <v>2131</v>
      </c>
      <c r="G963" s="248"/>
      <c r="H963" s="250" t="s">
        <v>1</v>
      </c>
      <c r="I963" s="252"/>
      <c r="J963" s="248"/>
      <c r="K963" s="248"/>
      <c r="L963" s="253"/>
      <c r="M963" s="254"/>
      <c r="N963" s="255"/>
      <c r="O963" s="255"/>
      <c r="P963" s="255"/>
      <c r="Q963" s="255"/>
      <c r="R963" s="255"/>
      <c r="S963" s="255"/>
      <c r="T963" s="256"/>
      <c r="U963" s="13"/>
      <c r="V963" s="13"/>
      <c r="W963" s="13"/>
      <c r="X963" s="13"/>
      <c r="Y963" s="13"/>
      <c r="Z963" s="13"/>
      <c r="AA963" s="13"/>
      <c r="AB963" s="13"/>
      <c r="AC963" s="13"/>
      <c r="AD963" s="13"/>
      <c r="AE963" s="13"/>
      <c r="AT963" s="257" t="s">
        <v>264</v>
      </c>
      <c r="AU963" s="257" t="s">
        <v>85</v>
      </c>
      <c r="AV963" s="13" t="s">
        <v>83</v>
      </c>
      <c r="AW963" s="13" t="s">
        <v>32</v>
      </c>
      <c r="AX963" s="13" t="s">
        <v>76</v>
      </c>
      <c r="AY963" s="257" t="s">
        <v>253</v>
      </c>
    </row>
    <row r="964" s="14" customFormat="1">
      <c r="A964" s="14"/>
      <c r="B964" s="258"/>
      <c r="C964" s="259"/>
      <c r="D964" s="249" t="s">
        <v>264</v>
      </c>
      <c r="E964" s="260" t="s">
        <v>1</v>
      </c>
      <c r="F964" s="261" t="s">
        <v>1044</v>
      </c>
      <c r="G964" s="259"/>
      <c r="H964" s="262">
        <v>0.59999999999999998</v>
      </c>
      <c r="I964" s="263"/>
      <c r="J964" s="259"/>
      <c r="K964" s="259"/>
      <c r="L964" s="264"/>
      <c r="M964" s="265"/>
      <c r="N964" s="266"/>
      <c r="O964" s="266"/>
      <c r="P964" s="266"/>
      <c r="Q964" s="266"/>
      <c r="R964" s="266"/>
      <c r="S964" s="266"/>
      <c r="T964" s="267"/>
      <c r="U964" s="14"/>
      <c r="V964" s="14"/>
      <c r="W964" s="14"/>
      <c r="X964" s="14"/>
      <c r="Y964" s="14"/>
      <c r="Z964" s="14"/>
      <c r="AA964" s="14"/>
      <c r="AB964" s="14"/>
      <c r="AC964" s="14"/>
      <c r="AD964" s="14"/>
      <c r="AE964" s="14"/>
      <c r="AT964" s="268" t="s">
        <v>264</v>
      </c>
      <c r="AU964" s="268" t="s">
        <v>85</v>
      </c>
      <c r="AV964" s="14" t="s">
        <v>85</v>
      </c>
      <c r="AW964" s="14" t="s">
        <v>32</v>
      </c>
      <c r="AX964" s="14" t="s">
        <v>76</v>
      </c>
      <c r="AY964" s="268" t="s">
        <v>253</v>
      </c>
    </row>
    <row r="965" s="14" customFormat="1">
      <c r="A965" s="14"/>
      <c r="B965" s="258"/>
      <c r="C965" s="259"/>
      <c r="D965" s="249" t="s">
        <v>264</v>
      </c>
      <c r="E965" s="260" t="s">
        <v>1</v>
      </c>
      <c r="F965" s="261" t="s">
        <v>2521</v>
      </c>
      <c r="G965" s="259"/>
      <c r="H965" s="262">
        <v>2</v>
      </c>
      <c r="I965" s="263"/>
      <c r="J965" s="259"/>
      <c r="K965" s="259"/>
      <c r="L965" s="264"/>
      <c r="M965" s="265"/>
      <c r="N965" s="266"/>
      <c r="O965" s="266"/>
      <c r="P965" s="266"/>
      <c r="Q965" s="266"/>
      <c r="R965" s="266"/>
      <c r="S965" s="266"/>
      <c r="T965" s="267"/>
      <c r="U965" s="14"/>
      <c r="V965" s="14"/>
      <c r="W965" s="14"/>
      <c r="X965" s="14"/>
      <c r="Y965" s="14"/>
      <c r="Z965" s="14"/>
      <c r="AA965" s="14"/>
      <c r="AB965" s="14"/>
      <c r="AC965" s="14"/>
      <c r="AD965" s="14"/>
      <c r="AE965" s="14"/>
      <c r="AT965" s="268" t="s">
        <v>264</v>
      </c>
      <c r="AU965" s="268" t="s">
        <v>85</v>
      </c>
      <c r="AV965" s="14" t="s">
        <v>85</v>
      </c>
      <c r="AW965" s="14" t="s">
        <v>32</v>
      </c>
      <c r="AX965" s="14" t="s">
        <v>76</v>
      </c>
      <c r="AY965" s="268" t="s">
        <v>253</v>
      </c>
    </row>
    <row r="966" s="13" customFormat="1">
      <c r="A966" s="13"/>
      <c r="B966" s="247"/>
      <c r="C966" s="248"/>
      <c r="D966" s="249" t="s">
        <v>264</v>
      </c>
      <c r="E966" s="250" t="s">
        <v>1</v>
      </c>
      <c r="F966" s="251" t="s">
        <v>2136</v>
      </c>
      <c r="G966" s="248"/>
      <c r="H966" s="250" t="s">
        <v>1</v>
      </c>
      <c r="I966" s="252"/>
      <c r="J966" s="248"/>
      <c r="K966" s="248"/>
      <c r="L966" s="253"/>
      <c r="M966" s="254"/>
      <c r="N966" s="255"/>
      <c r="O966" s="255"/>
      <c r="P966" s="255"/>
      <c r="Q966" s="255"/>
      <c r="R966" s="255"/>
      <c r="S966" s="255"/>
      <c r="T966" s="256"/>
      <c r="U966" s="13"/>
      <c r="V966" s="13"/>
      <c r="W966" s="13"/>
      <c r="X966" s="13"/>
      <c r="Y966" s="13"/>
      <c r="Z966" s="13"/>
      <c r="AA966" s="13"/>
      <c r="AB966" s="13"/>
      <c r="AC966" s="13"/>
      <c r="AD966" s="13"/>
      <c r="AE966" s="13"/>
      <c r="AT966" s="257" t="s">
        <v>264</v>
      </c>
      <c r="AU966" s="257" t="s">
        <v>85</v>
      </c>
      <c r="AV966" s="13" t="s">
        <v>83</v>
      </c>
      <c r="AW966" s="13" t="s">
        <v>32</v>
      </c>
      <c r="AX966" s="13" t="s">
        <v>76</v>
      </c>
      <c r="AY966" s="257" t="s">
        <v>253</v>
      </c>
    </row>
    <row r="967" s="14" customFormat="1">
      <c r="A967" s="14"/>
      <c r="B967" s="258"/>
      <c r="C967" s="259"/>
      <c r="D967" s="249" t="s">
        <v>264</v>
      </c>
      <c r="E967" s="260" t="s">
        <v>1</v>
      </c>
      <c r="F967" s="261" t="s">
        <v>1044</v>
      </c>
      <c r="G967" s="259"/>
      <c r="H967" s="262">
        <v>0.59999999999999998</v>
      </c>
      <c r="I967" s="263"/>
      <c r="J967" s="259"/>
      <c r="K967" s="259"/>
      <c r="L967" s="264"/>
      <c r="M967" s="265"/>
      <c r="N967" s="266"/>
      <c r="O967" s="266"/>
      <c r="P967" s="266"/>
      <c r="Q967" s="266"/>
      <c r="R967" s="266"/>
      <c r="S967" s="266"/>
      <c r="T967" s="267"/>
      <c r="U967" s="14"/>
      <c r="V967" s="14"/>
      <c r="W967" s="14"/>
      <c r="X967" s="14"/>
      <c r="Y967" s="14"/>
      <c r="Z967" s="14"/>
      <c r="AA967" s="14"/>
      <c r="AB967" s="14"/>
      <c r="AC967" s="14"/>
      <c r="AD967" s="14"/>
      <c r="AE967" s="14"/>
      <c r="AT967" s="268" t="s">
        <v>264</v>
      </c>
      <c r="AU967" s="268" t="s">
        <v>85</v>
      </c>
      <c r="AV967" s="14" t="s">
        <v>85</v>
      </c>
      <c r="AW967" s="14" t="s">
        <v>32</v>
      </c>
      <c r="AX967" s="14" t="s">
        <v>76</v>
      </c>
      <c r="AY967" s="268" t="s">
        <v>253</v>
      </c>
    </row>
    <row r="968" s="14" customFormat="1">
      <c r="A968" s="14"/>
      <c r="B968" s="258"/>
      <c r="C968" s="259"/>
      <c r="D968" s="249" t="s">
        <v>264</v>
      </c>
      <c r="E968" s="260" t="s">
        <v>1</v>
      </c>
      <c r="F968" s="261" t="s">
        <v>2521</v>
      </c>
      <c r="G968" s="259"/>
      <c r="H968" s="262">
        <v>2</v>
      </c>
      <c r="I968" s="263"/>
      <c r="J968" s="259"/>
      <c r="K968" s="259"/>
      <c r="L968" s="264"/>
      <c r="M968" s="265"/>
      <c r="N968" s="266"/>
      <c r="O968" s="266"/>
      <c r="P968" s="266"/>
      <c r="Q968" s="266"/>
      <c r="R968" s="266"/>
      <c r="S968" s="266"/>
      <c r="T968" s="267"/>
      <c r="U968" s="14"/>
      <c r="V968" s="14"/>
      <c r="W968" s="14"/>
      <c r="X968" s="14"/>
      <c r="Y968" s="14"/>
      <c r="Z968" s="14"/>
      <c r="AA968" s="14"/>
      <c r="AB968" s="14"/>
      <c r="AC968" s="14"/>
      <c r="AD968" s="14"/>
      <c r="AE968" s="14"/>
      <c r="AT968" s="268" t="s">
        <v>264</v>
      </c>
      <c r="AU968" s="268" t="s">
        <v>85</v>
      </c>
      <c r="AV968" s="14" t="s">
        <v>85</v>
      </c>
      <c r="AW968" s="14" t="s">
        <v>32</v>
      </c>
      <c r="AX968" s="14" t="s">
        <v>76</v>
      </c>
      <c r="AY968" s="268" t="s">
        <v>253</v>
      </c>
    </row>
    <row r="969" s="13" customFormat="1">
      <c r="A969" s="13"/>
      <c r="B969" s="247"/>
      <c r="C969" s="248"/>
      <c r="D969" s="249" t="s">
        <v>264</v>
      </c>
      <c r="E969" s="250" t="s">
        <v>1</v>
      </c>
      <c r="F969" s="251" t="s">
        <v>2140</v>
      </c>
      <c r="G969" s="248"/>
      <c r="H969" s="250" t="s">
        <v>1</v>
      </c>
      <c r="I969" s="252"/>
      <c r="J969" s="248"/>
      <c r="K969" s="248"/>
      <c r="L969" s="253"/>
      <c r="M969" s="254"/>
      <c r="N969" s="255"/>
      <c r="O969" s="255"/>
      <c r="P969" s="255"/>
      <c r="Q969" s="255"/>
      <c r="R969" s="255"/>
      <c r="S969" s="255"/>
      <c r="T969" s="256"/>
      <c r="U969" s="13"/>
      <c r="V969" s="13"/>
      <c r="W969" s="13"/>
      <c r="X969" s="13"/>
      <c r="Y969" s="13"/>
      <c r="Z969" s="13"/>
      <c r="AA969" s="13"/>
      <c r="AB969" s="13"/>
      <c r="AC969" s="13"/>
      <c r="AD969" s="13"/>
      <c r="AE969" s="13"/>
      <c r="AT969" s="257" t="s">
        <v>264</v>
      </c>
      <c r="AU969" s="257" t="s">
        <v>85</v>
      </c>
      <c r="AV969" s="13" t="s">
        <v>83</v>
      </c>
      <c r="AW969" s="13" t="s">
        <v>32</v>
      </c>
      <c r="AX969" s="13" t="s">
        <v>76</v>
      </c>
      <c r="AY969" s="257" t="s">
        <v>253</v>
      </c>
    </row>
    <row r="970" s="14" customFormat="1">
      <c r="A970" s="14"/>
      <c r="B970" s="258"/>
      <c r="C970" s="259"/>
      <c r="D970" s="249" t="s">
        <v>264</v>
      </c>
      <c r="E970" s="260" t="s">
        <v>1</v>
      </c>
      <c r="F970" s="261" t="s">
        <v>1044</v>
      </c>
      <c r="G970" s="259"/>
      <c r="H970" s="262">
        <v>0.59999999999999998</v>
      </c>
      <c r="I970" s="263"/>
      <c r="J970" s="259"/>
      <c r="K970" s="259"/>
      <c r="L970" s="264"/>
      <c r="M970" s="265"/>
      <c r="N970" s="266"/>
      <c r="O970" s="266"/>
      <c r="P970" s="266"/>
      <c r="Q970" s="266"/>
      <c r="R970" s="266"/>
      <c r="S970" s="266"/>
      <c r="T970" s="267"/>
      <c r="U970" s="14"/>
      <c r="V970" s="14"/>
      <c r="W970" s="14"/>
      <c r="X970" s="14"/>
      <c r="Y970" s="14"/>
      <c r="Z970" s="14"/>
      <c r="AA970" s="14"/>
      <c r="AB970" s="14"/>
      <c r="AC970" s="14"/>
      <c r="AD970" s="14"/>
      <c r="AE970" s="14"/>
      <c r="AT970" s="268" t="s">
        <v>264</v>
      </c>
      <c r="AU970" s="268" t="s">
        <v>85</v>
      </c>
      <c r="AV970" s="14" t="s">
        <v>85</v>
      </c>
      <c r="AW970" s="14" t="s">
        <v>32</v>
      </c>
      <c r="AX970" s="14" t="s">
        <v>76</v>
      </c>
      <c r="AY970" s="268" t="s">
        <v>253</v>
      </c>
    </row>
    <row r="971" s="14" customFormat="1">
      <c r="A971" s="14"/>
      <c r="B971" s="258"/>
      <c r="C971" s="259"/>
      <c r="D971" s="249" t="s">
        <v>264</v>
      </c>
      <c r="E971" s="260" t="s">
        <v>1</v>
      </c>
      <c r="F971" s="261" t="s">
        <v>2521</v>
      </c>
      <c r="G971" s="259"/>
      <c r="H971" s="262">
        <v>2</v>
      </c>
      <c r="I971" s="263"/>
      <c r="J971" s="259"/>
      <c r="K971" s="259"/>
      <c r="L971" s="264"/>
      <c r="M971" s="265"/>
      <c r="N971" s="266"/>
      <c r="O971" s="266"/>
      <c r="P971" s="266"/>
      <c r="Q971" s="266"/>
      <c r="R971" s="266"/>
      <c r="S971" s="266"/>
      <c r="T971" s="267"/>
      <c r="U971" s="14"/>
      <c r="V971" s="14"/>
      <c r="W971" s="14"/>
      <c r="X971" s="14"/>
      <c r="Y971" s="14"/>
      <c r="Z971" s="14"/>
      <c r="AA971" s="14"/>
      <c r="AB971" s="14"/>
      <c r="AC971" s="14"/>
      <c r="AD971" s="14"/>
      <c r="AE971" s="14"/>
      <c r="AT971" s="268" t="s">
        <v>264</v>
      </c>
      <c r="AU971" s="268" t="s">
        <v>85</v>
      </c>
      <c r="AV971" s="14" t="s">
        <v>85</v>
      </c>
      <c r="AW971" s="14" t="s">
        <v>32</v>
      </c>
      <c r="AX971" s="14" t="s">
        <v>76</v>
      </c>
      <c r="AY971" s="268" t="s">
        <v>253</v>
      </c>
    </row>
    <row r="972" s="13" customFormat="1">
      <c r="A972" s="13"/>
      <c r="B972" s="247"/>
      <c r="C972" s="248"/>
      <c r="D972" s="249" t="s">
        <v>264</v>
      </c>
      <c r="E972" s="250" t="s">
        <v>1</v>
      </c>
      <c r="F972" s="251" t="s">
        <v>2146</v>
      </c>
      <c r="G972" s="248"/>
      <c r="H972" s="250" t="s">
        <v>1</v>
      </c>
      <c r="I972" s="252"/>
      <c r="J972" s="248"/>
      <c r="K972" s="248"/>
      <c r="L972" s="253"/>
      <c r="M972" s="254"/>
      <c r="N972" s="255"/>
      <c r="O972" s="255"/>
      <c r="P972" s="255"/>
      <c r="Q972" s="255"/>
      <c r="R972" s="255"/>
      <c r="S972" s="255"/>
      <c r="T972" s="256"/>
      <c r="U972" s="13"/>
      <c r="V972" s="13"/>
      <c r="W972" s="13"/>
      <c r="X972" s="13"/>
      <c r="Y972" s="13"/>
      <c r="Z972" s="13"/>
      <c r="AA972" s="13"/>
      <c r="AB972" s="13"/>
      <c r="AC972" s="13"/>
      <c r="AD972" s="13"/>
      <c r="AE972" s="13"/>
      <c r="AT972" s="257" t="s">
        <v>264</v>
      </c>
      <c r="AU972" s="257" t="s">
        <v>85</v>
      </c>
      <c r="AV972" s="13" t="s">
        <v>83</v>
      </c>
      <c r="AW972" s="13" t="s">
        <v>32</v>
      </c>
      <c r="AX972" s="13" t="s">
        <v>76</v>
      </c>
      <c r="AY972" s="257" t="s">
        <v>253</v>
      </c>
    </row>
    <row r="973" s="14" customFormat="1">
      <c r="A973" s="14"/>
      <c r="B973" s="258"/>
      <c r="C973" s="259"/>
      <c r="D973" s="249" t="s">
        <v>264</v>
      </c>
      <c r="E973" s="260" t="s">
        <v>1</v>
      </c>
      <c r="F973" s="261" t="s">
        <v>1044</v>
      </c>
      <c r="G973" s="259"/>
      <c r="H973" s="262">
        <v>0.59999999999999998</v>
      </c>
      <c r="I973" s="263"/>
      <c r="J973" s="259"/>
      <c r="K973" s="259"/>
      <c r="L973" s="264"/>
      <c r="M973" s="265"/>
      <c r="N973" s="266"/>
      <c r="O973" s="266"/>
      <c r="P973" s="266"/>
      <c r="Q973" s="266"/>
      <c r="R973" s="266"/>
      <c r="S973" s="266"/>
      <c r="T973" s="267"/>
      <c r="U973" s="14"/>
      <c r="V973" s="14"/>
      <c r="W973" s="14"/>
      <c r="X973" s="14"/>
      <c r="Y973" s="14"/>
      <c r="Z973" s="14"/>
      <c r="AA973" s="14"/>
      <c r="AB973" s="14"/>
      <c r="AC973" s="14"/>
      <c r="AD973" s="14"/>
      <c r="AE973" s="14"/>
      <c r="AT973" s="268" t="s">
        <v>264</v>
      </c>
      <c r="AU973" s="268" t="s">
        <v>85</v>
      </c>
      <c r="AV973" s="14" t="s">
        <v>85</v>
      </c>
      <c r="AW973" s="14" t="s">
        <v>32</v>
      </c>
      <c r="AX973" s="14" t="s">
        <v>76</v>
      </c>
      <c r="AY973" s="268" t="s">
        <v>253</v>
      </c>
    </row>
    <row r="974" s="14" customFormat="1">
      <c r="A974" s="14"/>
      <c r="B974" s="258"/>
      <c r="C974" s="259"/>
      <c r="D974" s="249" t="s">
        <v>264</v>
      </c>
      <c r="E974" s="260" t="s">
        <v>1</v>
      </c>
      <c r="F974" s="261" t="s">
        <v>1046</v>
      </c>
      <c r="G974" s="259"/>
      <c r="H974" s="262">
        <v>4</v>
      </c>
      <c r="I974" s="263"/>
      <c r="J974" s="259"/>
      <c r="K974" s="259"/>
      <c r="L974" s="264"/>
      <c r="M974" s="265"/>
      <c r="N974" s="266"/>
      <c r="O974" s="266"/>
      <c r="P974" s="266"/>
      <c r="Q974" s="266"/>
      <c r="R974" s="266"/>
      <c r="S974" s="266"/>
      <c r="T974" s="267"/>
      <c r="U974" s="14"/>
      <c r="V974" s="14"/>
      <c r="W974" s="14"/>
      <c r="X974" s="14"/>
      <c r="Y974" s="14"/>
      <c r="Z974" s="14"/>
      <c r="AA974" s="14"/>
      <c r="AB974" s="14"/>
      <c r="AC974" s="14"/>
      <c r="AD974" s="14"/>
      <c r="AE974" s="14"/>
      <c r="AT974" s="268" t="s">
        <v>264</v>
      </c>
      <c r="AU974" s="268" t="s">
        <v>85</v>
      </c>
      <c r="AV974" s="14" t="s">
        <v>85</v>
      </c>
      <c r="AW974" s="14" t="s">
        <v>32</v>
      </c>
      <c r="AX974" s="14" t="s">
        <v>76</v>
      </c>
      <c r="AY974" s="268" t="s">
        <v>253</v>
      </c>
    </row>
    <row r="975" s="13" customFormat="1">
      <c r="A975" s="13"/>
      <c r="B975" s="247"/>
      <c r="C975" s="248"/>
      <c r="D975" s="249" t="s">
        <v>264</v>
      </c>
      <c r="E975" s="250" t="s">
        <v>1</v>
      </c>
      <c r="F975" s="251" t="s">
        <v>2148</v>
      </c>
      <c r="G975" s="248"/>
      <c r="H975" s="250" t="s">
        <v>1</v>
      </c>
      <c r="I975" s="252"/>
      <c r="J975" s="248"/>
      <c r="K975" s="248"/>
      <c r="L975" s="253"/>
      <c r="M975" s="254"/>
      <c r="N975" s="255"/>
      <c r="O975" s="255"/>
      <c r="P975" s="255"/>
      <c r="Q975" s="255"/>
      <c r="R975" s="255"/>
      <c r="S975" s="255"/>
      <c r="T975" s="256"/>
      <c r="U975" s="13"/>
      <c r="V975" s="13"/>
      <c r="W975" s="13"/>
      <c r="X975" s="13"/>
      <c r="Y975" s="13"/>
      <c r="Z975" s="13"/>
      <c r="AA975" s="13"/>
      <c r="AB975" s="13"/>
      <c r="AC975" s="13"/>
      <c r="AD975" s="13"/>
      <c r="AE975" s="13"/>
      <c r="AT975" s="257" t="s">
        <v>264</v>
      </c>
      <c r="AU975" s="257" t="s">
        <v>85</v>
      </c>
      <c r="AV975" s="13" t="s">
        <v>83</v>
      </c>
      <c r="AW975" s="13" t="s">
        <v>32</v>
      </c>
      <c r="AX975" s="13" t="s">
        <v>76</v>
      </c>
      <c r="AY975" s="257" t="s">
        <v>253</v>
      </c>
    </row>
    <row r="976" s="14" customFormat="1">
      <c r="A976" s="14"/>
      <c r="B976" s="258"/>
      <c r="C976" s="259"/>
      <c r="D976" s="249" t="s">
        <v>264</v>
      </c>
      <c r="E976" s="260" t="s">
        <v>1</v>
      </c>
      <c r="F976" s="261" t="s">
        <v>1044</v>
      </c>
      <c r="G976" s="259"/>
      <c r="H976" s="262">
        <v>0.59999999999999998</v>
      </c>
      <c r="I976" s="263"/>
      <c r="J976" s="259"/>
      <c r="K976" s="259"/>
      <c r="L976" s="264"/>
      <c r="M976" s="265"/>
      <c r="N976" s="266"/>
      <c r="O976" s="266"/>
      <c r="P976" s="266"/>
      <c r="Q976" s="266"/>
      <c r="R976" s="266"/>
      <c r="S976" s="266"/>
      <c r="T976" s="267"/>
      <c r="U976" s="14"/>
      <c r="V976" s="14"/>
      <c r="W976" s="14"/>
      <c r="X976" s="14"/>
      <c r="Y976" s="14"/>
      <c r="Z976" s="14"/>
      <c r="AA976" s="14"/>
      <c r="AB976" s="14"/>
      <c r="AC976" s="14"/>
      <c r="AD976" s="14"/>
      <c r="AE976" s="14"/>
      <c r="AT976" s="268" t="s">
        <v>264</v>
      </c>
      <c r="AU976" s="268" t="s">
        <v>85</v>
      </c>
      <c r="AV976" s="14" t="s">
        <v>85</v>
      </c>
      <c r="AW976" s="14" t="s">
        <v>32</v>
      </c>
      <c r="AX976" s="14" t="s">
        <v>76</v>
      </c>
      <c r="AY976" s="268" t="s">
        <v>253</v>
      </c>
    </row>
    <row r="977" s="13" customFormat="1">
      <c r="A977" s="13"/>
      <c r="B977" s="247"/>
      <c r="C977" s="248"/>
      <c r="D977" s="249" t="s">
        <v>264</v>
      </c>
      <c r="E977" s="250" t="s">
        <v>1</v>
      </c>
      <c r="F977" s="251" t="s">
        <v>2150</v>
      </c>
      <c r="G977" s="248"/>
      <c r="H977" s="250" t="s">
        <v>1</v>
      </c>
      <c r="I977" s="252"/>
      <c r="J977" s="248"/>
      <c r="K977" s="248"/>
      <c r="L977" s="253"/>
      <c r="M977" s="254"/>
      <c r="N977" s="255"/>
      <c r="O977" s="255"/>
      <c r="P977" s="255"/>
      <c r="Q977" s="255"/>
      <c r="R977" s="255"/>
      <c r="S977" s="255"/>
      <c r="T977" s="256"/>
      <c r="U977" s="13"/>
      <c r="V977" s="13"/>
      <c r="W977" s="13"/>
      <c r="X977" s="13"/>
      <c r="Y977" s="13"/>
      <c r="Z977" s="13"/>
      <c r="AA977" s="13"/>
      <c r="AB977" s="13"/>
      <c r="AC977" s="13"/>
      <c r="AD977" s="13"/>
      <c r="AE977" s="13"/>
      <c r="AT977" s="257" t="s">
        <v>264</v>
      </c>
      <c r="AU977" s="257" t="s">
        <v>85</v>
      </c>
      <c r="AV977" s="13" t="s">
        <v>83</v>
      </c>
      <c r="AW977" s="13" t="s">
        <v>32</v>
      </c>
      <c r="AX977" s="13" t="s">
        <v>76</v>
      </c>
      <c r="AY977" s="257" t="s">
        <v>253</v>
      </c>
    </row>
    <row r="978" s="14" customFormat="1">
      <c r="A978" s="14"/>
      <c r="B978" s="258"/>
      <c r="C978" s="259"/>
      <c r="D978" s="249" t="s">
        <v>264</v>
      </c>
      <c r="E978" s="260" t="s">
        <v>1</v>
      </c>
      <c r="F978" s="261" t="s">
        <v>1044</v>
      </c>
      <c r="G978" s="259"/>
      <c r="H978" s="262">
        <v>0.59999999999999998</v>
      </c>
      <c r="I978" s="263"/>
      <c r="J978" s="259"/>
      <c r="K978" s="259"/>
      <c r="L978" s="264"/>
      <c r="M978" s="265"/>
      <c r="N978" s="266"/>
      <c r="O978" s="266"/>
      <c r="P978" s="266"/>
      <c r="Q978" s="266"/>
      <c r="R978" s="266"/>
      <c r="S978" s="266"/>
      <c r="T978" s="267"/>
      <c r="U978" s="14"/>
      <c r="V978" s="14"/>
      <c r="W978" s="14"/>
      <c r="X978" s="14"/>
      <c r="Y978" s="14"/>
      <c r="Z978" s="14"/>
      <c r="AA978" s="14"/>
      <c r="AB978" s="14"/>
      <c r="AC978" s="14"/>
      <c r="AD978" s="14"/>
      <c r="AE978" s="14"/>
      <c r="AT978" s="268" t="s">
        <v>264</v>
      </c>
      <c r="AU978" s="268" t="s">
        <v>85</v>
      </c>
      <c r="AV978" s="14" t="s">
        <v>85</v>
      </c>
      <c r="AW978" s="14" t="s">
        <v>32</v>
      </c>
      <c r="AX978" s="14" t="s">
        <v>76</v>
      </c>
      <c r="AY978" s="268" t="s">
        <v>253</v>
      </c>
    </row>
    <row r="979" s="13" customFormat="1">
      <c r="A979" s="13"/>
      <c r="B979" s="247"/>
      <c r="C979" s="248"/>
      <c r="D979" s="249" t="s">
        <v>264</v>
      </c>
      <c r="E979" s="250" t="s">
        <v>1</v>
      </c>
      <c r="F979" s="251" t="s">
        <v>2151</v>
      </c>
      <c r="G979" s="248"/>
      <c r="H979" s="250" t="s">
        <v>1</v>
      </c>
      <c r="I979" s="252"/>
      <c r="J979" s="248"/>
      <c r="K979" s="248"/>
      <c r="L979" s="253"/>
      <c r="M979" s="254"/>
      <c r="N979" s="255"/>
      <c r="O979" s="255"/>
      <c r="P979" s="255"/>
      <c r="Q979" s="255"/>
      <c r="R979" s="255"/>
      <c r="S979" s="255"/>
      <c r="T979" s="256"/>
      <c r="U979" s="13"/>
      <c r="V979" s="13"/>
      <c r="W979" s="13"/>
      <c r="X979" s="13"/>
      <c r="Y979" s="13"/>
      <c r="Z979" s="13"/>
      <c r="AA979" s="13"/>
      <c r="AB979" s="13"/>
      <c r="AC979" s="13"/>
      <c r="AD979" s="13"/>
      <c r="AE979" s="13"/>
      <c r="AT979" s="257" t="s">
        <v>264</v>
      </c>
      <c r="AU979" s="257" t="s">
        <v>85</v>
      </c>
      <c r="AV979" s="13" t="s">
        <v>83</v>
      </c>
      <c r="AW979" s="13" t="s">
        <v>32</v>
      </c>
      <c r="AX979" s="13" t="s">
        <v>76</v>
      </c>
      <c r="AY979" s="257" t="s">
        <v>253</v>
      </c>
    </row>
    <row r="980" s="14" customFormat="1">
      <c r="A980" s="14"/>
      <c r="B980" s="258"/>
      <c r="C980" s="259"/>
      <c r="D980" s="249" t="s">
        <v>264</v>
      </c>
      <c r="E980" s="260" t="s">
        <v>1</v>
      </c>
      <c r="F980" s="261" t="s">
        <v>1044</v>
      </c>
      <c r="G980" s="259"/>
      <c r="H980" s="262">
        <v>0.59999999999999998</v>
      </c>
      <c r="I980" s="263"/>
      <c r="J980" s="259"/>
      <c r="K980" s="259"/>
      <c r="L980" s="264"/>
      <c r="M980" s="265"/>
      <c r="N980" s="266"/>
      <c r="O980" s="266"/>
      <c r="P980" s="266"/>
      <c r="Q980" s="266"/>
      <c r="R980" s="266"/>
      <c r="S980" s="266"/>
      <c r="T980" s="267"/>
      <c r="U980" s="14"/>
      <c r="V980" s="14"/>
      <c r="W980" s="14"/>
      <c r="X980" s="14"/>
      <c r="Y980" s="14"/>
      <c r="Z980" s="14"/>
      <c r="AA980" s="14"/>
      <c r="AB980" s="14"/>
      <c r="AC980" s="14"/>
      <c r="AD980" s="14"/>
      <c r="AE980" s="14"/>
      <c r="AT980" s="268" t="s">
        <v>264</v>
      </c>
      <c r="AU980" s="268" t="s">
        <v>85</v>
      </c>
      <c r="AV980" s="14" t="s">
        <v>85</v>
      </c>
      <c r="AW980" s="14" t="s">
        <v>32</v>
      </c>
      <c r="AX980" s="14" t="s">
        <v>76</v>
      </c>
      <c r="AY980" s="268" t="s">
        <v>253</v>
      </c>
    </row>
    <row r="981" s="16" customFormat="1">
      <c r="A981" s="16"/>
      <c r="B981" s="280"/>
      <c r="C981" s="281"/>
      <c r="D981" s="249" t="s">
        <v>264</v>
      </c>
      <c r="E981" s="282" t="s">
        <v>1</v>
      </c>
      <c r="F981" s="283" t="s">
        <v>323</v>
      </c>
      <c r="G981" s="281"/>
      <c r="H981" s="284">
        <v>36.700000000000003</v>
      </c>
      <c r="I981" s="285"/>
      <c r="J981" s="281"/>
      <c r="K981" s="281"/>
      <c r="L981" s="286"/>
      <c r="M981" s="287"/>
      <c r="N981" s="288"/>
      <c r="O981" s="288"/>
      <c r="P981" s="288"/>
      <c r="Q981" s="288"/>
      <c r="R981" s="288"/>
      <c r="S981" s="288"/>
      <c r="T981" s="289"/>
      <c r="U981" s="16"/>
      <c r="V981" s="16"/>
      <c r="W981" s="16"/>
      <c r="X981" s="16"/>
      <c r="Y981" s="16"/>
      <c r="Z981" s="16"/>
      <c r="AA981" s="16"/>
      <c r="AB981" s="16"/>
      <c r="AC981" s="16"/>
      <c r="AD981" s="16"/>
      <c r="AE981" s="16"/>
      <c r="AT981" s="290" t="s">
        <v>264</v>
      </c>
      <c r="AU981" s="290" t="s">
        <v>85</v>
      </c>
      <c r="AV981" s="16" t="s">
        <v>102</v>
      </c>
      <c r="AW981" s="16" t="s">
        <v>32</v>
      </c>
      <c r="AX981" s="16" t="s">
        <v>76</v>
      </c>
      <c r="AY981" s="290" t="s">
        <v>253</v>
      </c>
    </row>
    <row r="982" s="15" customFormat="1">
      <c r="A982" s="15"/>
      <c r="B982" s="269"/>
      <c r="C982" s="270"/>
      <c r="D982" s="249" t="s">
        <v>264</v>
      </c>
      <c r="E982" s="271" t="s">
        <v>1</v>
      </c>
      <c r="F982" s="272" t="s">
        <v>283</v>
      </c>
      <c r="G982" s="270"/>
      <c r="H982" s="273">
        <v>37.299999999999997</v>
      </c>
      <c r="I982" s="274"/>
      <c r="J982" s="270"/>
      <c r="K982" s="270"/>
      <c r="L982" s="275"/>
      <c r="M982" s="276"/>
      <c r="N982" s="277"/>
      <c r="O982" s="277"/>
      <c r="P982" s="277"/>
      <c r="Q982" s="277"/>
      <c r="R982" s="277"/>
      <c r="S982" s="277"/>
      <c r="T982" s="278"/>
      <c r="U982" s="15"/>
      <c r="V982" s="15"/>
      <c r="W982" s="15"/>
      <c r="X982" s="15"/>
      <c r="Y982" s="15"/>
      <c r="Z982" s="15"/>
      <c r="AA982" s="15"/>
      <c r="AB982" s="15"/>
      <c r="AC982" s="15"/>
      <c r="AD982" s="15"/>
      <c r="AE982" s="15"/>
      <c r="AT982" s="279" t="s">
        <v>264</v>
      </c>
      <c r="AU982" s="279" t="s">
        <v>85</v>
      </c>
      <c r="AV982" s="15" t="s">
        <v>260</v>
      </c>
      <c r="AW982" s="15" t="s">
        <v>32</v>
      </c>
      <c r="AX982" s="15" t="s">
        <v>83</v>
      </c>
      <c r="AY982" s="279" t="s">
        <v>253</v>
      </c>
    </row>
    <row r="983" s="2" customFormat="1" ht="33" customHeight="1">
      <c r="A983" s="39"/>
      <c r="B983" s="40"/>
      <c r="C983" s="229" t="s">
        <v>893</v>
      </c>
      <c r="D983" s="229" t="s">
        <v>256</v>
      </c>
      <c r="E983" s="230" t="s">
        <v>2523</v>
      </c>
      <c r="F983" s="231" t="s">
        <v>2524</v>
      </c>
      <c r="G983" s="232" t="s">
        <v>179</v>
      </c>
      <c r="H983" s="233">
        <v>161.63900000000001</v>
      </c>
      <c r="I983" s="234"/>
      <c r="J983" s="235">
        <f>ROUND(I983*H983,2)</f>
        <v>0</v>
      </c>
      <c r="K983" s="231" t="s">
        <v>259</v>
      </c>
      <c r="L983" s="45"/>
      <c r="M983" s="236" t="s">
        <v>1</v>
      </c>
      <c r="N983" s="237" t="s">
        <v>41</v>
      </c>
      <c r="O983" s="92"/>
      <c r="P983" s="238">
        <f>O983*H983</f>
        <v>0</v>
      </c>
      <c r="Q983" s="238">
        <v>0.0089700000000000005</v>
      </c>
      <c r="R983" s="238">
        <f>Q983*H983</f>
        <v>1.4499018300000002</v>
      </c>
      <c r="S983" s="238">
        <v>0</v>
      </c>
      <c r="T983" s="239">
        <f>S983*H983</f>
        <v>0</v>
      </c>
      <c r="U983" s="39"/>
      <c r="V983" s="39"/>
      <c r="W983" s="39"/>
      <c r="X983" s="39"/>
      <c r="Y983" s="39"/>
      <c r="Z983" s="39"/>
      <c r="AA983" s="39"/>
      <c r="AB983" s="39"/>
      <c r="AC983" s="39"/>
      <c r="AD983" s="39"/>
      <c r="AE983" s="39"/>
      <c r="AR983" s="240" t="s">
        <v>398</v>
      </c>
      <c r="AT983" s="240" t="s">
        <v>256</v>
      </c>
      <c r="AU983" s="240" t="s">
        <v>85</v>
      </c>
      <c r="AY983" s="18" t="s">
        <v>253</v>
      </c>
      <c r="BE983" s="241">
        <f>IF(N983="základní",J983,0)</f>
        <v>0</v>
      </c>
      <c r="BF983" s="241">
        <f>IF(N983="snížená",J983,0)</f>
        <v>0</v>
      </c>
      <c r="BG983" s="241">
        <f>IF(N983="zákl. přenesená",J983,0)</f>
        <v>0</v>
      </c>
      <c r="BH983" s="241">
        <f>IF(N983="sníž. přenesená",J983,0)</f>
        <v>0</v>
      </c>
      <c r="BI983" s="241">
        <f>IF(N983="nulová",J983,0)</f>
        <v>0</v>
      </c>
      <c r="BJ983" s="18" t="s">
        <v>83</v>
      </c>
      <c r="BK983" s="241">
        <f>ROUND(I983*H983,2)</f>
        <v>0</v>
      </c>
      <c r="BL983" s="18" t="s">
        <v>398</v>
      </c>
      <c r="BM983" s="240" t="s">
        <v>2525</v>
      </c>
    </row>
    <row r="984" s="2" customFormat="1">
      <c r="A984" s="39"/>
      <c r="B984" s="40"/>
      <c r="C984" s="41"/>
      <c r="D984" s="242" t="s">
        <v>262</v>
      </c>
      <c r="E984" s="41"/>
      <c r="F984" s="243" t="s">
        <v>2526</v>
      </c>
      <c r="G984" s="41"/>
      <c r="H984" s="41"/>
      <c r="I984" s="244"/>
      <c r="J984" s="41"/>
      <c r="K984" s="41"/>
      <c r="L984" s="45"/>
      <c r="M984" s="245"/>
      <c r="N984" s="246"/>
      <c r="O984" s="92"/>
      <c r="P984" s="92"/>
      <c r="Q984" s="92"/>
      <c r="R984" s="92"/>
      <c r="S984" s="92"/>
      <c r="T984" s="93"/>
      <c r="U984" s="39"/>
      <c r="V984" s="39"/>
      <c r="W984" s="39"/>
      <c r="X984" s="39"/>
      <c r="Y984" s="39"/>
      <c r="Z984" s="39"/>
      <c r="AA984" s="39"/>
      <c r="AB984" s="39"/>
      <c r="AC984" s="39"/>
      <c r="AD984" s="39"/>
      <c r="AE984" s="39"/>
      <c r="AT984" s="18" t="s">
        <v>262</v>
      </c>
      <c r="AU984" s="18" t="s">
        <v>85</v>
      </c>
    </row>
    <row r="985" s="13" customFormat="1">
      <c r="A985" s="13"/>
      <c r="B985" s="247"/>
      <c r="C985" s="248"/>
      <c r="D985" s="249" t="s">
        <v>264</v>
      </c>
      <c r="E985" s="250" t="s">
        <v>1</v>
      </c>
      <c r="F985" s="251" t="s">
        <v>357</v>
      </c>
      <c r="G985" s="248"/>
      <c r="H985" s="250" t="s">
        <v>1</v>
      </c>
      <c r="I985" s="252"/>
      <c r="J985" s="248"/>
      <c r="K985" s="248"/>
      <c r="L985" s="253"/>
      <c r="M985" s="254"/>
      <c r="N985" s="255"/>
      <c r="O985" s="255"/>
      <c r="P985" s="255"/>
      <c r="Q985" s="255"/>
      <c r="R985" s="255"/>
      <c r="S985" s="255"/>
      <c r="T985" s="256"/>
      <c r="U985" s="13"/>
      <c r="V985" s="13"/>
      <c r="W985" s="13"/>
      <c r="X985" s="13"/>
      <c r="Y985" s="13"/>
      <c r="Z985" s="13"/>
      <c r="AA985" s="13"/>
      <c r="AB985" s="13"/>
      <c r="AC985" s="13"/>
      <c r="AD985" s="13"/>
      <c r="AE985" s="13"/>
      <c r="AT985" s="257" t="s">
        <v>264</v>
      </c>
      <c r="AU985" s="257" t="s">
        <v>85</v>
      </c>
      <c r="AV985" s="13" t="s">
        <v>83</v>
      </c>
      <c r="AW985" s="13" t="s">
        <v>32</v>
      </c>
      <c r="AX985" s="13" t="s">
        <v>76</v>
      </c>
      <c r="AY985" s="257" t="s">
        <v>253</v>
      </c>
    </row>
    <row r="986" s="13" customFormat="1">
      <c r="A986" s="13"/>
      <c r="B986" s="247"/>
      <c r="C986" s="248"/>
      <c r="D986" s="249" t="s">
        <v>264</v>
      </c>
      <c r="E986" s="250" t="s">
        <v>1</v>
      </c>
      <c r="F986" s="251" t="s">
        <v>324</v>
      </c>
      <c r="G986" s="248"/>
      <c r="H986" s="250" t="s">
        <v>1</v>
      </c>
      <c r="I986" s="252"/>
      <c r="J986" s="248"/>
      <c r="K986" s="248"/>
      <c r="L986" s="253"/>
      <c r="M986" s="254"/>
      <c r="N986" s="255"/>
      <c r="O986" s="255"/>
      <c r="P986" s="255"/>
      <c r="Q986" s="255"/>
      <c r="R986" s="255"/>
      <c r="S986" s="255"/>
      <c r="T986" s="256"/>
      <c r="U986" s="13"/>
      <c r="V986" s="13"/>
      <c r="W986" s="13"/>
      <c r="X986" s="13"/>
      <c r="Y986" s="13"/>
      <c r="Z986" s="13"/>
      <c r="AA986" s="13"/>
      <c r="AB986" s="13"/>
      <c r="AC986" s="13"/>
      <c r="AD986" s="13"/>
      <c r="AE986" s="13"/>
      <c r="AT986" s="257" t="s">
        <v>264</v>
      </c>
      <c r="AU986" s="257" t="s">
        <v>85</v>
      </c>
      <c r="AV986" s="13" t="s">
        <v>83</v>
      </c>
      <c r="AW986" s="13" t="s">
        <v>32</v>
      </c>
      <c r="AX986" s="13" t="s">
        <v>76</v>
      </c>
      <c r="AY986" s="257" t="s">
        <v>253</v>
      </c>
    </row>
    <row r="987" s="13" customFormat="1">
      <c r="A987" s="13"/>
      <c r="B987" s="247"/>
      <c r="C987" s="248"/>
      <c r="D987" s="249" t="s">
        <v>264</v>
      </c>
      <c r="E987" s="250" t="s">
        <v>1</v>
      </c>
      <c r="F987" s="251" t="s">
        <v>2101</v>
      </c>
      <c r="G987" s="248"/>
      <c r="H987" s="250" t="s">
        <v>1</v>
      </c>
      <c r="I987" s="252"/>
      <c r="J987" s="248"/>
      <c r="K987" s="248"/>
      <c r="L987" s="253"/>
      <c r="M987" s="254"/>
      <c r="N987" s="255"/>
      <c r="O987" s="255"/>
      <c r="P987" s="255"/>
      <c r="Q987" s="255"/>
      <c r="R987" s="255"/>
      <c r="S987" s="255"/>
      <c r="T987" s="256"/>
      <c r="U987" s="13"/>
      <c r="V987" s="13"/>
      <c r="W987" s="13"/>
      <c r="X987" s="13"/>
      <c r="Y987" s="13"/>
      <c r="Z987" s="13"/>
      <c r="AA987" s="13"/>
      <c r="AB987" s="13"/>
      <c r="AC987" s="13"/>
      <c r="AD987" s="13"/>
      <c r="AE987" s="13"/>
      <c r="AT987" s="257" t="s">
        <v>264</v>
      </c>
      <c r="AU987" s="257" t="s">
        <v>85</v>
      </c>
      <c r="AV987" s="13" t="s">
        <v>83</v>
      </c>
      <c r="AW987" s="13" t="s">
        <v>32</v>
      </c>
      <c r="AX987" s="13" t="s">
        <v>76</v>
      </c>
      <c r="AY987" s="257" t="s">
        <v>253</v>
      </c>
    </row>
    <row r="988" s="14" customFormat="1">
      <c r="A988" s="14"/>
      <c r="B988" s="258"/>
      <c r="C988" s="259"/>
      <c r="D988" s="249" t="s">
        <v>264</v>
      </c>
      <c r="E988" s="260" t="s">
        <v>1</v>
      </c>
      <c r="F988" s="261" t="s">
        <v>2527</v>
      </c>
      <c r="G988" s="259"/>
      <c r="H988" s="262">
        <v>14.986000000000001</v>
      </c>
      <c r="I988" s="263"/>
      <c r="J988" s="259"/>
      <c r="K988" s="259"/>
      <c r="L988" s="264"/>
      <c r="M988" s="265"/>
      <c r="N988" s="266"/>
      <c r="O988" s="266"/>
      <c r="P988" s="266"/>
      <c r="Q988" s="266"/>
      <c r="R988" s="266"/>
      <c r="S988" s="266"/>
      <c r="T988" s="267"/>
      <c r="U988" s="14"/>
      <c r="V988" s="14"/>
      <c r="W988" s="14"/>
      <c r="X988" s="14"/>
      <c r="Y988" s="14"/>
      <c r="Z988" s="14"/>
      <c r="AA988" s="14"/>
      <c r="AB988" s="14"/>
      <c r="AC988" s="14"/>
      <c r="AD988" s="14"/>
      <c r="AE988" s="14"/>
      <c r="AT988" s="268" t="s">
        <v>264</v>
      </c>
      <c r="AU988" s="268" t="s">
        <v>85</v>
      </c>
      <c r="AV988" s="14" t="s">
        <v>85</v>
      </c>
      <c r="AW988" s="14" t="s">
        <v>32</v>
      </c>
      <c r="AX988" s="14" t="s">
        <v>76</v>
      </c>
      <c r="AY988" s="268" t="s">
        <v>253</v>
      </c>
    </row>
    <row r="989" s="14" customFormat="1">
      <c r="A989" s="14"/>
      <c r="B989" s="258"/>
      <c r="C989" s="259"/>
      <c r="D989" s="249" t="s">
        <v>264</v>
      </c>
      <c r="E989" s="260" t="s">
        <v>1</v>
      </c>
      <c r="F989" s="261" t="s">
        <v>1053</v>
      </c>
      <c r="G989" s="259"/>
      <c r="H989" s="262">
        <v>-1.47</v>
      </c>
      <c r="I989" s="263"/>
      <c r="J989" s="259"/>
      <c r="K989" s="259"/>
      <c r="L989" s="264"/>
      <c r="M989" s="265"/>
      <c r="N989" s="266"/>
      <c r="O989" s="266"/>
      <c r="P989" s="266"/>
      <c r="Q989" s="266"/>
      <c r="R989" s="266"/>
      <c r="S989" s="266"/>
      <c r="T989" s="267"/>
      <c r="U989" s="14"/>
      <c r="V989" s="14"/>
      <c r="W989" s="14"/>
      <c r="X989" s="14"/>
      <c r="Y989" s="14"/>
      <c r="Z989" s="14"/>
      <c r="AA989" s="14"/>
      <c r="AB989" s="14"/>
      <c r="AC989" s="14"/>
      <c r="AD989" s="14"/>
      <c r="AE989" s="14"/>
      <c r="AT989" s="268" t="s">
        <v>264</v>
      </c>
      <c r="AU989" s="268" t="s">
        <v>85</v>
      </c>
      <c r="AV989" s="14" t="s">
        <v>85</v>
      </c>
      <c r="AW989" s="14" t="s">
        <v>32</v>
      </c>
      <c r="AX989" s="14" t="s">
        <v>76</v>
      </c>
      <c r="AY989" s="268" t="s">
        <v>253</v>
      </c>
    </row>
    <row r="990" s="13" customFormat="1">
      <c r="A990" s="13"/>
      <c r="B990" s="247"/>
      <c r="C990" s="248"/>
      <c r="D990" s="249" t="s">
        <v>264</v>
      </c>
      <c r="E990" s="250" t="s">
        <v>1</v>
      </c>
      <c r="F990" s="251" t="s">
        <v>2105</v>
      </c>
      <c r="G990" s="248"/>
      <c r="H990" s="250" t="s">
        <v>1</v>
      </c>
      <c r="I990" s="252"/>
      <c r="J990" s="248"/>
      <c r="K990" s="248"/>
      <c r="L990" s="253"/>
      <c r="M990" s="254"/>
      <c r="N990" s="255"/>
      <c r="O990" s="255"/>
      <c r="P990" s="255"/>
      <c r="Q990" s="255"/>
      <c r="R990" s="255"/>
      <c r="S990" s="255"/>
      <c r="T990" s="256"/>
      <c r="U990" s="13"/>
      <c r="V990" s="13"/>
      <c r="W990" s="13"/>
      <c r="X990" s="13"/>
      <c r="Y990" s="13"/>
      <c r="Z990" s="13"/>
      <c r="AA990" s="13"/>
      <c r="AB990" s="13"/>
      <c r="AC990" s="13"/>
      <c r="AD990" s="13"/>
      <c r="AE990" s="13"/>
      <c r="AT990" s="257" t="s">
        <v>264</v>
      </c>
      <c r="AU990" s="257" t="s">
        <v>85</v>
      </c>
      <c r="AV990" s="13" t="s">
        <v>83</v>
      </c>
      <c r="AW990" s="13" t="s">
        <v>32</v>
      </c>
      <c r="AX990" s="13" t="s">
        <v>76</v>
      </c>
      <c r="AY990" s="257" t="s">
        <v>253</v>
      </c>
    </row>
    <row r="991" s="14" customFormat="1">
      <c r="A991" s="14"/>
      <c r="B991" s="258"/>
      <c r="C991" s="259"/>
      <c r="D991" s="249" t="s">
        <v>264</v>
      </c>
      <c r="E991" s="260" t="s">
        <v>1</v>
      </c>
      <c r="F991" s="261" t="s">
        <v>2528</v>
      </c>
      <c r="G991" s="259"/>
      <c r="H991" s="262">
        <v>15.175000000000001</v>
      </c>
      <c r="I991" s="263"/>
      <c r="J991" s="259"/>
      <c r="K991" s="259"/>
      <c r="L991" s="264"/>
      <c r="M991" s="265"/>
      <c r="N991" s="266"/>
      <c r="O991" s="266"/>
      <c r="P991" s="266"/>
      <c r="Q991" s="266"/>
      <c r="R991" s="266"/>
      <c r="S991" s="266"/>
      <c r="T991" s="267"/>
      <c r="U991" s="14"/>
      <c r="V991" s="14"/>
      <c r="W991" s="14"/>
      <c r="X991" s="14"/>
      <c r="Y991" s="14"/>
      <c r="Z991" s="14"/>
      <c r="AA991" s="14"/>
      <c r="AB991" s="14"/>
      <c r="AC991" s="14"/>
      <c r="AD991" s="14"/>
      <c r="AE991" s="14"/>
      <c r="AT991" s="268" t="s">
        <v>264</v>
      </c>
      <c r="AU991" s="268" t="s">
        <v>85</v>
      </c>
      <c r="AV991" s="14" t="s">
        <v>85</v>
      </c>
      <c r="AW991" s="14" t="s">
        <v>32</v>
      </c>
      <c r="AX991" s="14" t="s">
        <v>76</v>
      </c>
      <c r="AY991" s="268" t="s">
        <v>253</v>
      </c>
    </row>
    <row r="992" s="14" customFormat="1">
      <c r="A992" s="14"/>
      <c r="B992" s="258"/>
      <c r="C992" s="259"/>
      <c r="D992" s="249" t="s">
        <v>264</v>
      </c>
      <c r="E992" s="260" t="s">
        <v>1</v>
      </c>
      <c r="F992" s="261" t="s">
        <v>1053</v>
      </c>
      <c r="G992" s="259"/>
      <c r="H992" s="262">
        <v>-1.47</v>
      </c>
      <c r="I992" s="263"/>
      <c r="J992" s="259"/>
      <c r="K992" s="259"/>
      <c r="L992" s="264"/>
      <c r="M992" s="265"/>
      <c r="N992" s="266"/>
      <c r="O992" s="266"/>
      <c r="P992" s="266"/>
      <c r="Q992" s="266"/>
      <c r="R992" s="266"/>
      <c r="S992" s="266"/>
      <c r="T992" s="267"/>
      <c r="U992" s="14"/>
      <c r="V992" s="14"/>
      <c r="W992" s="14"/>
      <c r="X992" s="14"/>
      <c r="Y992" s="14"/>
      <c r="Z992" s="14"/>
      <c r="AA992" s="14"/>
      <c r="AB992" s="14"/>
      <c r="AC992" s="14"/>
      <c r="AD992" s="14"/>
      <c r="AE992" s="14"/>
      <c r="AT992" s="268" t="s">
        <v>264</v>
      </c>
      <c r="AU992" s="268" t="s">
        <v>85</v>
      </c>
      <c r="AV992" s="14" t="s">
        <v>85</v>
      </c>
      <c r="AW992" s="14" t="s">
        <v>32</v>
      </c>
      <c r="AX992" s="14" t="s">
        <v>76</v>
      </c>
      <c r="AY992" s="268" t="s">
        <v>253</v>
      </c>
    </row>
    <row r="993" s="13" customFormat="1">
      <c r="A993" s="13"/>
      <c r="B993" s="247"/>
      <c r="C993" s="248"/>
      <c r="D993" s="249" t="s">
        <v>264</v>
      </c>
      <c r="E993" s="250" t="s">
        <v>1</v>
      </c>
      <c r="F993" s="251" t="s">
        <v>2248</v>
      </c>
      <c r="G993" s="248"/>
      <c r="H993" s="250" t="s">
        <v>1</v>
      </c>
      <c r="I993" s="252"/>
      <c r="J993" s="248"/>
      <c r="K993" s="248"/>
      <c r="L993" s="253"/>
      <c r="M993" s="254"/>
      <c r="N993" s="255"/>
      <c r="O993" s="255"/>
      <c r="P993" s="255"/>
      <c r="Q993" s="255"/>
      <c r="R993" s="255"/>
      <c r="S993" s="255"/>
      <c r="T993" s="256"/>
      <c r="U993" s="13"/>
      <c r="V993" s="13"/>
      <c r="W993" s="13"/>
      <c r="X993" s="13"/>
      <c r="Y993" s="13"/>
      <c r="Z993" s="13"/>
      <c r="AA993" s="13"/>
      <c r="AB993" s="13"/>
      <c r="AC993" s="13"/>
      <c r="AD993" s="13"/>
      <c r="AE993" s="13"/>
      <c r="AT993" s="257" t="s">
        <v>264</v>
      </c>
      <c r="AU993" s="257" t="s">
        <v>85</v>
      </c>
      <c r="AV993" s="13" t="s">
        <v>83</v>
      </c>
      <c r="AW993" s="13" t="s">
        <v>32</v>
      </c>
      <c r="AX993" s="13" t="s">
        <v>76</v>
      </c>
      <c r="AY993" s="257" t="s">
        <v>253</v>
      </c>
    </row>
    <row r="994" s="14" customFormat="1">
      <c r="A994" s="14"/>
      <c r="B994" s="258"/>
      <c r="C994" s="259"/>
      <c r="D994" s="249" t="s">
        <v>264</v>
      </c>
      <c r="E994" s="260" t="s">
        <v>1</v>
      </c>
      <c r="F994" s="261" t="s">
        <v>2529</v>
      </c>
      <c r="G994" s="259"/>
      <c r="H994" s="262">
        <v>15.936</v>
      </c>
      <c r="I994" s="263"/>
      <c r="J994" s="259"/>
      <c r="K994" s="259"/>
      <c r="L994" s="264"/>
      <c r="M994" s="265"/>
      <c r="N994" s="266"/>
      <c r="O994" s="266"/>
      <c r="P994" s="266"/>
      <c r="Q994" s="266"/>
      <c r="R994" s="266"/>
      <c r="S994" s="266"/>
      <c r="T994" s="267"/>
      <c r="U994" s="14"/>
      <c r="V994" s="14"/>
      <c r="W994" s="14"/>
      <c r="X994" s="14"/>
      <c r="Y994" s="14"/>
      <c r="Z994" s="14"/>
      <c r="AA994" s="14"/>
      <c r="AB994" s="14"/>
      <c r="AC994" s="14"/>
      <c r="AD994" s="14"/>
      <c r="AE994" s="14"/>
      <c r="AT994" s="268" t="s">
        <v>264</v>
      </c>
      <c r="AU994" s="268" t="s">
        <v>85</v>
      </c>
      <c r="AV994" s="14" t="s">
        <v>85</v>
      </c>
      <c r="AW994" s="14" t="s">
        <v>32</v>
      </c>
      <c r="AX994" s="14" t="s">
        <v>76</v>
      </c>
      <c r="AY994" s="268" t="s">
        <v>253</v>
      </c>
    </row>
    <row r="995" s="14" customFormat="1">
      <c r="A995" s="14"/>
      <c r="B995" s="258"/>
      <c r="C995" s="259"/>
      <c r="D995" s="249" t="s">
        <v>264</v>
      </c>
      <c r="E995" s="260" t="s">
        <v>1</v>
      </c>
      <c r="F995" s="261" t="s">
        <v>1053</v>
      </c>
      <c r="G995" s="259"/>
      <c r="H995" s="262">
        <v>-1.47</v>
      </c>
      <c r="I995" s="263"/>
      <c r="J995" s="259"/>
      <c r="K995" s="259"/>
      <c r="L995" s="264"/>
      <c r="M995" s="265"/>
      <c r="N995" s="266"/>
      <c r="O995" s="266"/>
      <c r="P995" s="266"/>
      <c r="Q995" s="266"/>
      <c r="R995" s="266"/>
      <c r="S995" s="266"/>
      <c r="T995" s="267"/>
      <c r="U995" s="14"/>
      <c r="V995" s="14"/>
      <c r="W995" s="14"/>
      <c r="X995" s="14"/>
      <c r="Y995" s="14"/>
      <c r="Z995" s="14"/>
      <c r="AA995" s="14"/>
      <c r="AB995" s="14"/>
      <c r="AC995" s="14"/>
      <c r="AD995" s="14"/>
      <c r="AE995" s="14"/>
      <c r="AT995" s="268" t="s">
        <v>264</v>
      </c>
      <c r="AU995" s="268" t="s">
        <v>85</v>
      </c>
      <c r="AV995" s="14" t="s">
        <v>85</v>
      </c>
      <c r="AW995" s="14" t="s">
        <v>32</v>
      </c>
      <c r="AX995" s="14" t="s">
        <v>76</v>
      </c>
      <c r="AY995" s="268" t="s">
        <v>253</v>
      </c>
    </row>
    <row r="996" s="13" customFormat="1">
      <c r="A996" s="13"/>
      <c r="B996" s="247"/>
      <c r="C996" s="248"/>
      <c r="D996" s="249" t="s">
        <v>264</v>
      </c>
      <c r="E996" s="250" t="s">
        <v>1</v>
      </c>
      <c r="F996" s="251" t="s">
        <v>2251</v>
      </c>
      <c r="G996" s="248"/>
      <c r="H996" s="250" t="s">
        <v>1</v>
      </c>
      <c r="I996" s="252"/>
      <c r="J996" s="248"/>
      <c r="K996" s="248"/>
      <c r="L996" s="253"/>
      <c r="M996" s="254"/>
      <c r="N996" s="255"/>
      <c r="O996" s="255"/>
      <c r="P996" s="255"/>
      <c r="Q996" s="255"/>
      <c r="R996" s="255"/>
      <c r="S996" s="255"/>
      <c r="T996" s="256"/>
      <c r="U996" s="13"/>
      <c r="V996" s="13"/>
      <c r="W996" s="13"/>
      <c r="X996" s="13"/>
      <c r="Y996" s="13"/>
      <c r="Z996" s="13"/>
      <c r="AA996" s="13"/>
      <c r="AB996" s="13"/>
      <c r="AC996" s="13"/>
      <c r="AD996" s="13"/>
      <c r="AE996" s="13"/>
      <c r="AT996" s="257" t="s">
        <v>264</v>
      </c>
      <c r="AU996" s="257" t="s">
        <v>85</v>
      </c>
      <c r="AV996" s="13" t="s">
        <v>83</v>
      </c>
      <c r="AW996" s="13" t="s">
        <v>32</v>
      </c>
      <c r="AX996" s="13" t="s">
        <v>76</v>
      </c>
      <c r="AY996" s="257" t="s">
        <v>253</v>
      </c>
    </row>
    <row r="997" s="14" customFormat="1">
      <c r="A997" s="14"/>
      <c r="B997" s="258"/>
      <c r="C997" s="259"/>
      <c r="D997" s="249" t="s">
        <v>264</v>
      </c>
      <c r="E997" s="260" t="s">
        <v>1</v>
      </c>
      <c r="F997" s="261" t="s">
        <v>2530</v>
      </c>
      <c r="G997" s="259"/>
      <c r="H997" s="262">
        <v>15.48</v>
      </c>
      <c r="I997" s="263"/>
      <c r="J997" s="259"/>
      <c r="K997" s="259"/>
      <c r="L997" s="264"/>
      <c r="M997" s="265"/>
      <c r="N997" s="266"/>
      <c r="O997" s="266"/>
      <c r="P997" s="266"/>
      <c r="Q997" s="266"/>
      <c r="R997" s="266"/>
      <c r="S997" s="266"/>
      <c r="T997" s="267"/>
      <c r="U997" s="14"/>
      <c r="V997" s="14"/>
      <c r="W997" s="14"/>
      <c r="X997" s="14"/>
      <c r="Y997" s="14"/>
      <c r="Z997" s="14"/>
      <c r="AA997" s="14"/>
      <c r="AB997" s="14"/>
      <c r="AC997" s="14"/>
      <c r="AD997" s="14"/>
      <c r="AE997" s="14"/>
      <c r="AT997" s="268" t="s">
        <v>264</v>
      </c>
      <c r="AU997" s="268" t="s">
        <v>85</v>
      </c>
      <c r="AV997" s="14" t="s">
        <v>85</v>
      </c>
      <c r="AW997" s="14" t="s">
        <v>32</v>
      </c>
      <c r="AX997" s="14" t="s">
        <v>76</v>
      </c>
      <c r="AY997" s="268" t="s">
        <v>253</v>
      </c>
    </row>
    <row r="998" s="14" customFormat="1">
      <c r="A998" s="14"/>
      <c r="B998" s="258"/>
      <c r="C998" s="259"/>
      <c r="D998" s="249" t="s">
        <v>264</v>
      </c>
      <c r="E998" s="260" t="s">
        <v>1</v>
      </c>
      <c r="F998" s="261" t="s">
        <v>1053</v>
      </c>
      <c r="G998" s="259"/>
      <c r="H998" s="262">
        <v>-1.47</v>
      </c>
      <c r="I998" s="263"/>
      <c r="J998" s="259"/>
      <c r="K998" s="259"/>
      <c r="L998" s="264"/>
      <c r="M998" s="265"/>
      <c r="N998" s="266"/>
      <c r="O998" s="266"/>
      <c r="P998" s="266"/>
      <c r="Q998" s="266"/>
      <c r="R998" s="266"/>
      <c r="S998" s="266"/>
      <c r="T998" s="267"/>
      <c r="U998" s="14"/>
      <c r="V998" s="14"/>
      <c r="W998" s="14"/>
      <c r="X998" s="14"/>
      <c r="Y998" s="14"/>
      <c r="Z998" s="14"/>
      <c r="AA998" s="14"/>
      <c r="AB998" s="14"/>
      <c r="AC998" s="14"/>
      <c r="AD998" s="14"/>
      <c r="AE998" s="14"/>
      <c r="AT998" s="268" t="s">
        <v>264</v>
      </c>
      <c r="AU998" s="268" t="s">
        <v>85</v>
      </c>
      <c r="AV998" s="14" t="s">
        <v>85</v>
      </c>
      <c r="AW998" s="14" t="s">
        <v>32</v>
      </c>
      <c r="AX998" s="14" t="s">
        <v>76</v>
      </c>
      <c r="AY998" s="268" t="s">
        <v>253</v>
      </c>
    </row>
    <row r="999" s="13" customFormat="1">
      <c r="A999" s="13"/>
      <c r="B999" s="247"/>
      <c r="C999" s="248"/>
      <c r="D999" s="249" t="s">
        <v>264</v>
      </c>
      <c r="E999" s="250" t="s">
        <v>1</v>
      </c>
      <c r="F999" s="251" t="s">
        <v>2254</v>
      </c>
      <c r="G999" s="248"/>
      <c r="H999" s="250" t="s">
        <v>1</v>
      </c>
      <c r="I999" s="252"/>
      <c r="J999" s="248"/>
      <c r="K999" s="248"/>
      <c r="L999" s="253"/>
      <c r="M999" s="254"/>
      <c r="N999" s="255"/>
      <c r="O999" s="255"/>
      <c r="P999" s="255"/>
      <c r="Q999" s="255"/>
      <c r="R999" s="255"/>
      <c r="S999" s="255"/>
      <c r="T999" s="256"/>
      <c r="U999" s="13"/>
      <c r="V999" s="13"/>
      <c r="W999" s="13"/>
      <c r="X999" s="13"/>
      <c r="Y999" s="13"/>
      <c r="Z999" s="13"/>
      <c r="AA999" s="13"/>
      <c r="AB999" s="13"/>
      <c r="AC999" s="13"/>
      <c r="AD999" s="13"/>
      <c r="AE999" s="13"/>
      <c r="AT999" s="257" t="s">
        <v>264</v>
      </c>
      <c r="AU999" s="257" t="s">
        <v>85</v>
      </c>
      <c r="AV999" s="13" t="s">
        <v>83</v>
      </c>
      <c r="AW999" s="13" t="s">
        <v>32</v>
      </c>
      <c r="AX999" s="13" t="s">
        <v>76</v>
      </c>
      <c r="AY999" s="257" t="s">
        <v>253</v>
      </c>
    </row>
    <row r="1000" s="14" customFormat="1">
      <c r="A1000" s="14"/>
      <c r="B1000" s="258"/>
      <c r="C1000" s="259"/>
      <c r="D1000" s="249" t="s">
        <v>264</v>
      </c>
      <c r="E1000" s="260" t="s">
        <v>1</v>
      </c>
      <c r="F1000" s="261" t="s">
        <v>2531</v>
      </c>
      <c r="G1000" s="259"/>
      <c r="H1000" s="262">
        <v>15.265000000000001</v>
      </c>
      <c r="I1000" s="263"/>
      <c r="J1000" s="259"/>
      <c r="K1000" s="259"/>
      <c r="L1000" s="264"/>
      <c r="M1000" s="265"/>
      <c r="N1000" s="266"/>
      <c r="O1000" s="266"/>
      <c r="P1000" s="266"/>
      <c r="Q1000" s="266"/>
      <c r="R1000" s="266"/>
      <c r="S1000" s="266"/>
      <c r="T1000" s="267"/>
      <c r="U1000" s="14"/>
      <c r="V1000" s="14"/>
      <c r="W1000" s="14"/>
      <c r="X1000" s="14"/>
      <c r="Y1000" s="14"/>
      <c r="Z1000" s="14"/>
      <c r="AA1000" s="14"/>
      <c r="AB1000" s="14"/>
      <c r="AC1000" s="14"/>
      <c r="AD1000" s="14"/>
      <c r="AE1000" s="14"/>
      <c r="AT1000" s="268" t="s">
        <v>264</v>
      </c>
      <c r="AU1000" s="268" t="s">
        <v>85</v>
      </c>
      <c r="AV1000" s="14" t="s">
        <v>85</v>
      </c>
      <c r="AW1000" s="14" t="s">
        <v>32</v>
      </c>
      <c r="AX1000" s="14" t="s">
        <v>76</v>
      </c>
      <c r="AY1000" s="268" t="s">
        <v>253</v>
      </c>
    </row>
    <row r="1001" s="14" customFormat="1">
      <c r="A1001" s="14"/>
      <c r="B1001" s="258"/>
      <c r="C1001" s="259"/>
      <c r="D1001" s="249" t="s">
        <v>264</v>
      </c>
      <c r="E1001" s="260" t="s">
        <v>1</v>
      </c>
      <c r="F1001" s="261" t="s">
        <v>1053</v>
      </c>
      <c r="G1001" s="259"/>
      <c r="H1001" s="262">
        <v>-1.47</v>
      </c>
      <c r="I1001" s="263"/>
      <c r="J1001" s="259"/>
      <c r="K1001" s="259"/>
      <c r="L1001" s="264"/>
      <c r="M1001" s="265"/>
      <c r="N1001" s="266"/>
      <c r="O1001" s="266"/>
      <c r="P1001" s="266"/>
      <c r="Q1001" s="266"/>
      <c r="R1001" s="266"/>
      <c r="S1001" s="266"/>
      <c r="T1001" s="267"/>
      <c r="U1001" s="14"/>
      <c r="V1001" s="14"/>
      <c r="W1001" s="14"/>
      <c r="X1001" s="14"/>
      <c r="Y1001" s="14"/>
      <c r="Z1001" s="14"/>
      <c r="AA1001" s="14"/>
      <c r="AB1001" s="14"/>
      <c r="AC1001" s="14"/>
      <c r="AD1001" s="14"/>
      <c r="AE1001" s="14"/>
      <c r="AT1001" s="268" t="s">
        <v>264</v>
      </c>
      <c r="AU1001" s="268" t="s">
        <v>85</v>
      </c>
      <c r="AV1001" s="14" t="s">
        <v>85</v>
      </c>
      <c r="AW1001" s="14" t="s">
        <v>32</v>
      </c>
      <c r="AX1001" s="14" t="s">
        <v>76</v>
      </c>
      <c r="AY1001" s="268" t="s">
        <v>253</v>
      </c>
    </row>
    <row r="1002" s="13" customFormat="1">
      <c r="A1002" s="13"/>
      <c r="B1002" s="247"/>
      <c r="C1002" s="248"/>
      <c r="D1002" s="249" t="s">
        <v>264</v>
      </c>
      <c r="E1002" s="250" t="s">
        <v>1</v>
      </c>
      <c r="F1002" s="251" t="s">
        <v>2121</v>
      </c>
      <c r="G1002" s="248"/>
      <c r="H1002" s="250" t="s">
        <v>1</v>
      </c>
      <c r="I1002" s="252"/>
      <c r="J1002" s="248"/>
      <c r="K1002" s="248"/>
      <c r="L1002" s="253"/>
      <c r="M1002" s="254"/>
      <c r="N1002" s="255"/>
      <c r="O1002" s="255"/>
      <c r="P1002" s="255"/>
      <c r="Q1002" s="255"/>
      <c r="R1002" s="255"/>
      <c r="S1002" s="255"/>
      <c r="T1002" s="256"/>
      <c r="U1002" s="13"/>
      <c r="V1002" s="13"/>
      <c r="W1002" s="13"/>
      <c r="X1002" s="13"/>
      <c r="Y1002" s="13"/>
      <c r="Z1002" s="13"/>
      <c r="AA1002" s="13"/>
      <c r="AB1002" s="13"/>
      <c r="AC1002" s="13"/>
      <c r="AD1002" s="13"/>
      <c r="AE1002" s="13"/>
      <c r="AT1002" s="257" t="s">
        <v>264</v>
      </c>
      <c r="AU1002" s="257" t="s">
        <v>85</v>
      </c>
      <c r="AV1002" s="13" t="s">
        <v>83</v>
      </c>
      <c r="AW1002" s="13" t="s">
        <v>32</v>
      </c>
      <c r="AX1002" s="13" t="s">
        <v>76</v>
      </c>
      <c r="AY1002" s="257" t="s">
        <v>253</v>
      </c>
    </row>
    <row r="1003" s="14" customFormat="1">
      <c r="A1003" s="14"/>
      <c r="B1003" s="258"/>
      <c r="C1003" s="259"/>
      <c r="D1003" s="249" t="s">
        <v>264</v>
      </c>
      <c r="E1003" s="260" t="s">
        <v>1</v>
      </c>
      <c r="F1003" s="261" t="s">
        <v>2532</v>
      </c>
      <c r="G1003" s="259"/>
      <c r="H1003" s="262">
        <v>18.059999999999999</v>
      </c>
      <c r="I1003" s="263"/>
      <c r="J1003" s="259"/>
      <c r="K1003" s="259"/>
      <c r="L1003" s="264"/>
      <c r="M1003" s="265"/>
      <c r="N1003" s="266"/>
      <c r="O1003" s="266"/>
      <c r="P1003" s="266"/>
      <c r="Q1003" s="266"/>
      <c r="R1003" s="266"/>
      <c r="S1003" s="266"/>
      <c r="T1003" s="267"/>
      <c r="U1003" s="14"/>
      <c r="V1003" s="14"/>
      <c r="W1003" s="14"/>
      <c r="X1003" s="14"/>
      <c r="Y1003" s="14"/>
      <c r="Z1003" s="14"/>
      <c r="AA1003" s="14"/>
      <c r="AB1003" s="14"/>
      <c r="AC1003" s="14"/>
      <c r="AD1003" s="14"/>
      <c r="AE1003" s="14"/>
      <c r="AT1003" s="268" t="s">
        <v>264</v>
      </c>
      <c r="AU1003" s="268" t="s">
        <v>85</v>
      </c>
      <c r="AV1003" s="14" t="s">
        <v>85</v>
      </c>
      <c r="AW1003" s="14" t="s">
        <v>32</v>
      </c>
      <c r="AX1003" s="14" t="s">
        <v>76</v>
      </c>
      <c r="AY1003" s="268" t="s">
        <v>253</v>
      </c>
    </row>
    <row r="1004" s="14" customFormat="1">
      <c r="A1004" s="14"/>
      <c r="B1004" s="258"/>
      <c r="C1004" s="259"/>
      <c r="D1004" s="249" t="s">
        <v>264</v>
      </c>
      <c r="E1004" s="260" t="s">
        <v>1</v>
      </c>
      <c r="F1004" s="261" t="s">
        <v>1053</v>
      </c>
      <c r="G1004" s="259"/>
      <c r="H1004" s="262">
        <v>-1.47</v>
      </c>
      <c r="I1004" s="263"/>
      <c r="J1004" s="259"/>
      <c r="K1004" s="259"/>
      <c r="L1004" s="264"/>
      <c r="M1004" s="265"/>
      <c r="N1004" s="266"/>
      <c r="O1004" s="266"/>
      <c r="P1004" s="266"/>
      <c r="Q1004" s="266"/>
      <c r="R1004" s="266"/>
      <c r="S1004" s="266"/>
      <c r="T1004" s="267"/>
      <c r="U1004" s="14"/>
      <c r="V1004" s="14"/>
      <c r="W1004" s="14"/>
      <c r="X1004" s="14"/>
      <c r="Y1004" s="14"/>
      <c r="Z1004" s="14"/>
      <c r="AA1004" s="14"/>
      <c r="AB1004" s="14"/>
      <c r="AC1004" s="14"/>
      <c r="AD1004" s="14"/>
      <c r="AE1004" s="14"/>
      <c r="AT1004" s="268" t="s">
        <v>264</v>
      </c>
      <c r="AU1004" s="268" t="s">
        <v>85</v>
      </c>
      <c r="AV1004" s="14" t="s">
        <v>85</v>
      </c>
      <c r="AW1004" s="14" t="s">
        <v>32</v>
      </c>
      <c r="AX1004" s="14" t="s">
        <v>76</v>
      </c>
      <c r="AY1004" s="268" t="s">
        <v>253</v>
      </c>
    </row>
    <row r="1005" s="13" customFormat="1">
      <c r="A1005" s="13"/>
      <c r="B1005" s="247"/>
      <c r="C1005" s="248"/>
      <c r="D1005" s="249" t="s">
        <v>264</v>
      </c>
      <c r="E1005" s="250" t="s">
        <v>1</v>
      </c>
      <c r="F1005" s="251" t="s">
        <v>2127</v>
      </c>
      <c r="G1005" s="248"/>
      <c r="H1005" s="250" t="s">
        <v>1</v>
      </c>
      <c r="I1005" s="252"/>
      <c r="J1005" s="248"/>
      <c r="K1005" s="248"/>
      <c r="L1005" s="253"/>
      <c r="M1005" s="254"/>
      <c r="N1005" s="255"/>
      <c r="O1005" s="255"/>
      <c r="P1005" s="255"/>
      <c r="Q1005" s="255"/>
      <c r="R1005" s="255"/>
      <c r="S1005" s="255"/>
      <c r="T1005" s="256"/>
      <c r="U1005" s="13"/>
      <c r="V1005" s="13"/>
      <c r="W1005" s="13"/>
      <c r="X1005" s="13"/>
      <c r="Y1005" s="13"/>
      <c r="Z1005" s="13"/>
      <c r="AA1005" s="13"/>
      <c r="AB1005" s="13"/>
      <c r="AC1005" s="13"/>
      <c r="AD1005" s="13"/>
      <c r="AE1005" s="13"/>
      <c r="AT1005" s="257" t="s">
        <v>264</v>
      </c>
      <c r="AU1005" s="257" t="s">
        <v>85</v>
      </c>
      <c r="AV1005" s="13" t="s">
        <v>83</v>
      </c>
      <c r="AW1005" s="13" t="s">
        <v>32</v>
      </c>
      <c r="AX1005" s="13" t="s">
        <v>76</v>
      </c>
      <c r="AY1005" s="257" t="s">
        <v>253</v>
      </c>
    </row>
    <row r="1006" s="14" customFormat="1">
      <c r="A1006" s="14"/>
      <c r="B1006" s="258"/>
      <c r="C1006" s="259"/>
      <c r="D1006" s="249" t="s">
        <v>264</v>
      </c>
      <c r="E1006" s="260" t="s">
        <v>1</v>
      </c>
      <c r="F1006" s="261" t="s">
        <v>2533</v>
      </c>
      <c r="G1006" s="259"/>
      <c r="H1006" s="262">
        <v>15.631</v>
      </c>
      <c r="I1006" s="263"/>
      <c r="J1006" s="259"/>
      <c r="K1006" s="259"/>
      <c r="L1006" s="264"/>
      <c r="M1006" s="265"/>
      <c r="N1006" s="266"/>
      <c r="O1006" s="266"/>
      <c r="P1006" s="266"/>
      <c r="Q1006" s="266"/>
      <c r="R1006" s="266"/>
      <c r="S1006" s="266"/>
      <c r="T1006" s="267"/>
      <c r="U1006" s="14"/>
      <c r="V1006" s="14"/>
      <c r="W1006" s="14"/>
      <c r="X1006" s="14"/>
      <c r="Y1006" s="14"/>
      <c r="Z1006" s="14"/>
      <c r="AA1006" s="14"/>
      <c r="AB1006" s="14"/>
      <c r="AC1006" s="14"/>
      <c r="AD1006" s="14"/>
      <c r="AE1006" s="14"/>
      <c r="AT1006" s="268" t="s">
        <v>264</v>
      </c>
      <c r="AU1006" s="268" t="s">
        <v>85</v>
      </c>
      <c r="AV1006" s="14" t="s">
        <v>85</v>
      </c>
      <c r="AW1006" s="14" t="s">
        <v>32</v>
      </c>
      <c r="AX1006" s="14" t="s">
        <v>76</v>
      </c>
      <c r="AY1006" s="268" t="s">
        <v>253</v>
      </c>
    </row>
    <row r="1007" s="14" customFormat="1">
      <c r="A1007" s="14"/>
      <c r="B1007" s="258"/>
      <c r="C1007" s="259"/>
      <c r="D1007" s="249" t="s">
        <v>264</v>
      </c>
      <c r="E1007" s="260" t="s">
        <v>1</v>
      </c>
      <c r="F1007" s="261" t="s">
        <v>1053</v>
      </c>
      <c r="G1007" s="259"/>
      <c r="H1007" s="262">
        <v>-1.47</v>
      </c>
      <c r="I1007" s="263"/>
      <c r="J1007" s="259"/>
      <c r="K1007" s="259"/>
      <c r="L1007" s="264"/>
      <c r="M1007" s="265"/>
      <c r="N1007" s="266"/>
      <c r="O1007" s="266"/>
      <c r="P1007" s="266"/>
      <c r="Q1007" s="266"/>
      <c r="R1007" s="266"/>
      <c r="S1007" s="266"/>
      <c r="T1007" s="267"/>
      <c r="U1007" s="14"/>
      <c r="V1007" s="14"/>
      <c r="W1007" s="14"/>
      <c r="X1007" s="14"/>
      <c r="Y1007" s="14"/>
      <c r="Z1007" s="14"/>
      <c r="AA1007" s="14"/>
      <c r="AB1007" s="14"/>
      <c r="AC1007" s="14"/>
      <c r="AD1007" s="14"/>
      <c r="AE1007" s="14"/>
      <c r="AT1007" s="268" t="s">
        <v>264</v>
      </c>
      <c r="AU1007" s="268" t="s">
        <v>85</v>
      </c>
      <c r="AV1007" s="14" t="s">
        <v>85</v>
      </c>
      <c r="AW1007" s="14" t="s">
        <v>32</v>
      </c>
      <c r="AX1007" s="14" t="s">
        <v>76</v>
      </c>
      <c r="AY1007" s="268" t="s">
        <v>253</v>
      </c>
    </row>
    <row r="1008" s="13" customFormat="1">
      <c r="A1008" s="13"/>
      <c r="B1008" s="247"/>
      <c r="C1008" s="248"/>
      <c r="D1008" s="249" t="s">
        <v>264</v>
      </c>
      <c r="E1008" s="250" t="s">
        <v>1</v>
      </c>
      <c r="F1008" s="251" t="s">
        <v>2131</v>
      </c>
      <c r="G1008" s="248"/>
      <c r="H1008" s="250" t="s">
        <v>1</v>
      </c>
      <c r="I1008" s="252"/>
      <c r="J1008" s="248"/>
      <c r="K1008" s="248"/>
      <c r="L1008" s="253"/>
      <c r="M1008" s="254"/>
      <c r="N1008" s="255"/>
      <c r="O1008" s="255"/>
      <c r="P1008" s="255"/>
      <c r="Q1008" s="255"/>
      <c r="R1008" s="255"/>
      <c r="S1008" s="255"/>
      <c r="T1008" s="256"/>
      <c r="U1008" s="13"/>
      <c r="V1008" s="13"/>
      <c r="W1008" s="13"/>
      <c r="X1008" s="13"/>
      <c r="Y1008" s="13"/>
      <c r="Z1008" s="13"/>
      <c r="AA1008" s="13"/>
      <c r="AB1008" s="13"/>
      <c r="AC1008" s="13"/>
      <c r="AD1008" s="13"/>
      <c r="AE1008" s="13"/>
      <c r="AT1008" s="257" t="s">
        <v>264</v>
      </c>
      <c r="AU1008" s="257" t="s">
        <v>85</v>
      </c>
      <c r="AV1008" s="13" t="s">
        <v>83</v>
      </c>
      <c r="AW1008" s="13" t="s">
        <v>32</v>
      </c>
      <c r="AX1008" s="13" t="s">
        <v>76</v>
      </c>
      <c r="AY1008" s="257" t="s">
        <v>253</v>
      </c>
    </row>
    <row r="1009" s="14" customFormat="1">
      <c r="A1009" s="14"/>
      <c r="B1009" s="258"/>
      <c r="C1009" s="259"/>
      <c r="D1009" s="249" t="s">
        <v>264</v>
      </c>
      <c r="E1009" s="260" t="s">
        <v>1</v>
      </c>
      <c r="F1009" s="261" t="s">
        <v>2534</v>
      </c>
      <c r="G1009" s="259"/>
      <c r="H1009" s="262">
        <v>15.686</v>
      </c>
      <c r="I1009" s="263"/>
      <c r="J1009" s="259"/>
      <c r="K1009" s="259"/>
      <c r="L1009" s="264"/>
      <c r="M1009" s="265"/>
      <c r="N1009" s="266"/>
      <c r="O1009" s="266"/>
      <c r="P1009" s="266"/>
      <c r="Q1009" s="266"/>
      <c r="R1009" s="266"/>
      <c r="S1009" s="266"/>
      <c r="T1009" s="267"/>
      <c r="U1009" s="14"/>
      <c r="V1009" s="14"/>
      <c r="W1009" s="14"/>
      <c r="X1009" s="14"/>
      <c r="Y1009" s="14"/>
      <c r="Z1009" s="14"/>
      <c r="AA1009" s="14"/>
      <c r="AB1009" s="14"/>
      <c r="AC1009" s="14"/>
      <c r="AD1009" s="14"/>
      <c r="AE1009" s="14"/>
      <c r="AT1009" s="268" t="s">
        <v>264</v>
      </c>
      <c r="AU1009" s="268" t="s">
        <v>85</v>
      </c>
      <c r="AV1009" s="14" t="s">
        <v>85</v>
      </c>
      <c r="AW1009" s="14" t="s">
        <v>32</v>
      </c>
      <c r="AX1009" s="14" t="s">
        <v>76</v>
      </c>
      <c r="AY1009" s="268" t="s">
        <v>253</v>
      </c>
    </row>
    <row r="1010" s="14" customFormat="1">
      <c r="A1010" s="14"/>
      <c r="B1010" s="258"/>
      <c r="C1010" s="259"/>
      <c r="D1010" s="249" t="s">
        <v>264</v>
      </c>
      <c r="E1010" s="260" t="s">
        <v>1</v>
      </c>
      <c r="F1010" s="261" t="s">
        <v>1053</v>
      </c>
      <c r="G1010" s="259"/>
      <c r="H1010" s="262">
        <v>-1.47</v>
      </c>
      <c r="I1010" s="263"/>
      <c r="J1010" s="259"/>
      <c r="K1010" s="259"/>
      <c r="L1010" s="264"/>
      <c r="M1010" s="265"/>
      <c r="N1010" s="266"/>
      <c r="O1010" s="266"/>
      <c r="P1010" s="266"/>
      <c r="Q1010" s="266"/>
      <c r="R1010" s="266"/>
      <c r="S1010" s="266"/>
      <c r="T1010" s="267"/>
      <c r="U1010" s="14"/>
      <c r="V1010" s="14"/>
      <c r="W1010" s="14"/>
      <c r="X1010" s="14"/>
      <c r="Y1010" s="14"/>
      <c r="Z1010" s="14"/>
      <c r="AA1010" s="14"/>
      <c r="AB1010" s="14"/>
      <c r="AC1010" s="14"/>
      <c r="AD1010" s="14"/>
      <c r="AE1010" s="14"/>
      <c r="AT1010" s="268" t="s">
        <v>264</v>
      </c>
      <c r="AU1010" s="268" t="s">
        <v>85</v>
      </c>
      <c r="AV1010" s="14" t="s">
        <v>85</v>
      </c>
      <c r="AW1010" s="14" t="s">
        <v>32</v>
      </c>
      <c r="AX1010" s="14" t="s">
        <v>76</v>
      </c>
      <c r="AY1010" s="268" t="s">
        <v>253</v>
      </c>
    </row>
    <row r="1011" s="13" customFormat="1">
      <c r="A1011" s="13"/>
      <c r="B1011" s="247"/>
      <c r="C1011" s="248"/>
      <c r="D1011" s="249" t="s">
        <v>264</v>
      </c>
      <c r="E1011" s="250" t="s">
        <v>1</v>
      </c>
      <c r="F1011" s="251" t="s">
        <v>2136</v>
      </c>
      <c r="G1011" s="248"/>
      <c r="H1011" s="250" t="s">
        <v>1</v>
      </c>
      <c r="I1011" s="252"/>
      <c r="J1011" s="248"/>
      <c r="K1011" s="248"/>
      <c r="L1011" s="253"/>
      <c r="M1011" s="254"/>
      <c r="N1011" s="255"/>
      <c r="O1011" s="255"/>
      <c r="P1011" s="255"/>
      <c r="Q1011" s="255"/>
      <c r="R1011" s="255"/>
      <c r="S1011" s="255"/>
      <c r="T1011" s="256"/>
      <c r="U1011" s="13"/>
      <c r="V1011" s="13"/>
      <c r="W1011" s="13"/>
      <c r="X1011" s="13"/>
      <c r="Y1011" s="13"/>
      <c r="Z1011" s="13"/>
      <c r="AA1011" s="13"/>
      <c r="AB1011" s="13"/>
      <c r="AC1011" s="13"/>
      <c r="AD1011" s="13"/>
      <c r="AE1011" s="13"/>
      <c r="AT1011" s="257" t="s">
        <v>264</v>
      </c>
      <c r="AU1011" s="257" t="s">
        <v>85</v>
      </c>
      <c r="AV1011" s="13" t="s">
        <v>83</v>
      </c>
      <c r="AW1011" s="13" t="s">
        <v>32</v>
      </c>
      <c r="AX1011" s="13" t="s">
        <v>76</v>
      </c>
      <c r="AY1011" s="257" t="s">
        <v>253</v>
      </c>
    </row>
    <row r="1012" s="14" customFormat="1">
      <c r="A1012" s="14"/>
      <c r="B1012" s="258"/>
      <c r="C1012" s="259"/>
      <c r="D1012" s="249" t="s">
        <v>264</v>
      </c>
      <c r="E1012" s="260" t="s">
        <v>1</v>
      </c>
      <c r="F1012" s="261" t="s">
        <v>2535</v>
      </c>
      <c r="G1012" s="259"/>
      <c r="H1012" s="262">
        <v>16.167999999999999</v>
      </c>
      <c r="I1012" s="263"/>
      <c r="J1012" s="259"/>
      <c r="K1012" s="259"/>
      <c r="L1012" s="264"/>
      <c r="M1012" s="265"/>
      <c r="N1012" s="266"/>
      <c r="O1012" s="266"/>
      <c r="P1012" s="266"/>
      <c r="Q1012" s="266"/>
      <c r="R1012" s="266"/>
      <c r="S1012" s="266"/>
      <c r="T1012" s="267"/>
      <c r="U1012" s="14"/>
      <c r="V1012" s="14"/>
      <c r="W1012" s="14"/>
      <c r="X1012" s="14"/>
      <c r="Y1012" s="14"/>
      <c r="Z1012" s="14"/>
      <c r="AA1012" s="14"/>
      <c r="AB1012" s="14"/>
      <c r="AC1012" s="14"/>
      <c r="AD1012" s="14"/>
      <c r="AE1012" s="14"/>
      <c r="AT1012" s="268" t="s">
        <v>264</v>
      </c>
      <c r="AU1012" s="268" t="s">
        <v>85</v>
      </c>
      <c r="AV1012" s="14" t="s">
        <v>85</v>
      </c>
      <c r="AW1012" s="14" t="s">
        <v>32</v>
      </c>
      <c r="AX1012" s="14" t="s">
        <v>76</v>
      </c>
      <c r="AY1012" s="268" t="s">
        <v>253</v>
      </c>
    </row>
    <row r="1013" s="14" customFormat="1">
      <c r="A1013" s="14"/>
      <c r="B1013" s="258"/>
      <c r="C1013" s="259"/>
      <c r="D1013" s="249" t="s">
        <v>264</v>
      </c>
      <c r="E1013" s="260" t="s">
        <v>1</v>
      </c>
      <c r="F1013" s="261" t="s">
        <v>1053</v>
      </c>
      <c r="G1013" s="259"/>
      <c r="H1013" s="262">
        <v>-1.47</v>
      </c>
      <c r="I1013" s="263"/>
      <c r="J1013" s="259"/>
      <c r="K1013" s="259"/>
      <c r="L1013" s="264"/>
      <c r="M1013" s="265"/>
      <c r="N1013" s="266"/>
      <c r="O1013" s="266"/>
      <c r="P1013" s="266"/>
      <c r="Q1013" s="266"/>
      <c r="R1013" s="266"/>
      <c r="S1013" s="266"/>
      <c r="T1013" s="267"/>
      <c r="U1013" s="14"/>
      <c r="V1013" s="14"/>
      <c r="W1013" s="14"/>
      <c r="X1013" s="14"/>
      <c r="Y1013" s="14"/>
      <c r="Z1013" s="14"/>
      <c r="AA1013" s="14"/>
      <c r="AB1013" s="14"/>
      <c r="AC1013" s="14"/>
      <c r="AD1013" s="14"/>
      <c r="AE1013" s="14"/>
      <c r="AT1013" s="268" t="s">
        <v>264</v>
      </c>
      <c r="AU1013" s="268" t="s">
        <v>85</v>
      </c>
      <c r="AV1013" s="14" t="s">
        <v>85</v>
      </c>
      <c r="AW1013" s="14" t="s">
        <v>32</v>
      </c>
      <c r="AX1013" s="14" t="s">
        <v>76</v>
      </c>
      <c r="AY1013" s="268" t="s">
        <v>253</v>
      </c>
    </row>
    <row r="1014" s="13" customFormat="1">
      <c r="A1014" s="13"/>
      <c r="B1014" s="247"/>
      <c r="C1014" s="248"/>
      <c r="D1014" s="249" t="s">
        <v>264</v>
      </c>
      <c r="E1014" s="250" t="s">
        <v>1</v>
      </c>
      <c r="F1014" s="251" t="s">
        <v>2140</v>
      </c>
      <c r="G1014" s="248"/>
      <c r="H1014" s="250" t="s">
        <v>1</v>
      </c>
      <c r="I1014" s="252"/>
      <c r="J1014" s="248"/>
      <c r="K1014" s="248"/>
      <c r="L1014" s="253"/>
      <c r="M1014" s="254"/>
      <c r="N1014" s="255"/>
      <c r="O1014" s="255"/>
      <c r="P1014" s="255"/>
      <c r="Q1014" s="255"/>
      <c r="R1014" s="255"/>
      <c r="S1014" s="255"/>
      <c r="T1014" s="256"/>
      <c r="U1014" s="13"/>
      <c r="V1014" s="13"/>
      <c r="W1014" s="13"/>
      <c r="X1014" s="13"/>
      <c r="Y1014" s="13"/>
      <c r="Z1014" s="13"/>
      <c r="AA1014" s="13"/>
      <c r="AB1014" s="13"/>
      <c r="AC1014" s="13"/>
      <c r="AD1014" s="13"/>
      <c r="AE1014" s="13"/>
      <c r="AT1014" s="257" t="s">
        <v>264</v>
      </c>
      <c r="AU1014" s="257" t="s">
        <v>85</v>
      </c>
      <c r="AV1014" s="13" t="s">
        <v>83</v>
      </c>
      <c r="AW1014" s="13" t="s">
        <v>32</v>
      </c>
      <c r="AX1014" s="13" t="s">
        <v>76</v>
      </c>
      <c r="AY1014" s="257" t="s">
        <v>253</v>
      </c>
    </row>
    <row r="1015" s="14" customFormat="1">
      <c r="A1015" s="14"/>
      <c r="B1015" s="258"/>
      <c r="C1015" s="259"/>
      <c r="D1015" s="249" t="s">
        <v>264</v>
      </c>
      <c r="E1015" s="260" t="s">
        <v>1</v>
      </c>
      <c r="F1015" s="261" t="s">
        <v>2536</v>
      </c>
      <c r="G1015" s="259"/>
      <c r="H1015" s="262">
        <v>17.609000000000002</v>
      </c>
      <c r="I1015" s="263"/>
      <c r="J1015" s="259"/>
      <c r="K1015" s="259"/>
      <c r="L1015" s="264"/>
      <c r="M1015" s="265"/>
      <c r="N1015" s="266"/>
      <c r="O1015" s="266"/>
      <c r="P1015" s="266"/>
      <c r="Q1015" s="266"/>
      <c r="R1015" s="266"/>
      <c r="S1015" s="266"/>
      <c r="T1015" s="267"/>
      <c r="U1015" s="14"/>
      <c r="V1015" s="14"/>
      <c r="W1015" s="14"/>
      <c r="X1015" s="14"/>
      <c r="Y1015" s="14"/>
      <c r="Z1015" s="14"/>
      <c r="AA1015" s="14"/>
      <c r="AB1015" s="14"/>
      <c r="AC1015" s="14"/>
      <c r="AD1015" s="14"/>
      <c r="AE1015" s="14"/>
      <c r="AT1015" s="268" t="s">
        <v>264</v>
      </c>
      <c r="AU1015" s="268" t="s">
        <v>85</v>
      </c>
      <c r="AV1015" s="14" t="s">
        <v>85</v>
      </c>
      <c r="AW1015" s="14" t="s">
        <v>32</v>
      </c>
      <c r="AX1015" s="14" t="s">
        <v>76</v>
      </c>
      <c r="AY1015" s="268" t="s">
        <v>253</v>
      </c>
    </row>
    <row r="1016" s="14" customFormat="1">
      <c r="A1016" s="14"/>
      <c r="B1016" s="258"/>
      <c r="C1016" s="259"/>
      <c r="D1016" s="249" t="s">
        <v>264</v>
      </c>
      <c r="E1016" s="260" t="s">
        <v>1</v>
      </c>
      <c r="F1016" s="261" t="s">
        <v>1053</v>
      </c>
      <c r="G1016" s="259"/>
      <c r="H1016" s="262">
        <v>-1.47</v>
      </c>
      <c r="I1016" s="263"/>
      <c r="J1016" s="259"/>
      <c r="K1016" s="259"/>
      <c r="L1016" s="264"/>
      <c r="M1016" s="265"/>
      <c r="N1016" s="266"/>
      <c r="O1016" s="266"/>
      <c r="P1016" s="266"/>
      <c r="Q1016" s="266"/>
      <c r="R1016" s="266"/>
      <c r="S1016" s="266"/>
      <c r="T1016" s="267"/>
      <c r="U1016" s="14"/>
      <c r="V1016" s="14"/>
      <c r="W1016" s="14"/>
      <c r="X1016" s="14"/>
      <c r="Y1016" s="14"/>
      <c r="Z1016" s="14"/>
      <c r="AA1016" s="14"/>
      <c r="AB1016" s="14"/>
      <c r="AC1016" s="14"/>
      <c r="AD1016" s="14"/>
      <c r="AE1016" s="14"/>
      <c r="AT1016" s="268" t="s">
        <v>264</v>
      </c>
      <c r="AU1016" s="268" t="s">
        <v>85</v>
      </c>
      <c r="AV1016" s="14" t="s">
        <v>85</v>
      </c>
      <c r="AW1016" s="14" t="s">
        <v>32</v>
      </c>
      <c r="AX1016" s="14" t="s">
        <v>76</v>
      </c>
      <c r="AY1016" s="268" t="s">
        <v>253</v>
      </c>
    </row>
    <row r="1017" s="13" customFormat="1">
      <c r="A1017" s="13"/>
      <c r="B1017" s="247"/>
      <c r="C1017" s="248"/>
      <c r="D1017" s="249" t="s">
        <v>264</v>
      </c>
      <c r="E1017" s="250" t="s">
        <v>1</v>
      </c>
      <c r="F1017" s="251" t="s">
        <v>2146</v>
      </c>
      <c r="G1017" s="248"/>
      <c r="H1017" s="250" t="s">
        <v>1</v>
      </c>
      <c r="I1017" s="252"/>
      <c r="J1017" s="248"/>
      <c r="K1017" s="248"/>
      <c r="L1017" s="253"/>
      <c r="M1017" s="254"/>
      <c r="N1017" s="255"/>
      <c r="O1017" s="255"/>
      <c r="P1017" s="255"/>
      <c r="Q1017" s="255"/>
      <c r="R1017" s="255"/>
      <c r="S1017" s="255"/>
      <c r="T1017" s="256"/>
      <c r="U1017" s="13"/>
      <c r="V1017" s="13"/>
      <c r="W1017" s="13"/>
      <c r="X1017" s="13"/>
      <c r="Y1017" s="13"/>
      <c r="Z1017" s="13"/>
      <c r="AA1017" s="13"/>
      <c r="AB1017" s="13"/>
      <c r="AC1017" s="13"/>
      <c r="AD1017" s="13"/>
      <c r="AE1017" s="13"/>
      <c r="AT1017" s="257" t="s">
        <v>264</v>
      </c>
      <c r="AU1017" s="257" t="s">
        <v>85</v>
      </c>
      <c r="AV1017" s="13" t="s">
        <v>83</v>
      </c>
      <c r="AW1017" s="13" t="s">
        <v>32</v>
      </c>
      <c r="AX1017" s="13" t="s">
        <v>76</v>
      </c>
      <c r="AY1017" s="257" t="s">
        <v>253</v>
      </c>
    </row>
    <row r="1018" s="14" customFormat="1">
      <c r="A1018" s="14"/>
      <c r="B1018" s="258"/>
      <c r="C1018" s="259"/>
      <c r="D1018" s="249" t="s">
        <v>264</v>
      </c>
      <c r="E1018" s="260" t="s">
        <v>1</v>
      </c>
      <c r="F1018" s="261" t="s">
        <v>2537</v>
      </c>
      <c r="G1018" s="259"/>
      <c r="H1018" s="262">
        <v>17.812999999999999</v>
      </c>
      <c r="I1018" s="263"/>
      <c r="J1018" s="259"/>
      <c r="K1018" s="259"/>
      <c r="L1018" s="264"/>
      <c r="M1018" s="265"/>
      <c r="N1018" s="266"/>
      <c r="O1018" s="266"/>
      <c r="P1018" s="266"/>
      <c r="Q1018" s="266"/>
      <c r="R1018" s="266"/>
      <c r="S1018" s="266"/>
      <c r="T1018" s="267"/>
      <c r="U1018" s="14"/>
      <c r="V1018" s="14"/>
      <c r="W1018" s="14"/>
      <c r="X1018" s="14"/>
      <c r="Y1018" s="14"/>
      <c r="Z1018" s="14"/>
      <c r="AA1018" s="14"/>
      <c r="AB1018" s="14"/>
      <c r="AC1018" s="14"/>
      <c r="AD1018" s="14"/>
      <c r="AE1018" s="14"/>
      <c r="AT1018" s="268" t="s">
        <v>264</v>
      </c>
      <c r="AU1018" s="268" t="s">
        <v>85</v>
      </c>
      <c r="AV1018" s="14" t="s">
        <v>85</v>
      </c>
      <c r="AW1018" s="14" t="s">
        <v>32</v>
      </c>
      <c r="AX1018" s="14" t="s">
        <v>76</v>
      </c>
      <c r="AY1018" s="268" t="s">
        <v>253</v>
      </c>
    </row>
    <row r="1019" s="14" customFormat="1">
      <c r="A1019" s="14"/>
      <c r="B1019" s="258"/>
      <c r="C1019" s="259"/>
      <c r="D1019" s="249" t="s">
        <v>264</v>
      </c>
      <c r="E1019" s="260" t="s">
        <v>1</v>
      </c>
      <c r="F1019" s="261" t="s">
        <v>1053</v>
      </c>
      <c r="G1019" s="259"/>
      <c r="H1019" s="262">
        <v>-1.47</v>
      </c>
      <c r="I1019" s="263"/>
      <c r="J1019" s="259"/>
      <c r="K1019" s="259"/>
      <c r="L1019" s="264"/>
      <c r="M1019" s="265"/>
      <c r="N1019" s="266"/>
      <c r="O1019" s="266"/>
      <c r="P1019" s="266"/>
      <c r="Q1019" s="266"/>
      <c r="R1019" s="266"/>
      <c r="S1019" s="266"/>
      <c r="T1019" s="267"/>
      <c r="U1019" s="14"/>
      <c r="V1019" s="14"/>
      <c r="W1019" s="14"/>
      <c r="X1019" s="14"/>
      <c r="Y1019" s="14"/>
      <c r="Z1019" s="14"/>
      <c r="AA1019" s="14"/>
      <c r="AB1019" s="14"/>
      <c r="AC1019" s="14"/>
      <c r="AD1019" s="14"/>
      <c r="AE1019" s="14"/>
      <c r="AT1019" s="268" t="s">
        <v>264</v>
      </c>
      <c r="AU1019" s="268" t="s">
        <v>85</v>
      </c>
      <c r="AV1019" s="14" t="s">
        <v>85</v>
      </c>
      <c r="AW1019" s="14" t="s">
        <v>32</v>
      </c>
      <c r="AX1019" s="14" t="s">
        <v>76</v>
      </c>
      <c r="AY1019" s="268" t="s">
        <v>253</v>
      </c>
    </row>
    <row r="1020" s="15" customFormat="1">
      <c r="A1020" s="15"/>
      <c r="B1020" s="269"/>
      <c r="C1020" s="270"/>
      <c r="D1020" s="249" t="s">
        <v>264</v>
      </c>
      <c r="E1020" s="271" t="s">
        <v>1</v>
      </c>
      <c r="F1020" s="272" t="s">
        <v>283</v>
      </c>
      <c r="G1020" s="270"/>
      <c r="H1020" s="273">
        <v>161.63900000000001</v>
      </c>
      <c r="I1020" s="274"/>
      <c r="J1020" s="270"/>
      <c r="K1020" s="270"/>
      <c r="L1020" s="275"/>
      <c r="M1020" s="276"/>
      <c r="N1020" s="277"/>
      <c r="O1020" s="277"/>
      <c r="P1020" s="277"/>
      <c r="Q1020" s="277"/>
      <c r="R1020" s="277"/>
      <c r="S1020" s="277"/>
      <c r="T1020" s="278"/>
      <c r="U1020" s="15"/>
      <c r="V1020" s="15"/>
      <c r="W1020" s="15"/>
      <c r="X1020" s="15"/>
      <c r="Y1020" s="15"/>
      <c r="Z1020" s="15"/>
      <c r="AA1020" s="15"/>
      <c r="AB1020" s="15"/>
      <c r="AC1020" s="15"/>
      <c r="AD1020" s="15"/>
      <c r="AE1020" s="15"/>
      <c r="AT1020" s="279" t="s">
        <v>264</v>
      </c>
      <c r="AU1020" s="279" t="s">
        <v>85</v>
      </c>
      <c r="AV1020" s="15" t="s">
        <v>260</v>
      </c>
      <c r="AW1020" s="15" t="s">
        <v>32</v>
      </c>
      <c r="AX1020" s="15" t="s">
        <v>83</v>
      </c>
      <c r="AY1020" s="279" t="s">
        <v>253</v>
      </c>
    </row>
    <row r="1021" s="2" customFormat="1" ht="24.15" customHeight="1">
      <c r="A1021" s="39"/>
      <c r="B1021" s="40"/>
      <c r="C1021" s="291" t="s">
        <v>897</v>
      </c>
      <c r="D1021" s="291" t="s">
        <v>371</v>
      </c>
      <c r="E1021" s="292" t="s">
        <v>2538</v>
      </c>
      <c r="F1021" s="293" t="s">
        <v>2539</v>
      </c>
      <c r="G1021" s="294" t="s">
        <v>179</v>
      </c>
      <c r="H1021" s="295">
        <v>177.803</v>
      </c>
      <c r="I1021" s="296"/>
      <c r="J1021" s="297">
        <f>ROUND(I1021*H1021,2)</f>
        <v>0</v>
      </c>
      <c r="K1021" s="293" t="s">
        <v>1</v>
      </c>
      <c r="L1021" s="298"/>
      <c r="M1021" s="299" t="s">
        <v>1</v>
      </c>
      <c r="N1021" s="300" t="s">
        <v>41</v>
      </c>
      <c r="O1021" s="92"/>
      <c r="P1021" s="238">
        <f>O1021*H1021</f>
        <v>0</v>
      </c>
      <c r="Q1021" s="238">
        <v>0.0126</v>
      </c>
      <c r="R1021" s="238">
        <f>Q1021*H1021</f>
        <v>2.2403178000000001</v>
      </c>
      <c r="S1021" s="238">
        <v>0</v>
      </c>
      <c r="T1021" s="239">
        <f>S1021*H1021</f>
        <v>0</v>
      </c>
      <c r="U1021" s="39"/>
      <c r="V1021" s="39"/>
      <c r="W1021" s="39"/>
      <c r="X1021" s="39"/>
      <c r="Y1021" s="39"/>
      <c r="Z1021" s="39"/>
      <c r="AA1021" s="39"/>
      <c r="AB1021" s="39"/>
      <c r="AC1021" s="39"/>
      <c r="AD1021" s="39"/>
      <c r="AE1021" s="39"/>
      <c r="AR1021" s="240" t="s">
        <v>366</v>
      </c>
      <c r="AT1021" s="240" t="s">
        <v>371</v>
      </c>
      <c r="AU1021" s="240" t="s">
        <v>85</v>
      </c>
      <c r="AY1021" s="18" t="s">
        <v>253</v>
      </c>
      <c r="BE1021" s="241">
        <f>IF(N1021="základní",J1021,0)</f>
        <v>0</v>
      </c>
      <c r="BF1021" s="241">
        <f>IF(N1021="snížená",J1021,0)</f>
        <v>0</v>
      </c>
      <c r="BG1021" s="241">
        <f>IF(N1021="zákl. přenesená",J1021,0)</f>
        <v>0</v>
      </c>
      <c r="BH1021" s="241">
        <f>IF(N1021="sníž. přenesená",J1021,0)</f>
        <v>0</v>
      </c>
      <c r="BI1021" s="241">
        <f>IF(N1021="nulová",J1021,0)</f>
        <v>0</v>
      </c>
      <c r="BJ1021" s="18" t="s">
        <v>83</v>
      </c>
      <c r="BK1021" s="241">
        <f>ROUND(I1021*H1021,2)</f>
        <v>0</v>
      </c>
      <c r="BL1021" s="18" t="s">
        <v>398</v>
      </c>
      <c r="BM1021" s="240" t="s">
        <v>2540</v>
      </c>
    </row>
    <row r="1022" s="14" customFormat="1">
      <c r="A1022" s="14"/>
      <c r="B1022" s="258"/>
      <c r="C1022" s="259"/>
      <c r="D1022" s="249" t="s">
        <v>264</v>
      </c>
      <c r="E1022" s="259"/>
      <c r="F1022" s="261" t="s">
        <v>2541</v>
      </c>
      <c r="G1022" s="259"/>
      <c r="H1022" s="262">
        <v>177.803</v>
      </c>
      <c r="I1022" s="263"/>
      <c r="J1022" s="259"/>
      <c r="K1022" s="259"/>
      <c r="L1022" s="264"/>
      <c r="M1022" s="265"/>
      <c r="N1022" s="266"/>
      <c r="O1022" s="266"/>
      <c r="P1022" s="266"/>
      <c r="Q1022" s="266"/>
      <c r="R1022" s="266"/>
      <c r="S1022" s="266"/>
      <c r="T1022" s="267"/>
      <c r="U1022" s="14"/>
      <c r="V1022" s="14"/>
      <c r="W1022" s="14"/>
      <c r="X1022" s="14"/>
      <c r="Y1022" s="14"/>
      <c r="Z1022" s="14"/>
      <c r="AA1022" s="14"/>
      <c r="AB1022" s="14"/>
      <c r="AC1022" s="14"/>
      <c r="AD1022" s="14"/>
      <c r="AE1022" s="14"/>
      <c r="AT1022" s="268" t="s">
        <v>264</v>
      </c>
      <c r="AU1022" s="268" t="s">
        <v>85</v>
      </c>
      <c r="AV1022" s="14" t="s">
        <v>85</v>
      </c>
      <c r="AW1022" s="14" t="s">
        <v>4</v>
      </c>
      <c r="AX1022" s="14" t="s">
        <v>83</v>
      </c>
      <c r="AY1022" s="268" t="s">
        <v>253</v>
      </c>
    </row>
    <row r="1023" s="2" customFormat="1" ht="33" customHeight="1">
      <c r="A1023" s="39"/>
      <c r="B1023" s="40"/>
      <c r="C1023" s="229" t="s">
        <v>903</v>
      </c>
      <c r="D1023" s="229" t="s">
        <v>256</v>
      </c>
      <c r="E1023" s="230" t="s">
        <v>2542</v>
      </c>
      <c r="F1023" s="231" t="s">
        <v>2543</v>
      </c>
      <c r="G1023" s="232" t="s">
        <v>179</v>
      </c>
      <c r="H1023" s="233">
        <v>19.82</v>
      </c>
      <c r="I1023" s="234"/>
      <c r="J1023" s="235">
        <f>ROUND(I1023*H1023,2)</f>
        <v>0</v>
      </c>
      <c r="K1023" s="231" t="s">
        <v>259</v>
      </c>
      <c r="L1023" s="45"/>
      <c r="M1023" s="236" t="s">
        <v>1</v>
      </c>
      <c r="N1023" s="237" t="s">
        <v>41</v>
      </c>
      <c r="O1023" s="92"/>
      <c r="P1023" s="238">
        <f>O1023*H1023</f>
        <v>0</v>
      </c>
      <c r="Q1023" s="238">
        <v>0.0059500000000000004</v>
      </c>
      <c r="R1023" s="238">
        <f>Q1023*H1023</f>
        <v>0.11792900000000001</v>
      </c>
      <c r="S1023" s="238">
        <v>0</v>
      </c>
      <c r="T1023" s="239">
        <f>S1023*H1023</f>
        <v>0</v>
      </c>
      <c r="U1023" s="39"/>
      <c r="V1023" s="39"/>
      <c r="W1023" s="39"/>
      <c r="X1023" s="39"/>
      <c r="Y1023" s="39"/>
      <c r="Z1023" s="39"/>
      <c r="AA1023" s="39"/>
      <c r="AB1023" s="39"/>
      <c r="AC1023" s="39"/>
      <c r="AD1023" s="39"/>
      <c r="AE1023" s="39"/>
      <c r="AR1023" s="240" t="s">
        <v>398</v>
      </c>
      <c r="AT1023" s="240" t="s">
        <v>256</v>
      </c>
      <c r="AU1023" s="240" t="s">
        <v>85</v>
      </c>
      <c r="AY1023" s="18" t="s">
        <v>253</v>
      </c>
      <c r="BE1023" s="241">
        <f>IF(N1023="základní",J1023,0)</f>
        <v>0</v>
      </c>
      <c r="BF1023" s="241">
        <f>IF(N1023="snížená",J1023,0)</f>
        <v>0</v>
      </c>
      <c r="BG1023" s="241">
        <f>IF(N1023="zákl. přenesená",J1023,0)</f>
        <v>0</v>
      </c>
      <c r="BH1023" s="241">
        <f>IF(N1023="sníž. přenesená",J1023,0)</f>
        <v>0</v>
      </c>
      <c r="BI1023" s="241">
        <f>IF(N1023="nulová",J1023,0)</f>
        <v>0</v>
      </c>
      <c r="BJ1023" s="18" t="s">
        <v>83</v>
      </c>
      <c r="BK1023" s="241">
        <f>ROUND(I1023*H1023,2)</f>
        <v>0</v>
      </c>
      <c r="BL1023" s="18" t="s">
        <v>398</v>
      </c>
      <c r="BM1023" s="240" t="s">
        <v>2544</v>
      </c>
    </row>
    <row r="1024" s="2" customFormat="1">
      <c r="A1024" s="39"/>
      <c r="B1024" s="40"/>
      <c r="C1024" s="41"/>
      <c r="D1024" s="242" t="s">
        <v>262</v>
      </c>
      <c r="E1024" s="41"/>
      <c r="F1024" s="243" t="s">
        <v>2545</v>
      </c>
      <c r="G1024" s="41"/>
      <c r="H1024" s="41"/>
      <c r="I1024" s="244"/>
      <c r="J1024" s="41"/>
      <c r="K1024" s="41"/>
      <c r="L1024" s="45"/>
      <c r="M1024" s="245"/>
      <c r="N1024" s="246"/>
      <c r="O1024" s="92"/>
      <c r="P1024" s="92"/>
      <c r="Q1024" s="92"/>
      <c r="R1024" s="92"/>
      <c r="S1024" s="92"/>
      <c r="T1024" s="93"/>
      <c r="U1024" s="39"/>
      <c r="V1024" s="39"/>
      <c r="W1024" s="39"/>
      <c r="X1024" s="39"/>
      <c r="Y1024" s="39"/>
      <c r="Z1024" s="39"/>
      <c r="AA1024" s="39"/>
      <c r="AB1024" s="39"/>
      <c r="AC1024" s="39"/>
      <c r="AD1024" s="39"/>
      <c r="AE1024" s="39"/>
      <c r="AT1024" s="18" t="s">
        <v>262</v>
      </c>
      <c r="AU1024" s="18" t="s">
        <v>85</v>
      </c>
    </row>
    <row r="1025" s="13" customFormat="1">
      <c r="A1025" s="13"/>
      <c r="B1025" s="247"/>
      <c r="C1025" s="248"/>
      <c r="D1025" s="249" t="s">
        <v>264</v>
      </c>
      <c r="E1025" s="250" t="s">
        <v>1</v>
      </c>
      <c r="F1025" s="251" t="s">
        <v>357</v>
      </c>
      <c r="G1025" s="248"/>
      <c r="H1025" s="250" t="s">
        <v>1</v>
      </c>
      <c r="I1025" s="252"/>
      <c r="J1025" s="248"/>
      <c r="K1025" s="248"/>
      <c r="L1025" s="253"/>
      <c r="M1025" s="254"/>
      <c r="N1025" s="255"/>
      <c r="O1025" s="255"/>
      <c r="P1025" s="255"/>
      <c r="Q1025" s="255"/>
      <c r="R1025" s="255"/>
      <c r="S1025" s="255"/>
      <c r="T1025" s="256"/>
      <c r="U1025" s="13"/>
      <c r="V1025" s="13"/>
      <c r="W1025" s="13"/>
      <c r="X1025" s="13"/>
      <c r="Y1025" s="13"/>
      <c r="Z1025" s="13"/>
      <c r="AA1025" s="13"/>
      <c r="AB1025" s="13"/>
      <c r="AC1025" s="13"/>
      <c r="AD1025" s="13"/>
      <c r="AE1025" s="13"/>
      <c r="AT1025" s="257" t="s">
        <v>264</v>
      </c>
      <c r="AU1025" s="257" t="s">
        <v>85</v>
      </c>
      <c r="AV1025" s="13" t="s">
        <v>83</v>
      </c>
      <c r="AW1025" s="13" t="s">
        <v>32</v>
      </c>
      <c r="AX1025" s="13" t="s">
        <v>76</v>
      </c>
      <c r="AY1025" s="257" t="s">
        <v>253</v>
      </c>
    </row>
    <row r="1026" s="13" customFormat="1">
      <c r="A1026" s="13"/>
      <c r="B1026" s="247"/>
      <c r="C1026" s="248"/>
      <c r="D1026" s="249" t="s">
        <v>264</v>
      </c>
      <c r="E1026" s="250" t="s">
        <v>1</v>
      </c>
      <c r="F1026" s="251" t="s">
        <v>81</v>
      </c>
      <c r="G1026" s="248"/>
      <c r="H1026" s="250" t="s">
        <v>1</v>
      </c>
      <c r="I1026" s="252"/>
      <c r="J1026" s="248"/>
      <c r="K1026" s="248"/>
      <c r="L1026" s="253"/>
      <c r="M1026" s="254"/>
      <c r="N1026" s="255"/>
      <c r="O1026" s="255"/>
      <c r="P1026" s="255"/>
      <c r="Q1026" s="255"/>
      <c r="R1026" s="255"/>
      <c r="S1026" s="255"/>
      <c r="T1026" s="256"/>
      <c r="U1026" s="13"/>
      <c r="V1026" s="13"/>
      <c r="W1026" s="13"/>
      <c r="X1026" s="13"/>
      <c r="Y1026" s="13"/>
      <c r="Z1026" s="13"/>
      <c r="AA1026" s="13"/>
      <c r="AB1026" s="13"/>
      <c r="AC1026" s="13"/>
      <c r="AD1026" s="13"/>
      <c r="AE1026" s="13"/>
      <c r="AT1026" s="257" t="s">
        <v>264</v>
      </c>
      <c r="AU1026" s="257" t="s">
        <v>85</v>
      </c>
      <c r="AV1026" s="13" t="s">
        <v>83</v>
      </c>
      <c r="AW1026" s="13" t="s">
        <v>32</v>
      </c>
      <c r="AX1026" s="13" t="s">
        <v>76</v>
      </c>
      <c r="AY1026" s="257" t="s">
        <v>253</v>
      </c>
    </row>
    <row r="1027" s="13" customFormat="1">
      <c r="A1027" s="13"/>
      <c r="B1027" s="247"/>
      <c r="C1027" s="248"/>
      <c r="D1027" s="249" t="s">
        <v>264</v>
      </c>
      <c r="E1027" s="250" t="s">
        <v>1</v>
      </c>
      <c r="F1027" s="251" t="s">
        <v>2096</v>
      </c>
      <c r="G1027" s="248"/>
      <c r="H1027" s="250" t="s">
        <v>1</v>
      </c>
      <c r="I1027" s="252"/>
      <c r="J1027" s="248"/>
      <c r="K1027" s="248"/>
      <c r="L1027" s="253"/>
      <c r="M1027" s="254"/>
      <c r="N1027" s="255"/>
      <c r="O1027" s="255"/>
      <c r="P1027" s="255"/>
      <c r="Q1027" s="255"/>
      <c r="R1027" s="255"/>
      <c r="S1027" s="255"/>
      <c r="T1027" s="256"/>
      <c r="U1027" s="13"/>
      <c r="V1027" s="13"/>
      <c r="W1027" s="13"/>
      <c r="X1027" s="13"/>
      <c r="Y1027" s="13"/>
      <c r="Z1027" s="13"/>
      <c r="AA1027" s="13"/>
      <c r="AB1027" s="13"/>
      <c r="AC1027" s="13"/>
      <c r="AD1027" s="13"/>
      <c r="AE1027" s="13"/>
      <c r="AT1027" s="257" t="s">
        <v>264</v>
      </c>
      <c r="AU1027" s="257" t="s">
        <v>85</v>
      </c>
      <c r="AV1027" s="13" t="s">
        <v>83</v>
      </c>
      <c r="AW1027" s="13" t="s">
        <v>32</v>
      </c>
      <c r="AX1027" s="13" t="s">
        <v>76</v>
      </c>
      <c r="AY1027" s="257" t="s">
        <v>253</v>
      </c>
    </row>
    <row r="1028" s="14" customFormat="1">
      <c r="A1028" s="14"/>
      <c r="B1028" s="258"/>
      <c r="C1028" s="259"/>
      <c r="D1028" s="249" t="s">
        <v>264</v>
      </c>
      <c r="E1028" s="260" t="s">
        <v>1</v>
      </c>
      <c r="F1028" s="261" t="s">
        <v>2546</v>
      </c>
      <c r="G1028" s="259"/>
      <c r="H1028" s="262">
        <v>11.945</v>
      </c>
      <c r="I1028" s="263"/>
      <c r="J1028" s="259"/>
      <c r="K1028" s="259"/>
      <c r="L1028" s="264"/>
      <c r="M1028" s="265"/>
      <c r="N1028" s="266"/>
      <c r="O1028" s="266"/>
      <c r="P1028" s="266"/>
      <c r="Q1028" s="266"/>
      <c r="R1028" s="266"/>
      <c r="S1028" s="266"/>
      <c r="T1028" s="267"/>
      <c r="U1028" s="14"/>
      <c r="V1028" s="14"/>
      <c r="W1028" s="14"/>
      <c r="X1028" s="14"/>
      <c r="Y1028" s="14"/>
      <c r="Z1028" s="14"/>
      <c r="AA1028" s="14"/>
      <c r="AB1028" s="14"/>
      <c r="AC1028" s="14"/>
      <c r="AD1028" s="14"/>
      <c r="AE1028" s="14"/>
      <c r="AT1028" s="268" t="s">
        <v>264</v>
      </c>
      <c r="AU1028" s="268" t="s">
        <v>85</v>
      </c>
      <c r="AV1028" s="14" t="s">
        <v>85</v>
      </c>
      <c r="AW1028" s="14" t="s">
        <v>32</v>
      </c>
      <c r="AX1028" s="14" t="s">
        <v>76</v>
      </c>
      <c r="AY1028" s="268" t="s">
        <v>253</v>
      </c>
    </row>
    <row r="1029" s="14" customFormat="1">
      <c r="A1029" s="14"/>
      <c r="B1029" s="258"/>
      <c r="C1029" s="259"/>
      <c r="D1029" s="249" t="s">
        <v>264</v>
      </c>
      <c r="E1029" s="260" t="s">
        <v>1</v>
      </c>
      <c r="F1029" s="261" t="s">
        <v>1053</v>
      </c>
      <c r="G1029" s="259"/>
      <c r="H1029" s="262">
        <v>-1.47</v>
      </c>
      <c r="I1029" s="263"/>
      <c r="J1029" s="259"/>
      <c r="K1029" s="259"/>
      <c r="L1029" s="264"/>
      <c r="M1029" s="265"/>
      <c r="N1029" s="266"/>
      <c r="O1029" s="266"/>
      <c r="P1029" s="266"/>
      <c r="Q1029" s="266"/>
      <c r="R1029" s="266"/>
      <c r="S1029" s="266"/>
      <c r="T1029" s="267"/>
      <c r="U1029" s="14"/>
      <c r="V1029" s="14"/>
      <c r="W1029" s="14"/>
      <c r="X1029" s="14"/>
      <c r="Y1029" s="14"/>
      <c r="Z1029" s="14"/>
      <c r="AA1029" s="14"/>
      <c r="AB1029" s="14"/>
      <c r="AC1029" s="14"/>
      <c r="AD1029" s="14"/>
      <c r="AE1029" s="14"/>
      <c r="AT1029" s="268" t="s">
        <v>264</v>
      </c>
      <c r="AU1029" s="268" t="s">
        <v>85</v>
      </c>
      <c r="AV1029" s="14" t="s">
        <v>85</v>
      </c>
      <c r="AW1029" s="14" t="s">
        <v>32</v>
      </c>
      <c r="AX1029" s="14" t="s">
        <v>76</v>
      </c>
      <c r="AY1029" s="268" t="s">
        <v>253</v>
      </c>
    </row>
    <row r="1030" s="16" customFormat="1">
      <c r="A1030" s="16"/>
      <c r="B1030" s="280"/>
      <c r="C1030" s="281"/>
      <c r="D1030" s="249" t="s">
        <v>264</v>
      </c>
      <c r="E1030" s="282" t="s">
        <v>1</v>
      </c>
      <c r="F1030" s="283" t="s">
        <v>323</v>
      </c>
      <c r="G1030" s="281"/>
      <c r="H1030" s="284">
        <v>10.475</v>
      </c>
      <c r="I1030" s="285"/>
      <c r="J1030" s="281"/>
      <c r="K1030" s="281"/>
      <c r="L1030" s="286"/>
      <c r="M1030" s="287"/>
      <c r="N1030" s="288"/>
      <c r="O1030" s="288"/>
      <c r="P1030" s="288"/>
      <c r="Q1030" s="288"/>
      <c r="R1030" s="288"/>
      <c r="S1030" s="288"/>
      <c r="T1030" s="289"/>
      <c r="U1030" s="16"/>
      <c r="V1030" s="16"/>
      <c r="W1030" s="16"/>
      <c r="X1030" s="16"/>
      <c r="Y1030" s="16"/>
      <c r="Z1030" s="16"/>
      <c r="AA1030" s="16"/>
      <c r="AB1030" s="16"/>
      <c r="AC1030" s="16"/>
      <c r="AD1030" s="16"/>
      <c r="AE1030" s="16"/>
      <c r="AT1030" s="290" t="s">
        <v>264</v>
      </c>
      <c r="AU1030" s="290" t="s">
        <v>85</v>
      </c>
      <c r="AV1030" s="16" t="s">
        <v>102</v>
      </c>
      <c r="AW1030" s="16" t="s">
        <v>32</v>
      </c>
      <c r="AX1030" s="16" t="s">
        <v>76</v>
      </c>
      <c r="AY1030" s="290" t="s">
        <v>253</v>
      </c>
    </row>
    <row r="1031" s="13" customFormat="1">
      <c r="A1031" s="13"/>
      <c r="B1031" s="247"/>
      <c r="C1031" s="248"/>
      <c r="D1031" s="249" t="s">
        <v>264</v>
      </c>
      <c r="E1031" s="250" t="s">
        <v>1</v>
      </c>
      <c r="F1031" s="251" t="s">
        <v>2151</v>
      </c>
      <c r="G1031" s="248"/>
      <c r="H1031" s="250" t="s">
        <v>1</v>
      </c>
      <c r="I1031" s="252"/>
      <c r="J1031" s="248"/>
      <c r="K1031" s="248"/>
      <c r="L1031" s="253"/>
      <c r="M1031" s="254"/>
      <c r="N1031" s="255"/>
      <c r="O1031" s="255"/>
      <c r="P1031" s="255"/>
      <c r="Q1031" s="255"/>
      <c r="R1031" s="255"/>
      <c r="S1031" s="255"/>
      <c r="T1031" s="256"/>
      <c r="U1031" s="13"/>
      <c r="V1031" s="13"/>
      <c r="W1031" s="13"/>
      <c r="X1031" s="13"/>
      <c r="Y1031" s="13"/>
      <c r="Z1031" s="13"/>
      <c r="AA1031" s="13"/>
      <c r="AB1031" s="13"/>
      <c r="AC1031" s="13"/>
      <c r="AD1031" s="13"/>
      <c r="AE1031" s="13"/>
      <c r="AT1031" s="257" t="s">
        <v>264</v>
      </c>
      <c r="AU1031" s="257" t="s">
        <v>85</v>
      </c>
      <c r="AV1031" s="13" t="s">
        <v>83</v>
      </c>
      <c r="AW1031" s="13" t="s">
        <v>32</v>
      </c>
      <c r="AX1031" s="13" t="s">
        <v>76</v>
      </c>
      <c r="AY1031" s="257" t="s">
        <v>253</v>
      </c>
    </row>
    <row r="1032" s="14" customFormat="1">
      <c r="A1032" s="14"/>
      <c r="B1032" s="258"/>
      <c r="C1032" s="259"/>
      <c r="D1032" s="249" t="s">
        <v>264</v>
      </c>
      <c r="E1032" s="260" t="s">
        <v>1</v>
      </c>
      <c r="F1032" s="261" t="s">
        <v>2547</v>
      </c>
      <c r="G1032" s="259"/>
      <c r="H1032" s="262">
        <v>10.815</v>
      </c>
      <c r="I1032" s="263"/>
      <c r="J1032" s="259"/>
      <c r="K1032" s="259"/>
      <c r="L1032" s="264"/>
      <c r="M1032" s="265"/>
      <c r="N1032" s="266"/>
      <c r="O1032" s="266"/>
      <c r="P1032" s="266"/>
      <c r="Q1032" s="266"/>
      <c r="R1032" s="266"/>
      <c r="S1032" s="266"/>
      <c r="T1032" s="267"/>
      <c r="U1032" s="14"/>
      <c r="V1032" s="14"/>
      <c r="W1032" s="14"/>
      <c r="X1032" s="14"/>
      <c r="Y1032" s="14"/>
      <c r="Z1032" s="14"/>
      <c r="AA1032" s="14"/>
      <c r="AB1032" s="14"/>
      <c r="AC1032" s="14"/>
      <c r="AD1032" s="14"/>
      <c r="AE1032" s="14"/>
      <c r="AT1032" s="268" t="s">
        <v>264</v>
      </c>
      <c r="AU1032" s="268" t="s">
        <v>85</v>
      </c>
      <c r="AV1032" s="14" t="s">
        <v>85</v>
      </c>
      <c r="AW1032" s="14" t="s">
        <v>32</v>
      </c>
      <c r="AX1032" s="14" t="s">
        <v>76</v>
      </c>
      <c r="AY1032" s="268" t="s">
        <v>253</v>
      </c>
    </row>
    <row r="1033" s="14" customFormat="1">
      <c r="A1033" s="14"/>
      <c r="B1033" s="258"/>
      <c r="C1033" s="259"/>
      <c r="D1033" s="249" t="s">
        <v>264</v>
      </c>
      <c r="E1033" s="260" t="s">
        <v>1</v>
      </c>
      <c r="F1033" s="261" t="s">
        <v>1053</v>
      </c>
      <c r="G1033" s="259"/>
      <c r="H1033" s="262">
        <v>-1.47</v>
      </c>
      <c r="I1033" s="263"/>
      <c r="J1033" s="259"/>
      <c r="K1033" s="259"/>
      <c r="L1033" s="264"/>
      <c r="M1033" s="265"/>
      <c r="N1033" s="266"/>
      <c r="O1033" s="266"/>
      <c r="P1033" s="266"/>
      <c r="Q1033" s="266"/>
      <c r="R1033" s="266"/>
      <c r="S1033" s="266"/>
      <c r="T1033" s="267"/>
      <c r="U1033" s="14"/>
      <c r="V1033" s="14"/>
      <c r="W1033" s="14"/>
      <c r="X1033" s="14"/>
      <c r="Y1033" s="14"/>
      <c r="Z1033" s="14"/>
      <c r="AA1033" s="14"/>
      <c r="AB1033" s="14"/>
      <c r="AC1033" s="14"/>
      <c r="AD1033" s="14"/>
      <c r="AE1033" s="14"/>
      <c r="AT1033" s="268" t="s">
        <v>264</v>
      </c>
      <c r="AU1033" s="268" t="s">
        <v>85</v>
      </c>
      <c r="AV1033" s="14" t="s">
        <v>85</v>
      </c>
      <c r="AW1033" s="14" t="s">
        <v>32</v>
      </c>
      <c r="AX1033" s="14" t="s">
        <v>76</v>
      </c>
      <c r="AY1033" s="268" t="s">
        <v>253</v>
      </c>
    </row>
    <row r="1034" s="16" customFormat="1">
      <c r="A1034" s="16"/>
      <c r="B1034" s="280"/>
      <c r="C1034" s="281"/>
      <c r="D1034" s="249" t="s">
        <v>264</v>
      </c>
      <c r="E1034" s="282" t="s">
        <v>1</v>
      </c>
      <c r="F1034" s="283" t="s">
        <v>323</v>
      </c>
      <c r="G1034" s="281"/>
      <c r="H1034" s="284">
        <v>9.3450000000000006</v>
      </c>
      <c r="I1034" s="285"/>
      <c r="J1034" s="281"/>
      <c r="K1034" s="281"/>
      <c r="L1034" s="286"/>
      <c r="M1034" s="287"/>
      <c r="N1034" s="288"/>
      <c r="O1034" s="288"/>
      <c r="P1034" s="288"/>
      <c r="Q1034" s="288"/>
      <c r="R1034" s="288"/>
      <c r="S1034" s="288"/>
      <c r="T1034" s="289"/>
      <c r="U1034" s="16"/>
      <c r="V1034" s="16"/>
      <c r="W1034" s="16"/>
      <c r="X1034" s="16"/>
      <c r="Y1034" s="16"/>
      <c r="Z1034" s="16"/>
      <c r="AA1034" s="16"/>
      <c r="AB1034" s="16"/>
      <c r="AC1034" s="16"/>
      <c r="AD1034" s="16"/>
      <c r="AE1034" s="16"/>
      <c r="AT1034" s="290" t="s">
        <v>264</v>
      </c>
      <c r="AU1034" s="290" t="s">
        <v>85</v>
      </c>
      <c r="AV1034" s="16" t="s">
        <v>102</v>
      </c>
      <c r="AW1034" s="16" t="s">
        <v>32</v>
      </c>
      <c r="AX1034" s="16" t="s">
        <v>76</v>
      </c>
      <c r="AY1034" s="290" t="s">
        <v>253</v>
      </c>
    </row>
    <row r="1035" s="15" customFormat="1">
      <c r="A1035" s="15"/>
      <c r="B1035" s="269"/>
      <c r="C1035" s="270"/>
      <c r="D1035" s="249" t="s">
        <v>264</v>
      </c>
      <c r="E1035" s="271" t="s">
        <v>1</v>
      </c>
      <c r="F1035" s="272" t="s">
        <v>283</v>
      </c>
      <c r="G1035" s="270"/>
      <c r="H1035" s="273">
        <v>19.82</v>
      </c>
      <c r="I1035" s="274"/>
      <c r="J1035" s="270"/>
      <c r="K1035" s="270"/>
      <c r="L1035" s="275"/>
      <c r="M1035" s="276"/>
      <c r="N1035" s="277"/>
      <c r="O1035" s="277"/>
      <c r="P1035" s="277"/>
      <c r="Q1035" s="277"/>
      <c r="R1035" s="277"/>
      <c r="S1035" s="277"/>
      <c r="T1035" s="278"/>
      <c r="U1035" s="15"/>
      <c r="V1035" s="15"/>
      <c r="W1035" s="15"/>
      <c r="X1035" s="15"/>
      <c r="Y1035" s="15"/>
      <c r="Z1035" s="15"/>
      <c r="AA1035" s="15"/>
      <c r="AB1035" s="15"/>
      <c r="AC1035" s="15"/>
      <c r="AD1035" s="15"/>
      <c r="AE1035" s="15"/>
      <c r="AT1035" s="279" t="s">
        <v>264</v>
      </c>
      <c r="AU1035" s="279" t="s">
        <v>85</v>
      </c>
      <c r="AV1035" s="15" t="s">
        <v>260</v>
      </c>
      <c r="AW1035" s="15" t="s">
        <v>32</v>
      </c>
      <c r="AX1035" s="15" t="s">
        <v>83</v>
      </c>
      <c r="AY1035" s="279" t="s">
        <v>253</v>
      </c>
    </row>
    <row r="1036" s="2" customFormat="1" ht="16.5" customHeight="1">
      <c r="A1036" s="39"/>
      <c r="B1036" s="40"/>
      <c r="C1036" s="291" t="s">
        <v>908</v>
      </c>
      <c r="D1036" s="291" t="s">
        <v>371</v>
      </c>
      <c r="E1036" s="292" t="s">
        <v>1057</v>
      </c>
      <c r="F1036" s="293" t="s">
        <v>2548</v>
      </c>
      <c r="G1036" s="294" t="s">
        <v>179</v>
      </c>
      <c r="H1036" s="295">
        <v>21.802</v>
      </c>
      <c r="I1036" s="296"/>
      <c r="J1036" s="297">
        <f>ROUND(I1036*H1036,2)</f>
        <v>0</v>
      </c>
      <c r="K1036" s="293" t="s">
        <v>1</v>
      </c>
      <c r="L1036" s="298"/>
      <c r="M1036" s="299" t="s">
        <v>1</v>
      </c>
      <c r="N1036" s="300" t="s">
        <v>41</v>
      </c>
      <c r="O1036" s="92"/>
      <c r="P1036" s="238">
        <f>O1036*H1036</f>
        <v>0</v>
      </c>
      <c r="Q1036" s="238">
        <v>0.0126</v>
      </c>
      <c r="R1036" s="238">
        <f>Q1036*H1036</f>
        <v>0.27470519999999998</v>
      </c>
      <c r="S1036" s="238">
        <v>0</v>
      </c>
      <c r="T1036" s="239">
        <f>S1036*H1036</f>
        <v>0</v>
      </c>
      <c r="U1036" s="39"/>
      <c r="V1036" s="39"/>
      <c r="W1036" s="39"/>
      <c r="X1036" s="39"/>
      <c r="Y1036" s="39"/>
      <c r="Z1036" s="39"/>
      <c r="AA1036" s="39"/>
      <c r="AB1036" s="39"/>
      <c r="AC1036" s="39"/>
      <c r="AD1036" s="39"/>
      <c r="AE1036" s="39"/>
      <c r="AR1036" s="240" t="s">
        <v>366</v>
      </c>
      <c r="AT1036" s="240" t="s">
        <v>371</v>
      </c>
      <c r="AU1036" s="240" t="s">
        <v>85</v>
      </c>
      <c r="AY1036" s="18" t="s">
        <v>253</v>
      </c>
      <c r="BE1036" s="241">
        <f>IF(N1036="základní",J1036,0)</f>
        <v>0</v>
      </c>
      <c r="BF1036" s="241">
        <f>IF(N1036="snížená",J1036,0)</f>
        <v>0</v>
      </c>
      <c r="BG1036" s="241">
        <f>IF(N1036="zákl. přenesená",J1036,0)</f>
        <v>0</v>
      </c>
      <c r="BH1036" s="241">
        <f>IF(N1036="sníž. přenesená",J1036,0)</f>
        <v>0</v>
      </c>
      <c r="BI1036" s="241">
        <f>IF(N1036="nulová",J1036,0)</f>
        <v>0</v>
      </c>
      <c r="BJ1036" s="18" t="s">
        <v>83</v>
      </c>
      <c r="BK1036" s="241">
        <f>ROUND(I1036*H1036,2)</f>
        <v>0</v>
      </c>
      <c r="BL1036" s="18" t="s">
        <v>398</v>
      </c>
      <c r="BM1036" s="240" t="s">
        <v>2549</v>
      </c>
    </row>
    <row r="1037" s="14" customFormat="1">
      <c r="A1037" s="14"/>
      <c r="B1037" s="258"/>
      <c r="C1037" s="259"/>
      <c r="D1037" s="249" t="s">
        <v>264</v>
      </c>
      <c r="E1037" s="259"/>
      <c r="F1037" s="261" t="s">
        <v>2550</v>
      </c>
      <c r="G1037" s="259"/>
      <c r="H1037" s="262">
        <v>21.802</v>
      </c>
      <c r="I1037" s="263"/>
      <c r="J1037" s="259"/>
      <c r="K1037" s="259"/>
      <c r="L1037" s="264"/>
      <c r="M1037" s="265"/>
      <c r="N1037" s="266"/>
      <c r="O1037" s="266"/>
      <c r="P1037" s="266"/>
      <c r="Q1037" s="266"/>
      <c r="R1037" s="266"/>
      <c r="S1037" s="266"/>
      <c r="T1037" s="267"/>
      <c r="U1037" s="14"/>
      <c r="V1037" s="14"/>
      <c r="W1037" s="14"/>
      <c r="X1037" s="14"/>
      <c r="Y1037" s="14"/>
      <c r="Z1037" s="14"/>
      <c r="AA1037" s="14"/>
      <c r="AB1037" s="14"/>
      <c r="AC1037" s="14"/>
      <c r="AD1037" s="14"/>
      <c r="AE1037" s="14"/>
      <c r="AT1037" s="268" t="s">
        <v>264</v>
      </c>
      <c r="AU1037" s="268" t="s">
        <v>85</v>
      </c>
      <c r="AV1037" s="14" t="s">
        <v>85</v>
      </c>
      <c r="AW1037" s="14" t="s">
        <v>4</v>
      </c>
      <c r="AX1037" s="14" t="s">
        <v>83</v>
      </c>
      <c r="AY1037" s="268" t="s">
        <v>253</v>
      </c>
    </row>
    <row r="1038" s="2" customFormat="1" ht="24.15" customHeight="1">
      <c r="A1038" s="39"/>
      <c r="B1038" s="40"/>
      <c r="C1038" s="229" t="s">
        <v>913</v>
      </c>
      <c r="D1038" s="229" t="s">
        <v>256</v>
      </c>
      <c r="E1038" s="230" t="s">
        <v>1072</v>
      </c>
      <c r="F1038" s="231" t="s">
        <v>1073</v>
      </c>
      <c r="G1038" s="232" t="s">
        <v>187</v>
      </c>
      <c r="H1038" s="233">
        <v>2.6000000000000001</v>
      </c>
      <c r="I1038" s="234"/>
      <c r="J1038" s="235">
        <f>ROUND(I1038*H1038,2)</f>
        <v>0</v>
      </c>
      <c r="K1038" s="231" t="s">
        <v>1</v>
      </c>
      <c r="L1038" s="45"/>
      <c r="M1038" s="236" t="s">
        <v>1</v>
      </c>
      <c r="N1038" s="237" t="s">
        <v>41</v>
      </c>
      <c r="O1038" s="92"/>
      <c r="P1038" s="238">
        <f>O1038*H1038</f>
        <v>0</v>
      </c>
      <c r="Q1038" s="238">
        <v>0.00020000000000000001</v>
      </c>
      <c r="R1038" s="238">
        <f>Q1038*H1038</f>
        <v>0.00052000000000000006</v>
      </c>
      <c r="S1038" s="238">
        <v>0</v>
      </c>
      <c r="T1038" s="239">
        <f>S1038*H1038</f>
        <v>0</v>
      </c>
      <c r="U1038" s="39"/>
      <c r="V1038" s="39"/>
      <c r="W1038" s="39"/>
      <c r="X1038" s="39"/>
      <c r="Y1038" s="39"/>
      <c r="Z1038" s="39"/>
      <c r="AA1038" s="39"/>
      <c r="AB1038" s="39"/>
      <c r="AC1038" s="39"/>
      <c r="AD1038" s="39"/>
      <c r="AE1038" s="39"/>
      <c r="AR1038" s="240" t="s">
        <v>398</v>
      </c>
      <c r="AT1038" s="240" t="s">
        <v>256</v>
      </c>
      <c r="AU1038" s="240" t="s">
        <v>85</v>
      </c>
      <c r="AY1038" s="18" t="s">
        <v>253</v>
      </c>
      <c r="BE1038" s="241">
        <f>IF(N1038="základní",J1038,0)</f>
        <v>0</v>
      </c>
      <c r="BF1038" s="241">
        <f>IF(N1038="snížená",J1038,0)</f>
        <v>0</v>
      </c>
      <c r="BG1038" s="241">
        <f>IF(N1038="zákl. přenesená",J1038,0)</f>
        <v>0</v>
      </c>
      <c r="BH1038" s="241">
        <f>IF(N1038="sníž. přenesená",J1038,0)</f>
        <v>0</v>
      </c>
      <c r="BI1038" s="241">
        <f>IF(N1038="nulová",J1038,0)</f>
        <v>0</v>
      </c>
      <c r="BJ1038" s="18" t="s">
        <v>83</v>
      </c>
      <c r="BK1038" s="241">
        <f>ROUND(I1038*H1038,2)</f>
        <v>0</v>
      </c>
      <c r="BL1038" s="18" t="s">
        <v>398</v>
      </c>
      <c r="BM1038" s="240" t="s">
        <v>2551</v>
      </c>
    </row>
    <row r="1039" s="13" customFormat="1">
      <c r="A1039" s="13"/>
      <c r="B1039" s="247"/>
      <c r="C1039" s="248"/>
      <c r="D1039" s="249" t="s">
        <v>264</v>
      </c>
      <c r="E1039" s="250" t="s">
        <v>1</v>
      </c>
      <c r="F1039" s="251" t="s">
        <v>357</v>
      </c>
      <c r="G1039" s="248"/>
      <c r="H1039" s="250" t="s">
        <v>1</v>
      </c>
      <c r="I1039" s="252"/>
      <c r="J1039" s="248"/>
      <c r="K1039" s="248"/>
      <c r="L1039" s="253"/>
      <c r="M1039" s="254"/>
      <c r="N1039" s="255"/>
      <c r="O1039" s="255"/>
      <c r="P1039" s="255"/>
      <c r="Q1039" s="255"/>
      <c r="R1039" s="255"/>
      <c r="S1039" s="255"/>
      <c r="T1039" s="256"/>
      <c r="U1039" s="13"/>
      <c r="V1039" s="13"/>
      <c r="W1039" s="13"/>
      <c r="X1039" s="13"/>
      <c r="Y1039" s="13"/>
      <c r="Z1039" s="13"/>
      <c r="AA1039" s="13"/>
      <c r="AB1039" s="13"/>
      <c r="AC1039" s="13"/>
      <c r="AD1039" s="13"/>
      <c r="AE1039" s="13"/>
      <c r="AT1039" s="257" t="s">
        <v>264</v>
      </c>
      <c r="AU1039" s="257" t="s">
        <v>85</v>
      </c>
      <c r="AV1039" s="13" t="s">
        <v>83</v>
      </c>
      <c r="AW1039" s="13" t="s">
        <v>32</v>
      </c>
      <c r="AX1039" s="13" t="s">
        <v>76</v>
      </c>
      <c r="AY1039" s="257" t="s">
        <v>253</v>
      </c>
    </row>
    <row r="1040" s="13" customFormat="1">
      <c r="A1040" s="13"/>
      <c r="B1040" s="247"/>
      <c r="C1040" s="248"/>
      <c r="D1040" s="249" t="s">
        <v>264</v>
      </c>
      <c r="E1040" s="250" t="s">
        <v>1</v>
      </c>
      <c r="F1040" s="251" t="s">
        <v>2121</v>
      </c>
      <c r="G1040" s="248"/>
      <c r="H1040" s="250" t="s">
        <v>1</v>
      </c>
      <c r="I1040" s="252"/>
      <c r="J1040" s="248"/>
      <c r="K1040" s="248"/>
      <c r="L1040" s="253"/>
      <c r="M1040" s="254"/>
      <c r="N1040" s="255"/>
      <c r="O1040" s="255"/>
      <c r="P1040" s="255"/>
      <c r="Q1040" s="255"/>
      <c r="R1040" s="255"/>
      <c r="S1040" s="255"/>
      <c r="T1040" s="256"/>
      <c r="U1040" s="13"/>
      <c r="V1040" s="13"/>
      <c r="W1040" s="13"/>
      <c r="X1040" s="13"/>
      <c r="Y1040" s="13"/>
      <c r="Z1040" s="13"/>
      <c r="AA1040" s="13"/>
      <c r="AB1040" s="13"/>
      <c r="AC1040" s="13"/>
      <c r="AD1040" s="13"/>
      <c r="AE1040" s="13"/>
      <c r="AT1040" s="257" t="s">
        <v>264</v>
      </c>
      <c r="AU1040" s="257" t="s">
        <v>85</v>
      </c>
      <c r="AV1040" s="13" t="s">
        <v>83</v>
      </c>
      <c r="AW1040" s="13" t="s">
        <v>32</v>
      </c>
      <c r="AX1040" s="13" t="s">
        <v>76</v>
      </c>
      <c r="AY1040" s="257" t="s">
        <v>253</v>
      </c>
    </row>
    <row r="1041" s="14" customFormat="1">
      <c r="A1041" s="14"/>
      <c r="B1041" s="258"/>
      <c r="C1041" s="259"/>
      <c r="D1041" s="249" t="s">
        <v>264</v>
      </c>
      <c r="E1041" s="260" t="s">
        <v>1</v>
      </c>
      <c r="F1041" s="261" t="s">
        <v>2552</v>
      </c>
      <c r="G1041" s="259"/>
      <c r="H1041" s="262">
        <v>2.6000000000000001</v>
      </c>
      <c r="I1041" s="263"/>
      <c r="J1041" s="259"/>
      <c r="K1041" s="259"/>
      <c r="L1041" s="264"/>
      <c r="M1041" s="265"/>
      <c r="N1041" s="266"/>
      <c r="O1041" s="266"/>
      <c r="P1041" s="266"/>
      <c r="Q1041" s="266"/>
      <c r="R1041" s="266"/>
      <c r="S1041" s="266"/>
      <c r="T1041" s="267"/>
      <c r="U1041" s="14"/>
      <c r="V1041" s="14"/>
      <c r="W1041" s="14"/>
      <c r="X1041" s="14"/>
      <c r="Y1041" s="14"/>
      <c r="Z1041" s="14"/>
      <c r="AA1041" s="14"/>
      <c r="AB1041" s="14"/>
      <c r="AC1041" s="14"/>
      <c r="AD1041" s="14"/>
      <c r="AE1041" s="14"/>
      <c r="AT1041" s="268" t="s">
        <v>264</v>
      </c>
      <c r="AU1041" s="268" t="s">
        <v>85</v>
      </c>
      <c r="AV1041" s="14" t="s">
        <v>85</v>
      </c>
      <c r="AW1041" s="14" t="s">
        <v>32</v>
      </c>
      <c r="AX1041" s="14" t="s">
        <v>83</v>
      </c>
      <c r="AY1041" s="268" t="s">
        <v>253</v>
      </c>
    </row>
    <row r="1042" s="2" customFormat="1" ht="24.15" customHeight="1">
      <c r="A1042" s="39"/>
      <c r="B1042" s="40"/>
      <c r="C1042" s="291" t="s">
        <v>918</v>
      </c>
      <c r="D1042" s="291" t="s">
        <v>371</v>
      </c>
      <c r="E1042" s="292" t="s">
        <v>1078</v>
      </c>
      <c r="F1042" s="293" t="s">
        <v>1079</v>
      </c>
      <c r="G1042" s="294" t="s">
        <v>187</v>
      </c>
      <c r="H1042" s="295">
        <v>2.8599999999999999</v>
      </c>
      <c r="I1042" s="296"/>
      <c r="J1042" s="297">
        <f>ROUND(I1042*H1042,2)</f>
        <v>0</v>
      </c>
      <c r="K1042" s="293" t="s">
        <v>259</v>
      </c>
      <c r="L1042" s="298"/>
      <c r="M1042" s="299" t="s">
        <v>1</v>
      </c>
      <c r="N1042" s="300" t="s">
        <v>41</v>
      </c>
      <c r="O1042" s="92"/>
      <c r="P1042" s="238">
        <f>O1042*H1042</f>
        <v>0</v>
      </c>
      <c r="Q1042" s="238">
        <v>0.00035</v>
      </c>
      <c r="R1042" s="238">
        <f>Q1042*H1042</f>
        <v>0.0010009999999999999</v>
      </c>
      <c r="S1042" s="238">
        <v>0</v>
      </c>
      <c r="T1042" s="239">
        <f>S1042*H1042</f>
        <v>0</v>
      </c>
      <c r="U1042" s="39"/>
      <c r="V1042" s="39"/>
      <c r="W1042" s="39"/>
      <c r="X1042" s="39"/>
      <c r="Y1042" s="39"/>
      <c r="Z1042" s="39"/>
      <c r="AA1042" s="39"/>
      <c r="AB1042" s="39"/>
      <c r="AC1042" s="39"/>
      <c r="AD1042" s="39"/>
      <c r="AE1042" s="39"/>
      <c r="AR1042" s="240" t="s">
        <v>366</v>
      </c>
      <c r="AT1042" s="240" t="s">
        <v>371</v>
      </c>
      <c r="AU1042" s="240" t="s">
        <v>85</v>
      </c>
      <c r="AY1042" s="18" t="s">
        <v>253</v>
      </c>
      <c r="BE1042" s="241">
        <f>IF(N1042="základní",J1042,0)</f>
        <v>0</v>
      </c>
      <c r="BF1042" s="241">
        <f>IF(N1042="snížená",J1042,0)</f>
        <v>0</v>
      </c>
      <c r="BG1042" s="241">
        <f>IF(N1042="zákl. přenesená",J1042,0)</f>
        <v>0</v>
      </c>
      <c r="BH1042" s="241">
        <f>IF(N1042="sníž. přenesená",J1042,0)</f>
        <v>0</v>
      </c>
      <c r="BI1042" s="241">
        <f>IF(N1042="nulová",J1042,0)</f>
        <v>0</v>
      </c>
      <c r="BJ1042" s="18" t="s">
        <v>83</v>
      </c>
      <c r="BK1042" s="241">
        <f>ROUND(I1042*H1042,2)</f>
        <v>0</v>
      </c>
      <c r="BL1042" s="18" t="s">
        <v>398</v>
      </c>
      <c r="BM1042" s="240" t="s">
        <v>2553</v>
      </c>
    </row>
    <row r="1043" s="14" customFormat="1">
      <c r="A1043" s="14"/>
      <c r="B1043" s="258"/>
      <c r="C1043" s="259"/>
      <c r="D1043" s="249" t="s">
        <v>264</v>
      </c>
      <c r="E1043" s="259"/>
      <c r="F1043" s="261" t="s">
        <v>2554</v>
      </c>
      <c r="G1043" s="259"/>
      <c r="H1043" s="262">
        <v>2.8599999999999999</v>
      </c>
      <c r="I1043" s="263"/>
      <c r="J1043" s="259"/>
      <c r="K1043" s="259"/>
      <c r="L1043" s="264"/>
      <c r="M1043" s="265"/>
      <c r="N1043" s="266"/>
      <c r="O1043" s="266"/>
      <c r="P1043" s="266"/>
      <c r="Q1043" s="266"/>
      <c r="R1043" s="266"/>
      <c r="S1043" s="266"/>
      <c r="T1043" s="267"/>
      <c r="U1043" s="14"/>
      <c r="V1043" s="14"/>
      <c r="W1043" s="14"/>
      <c r="X1043" s="14"/>
      <c r="Y1043" s="14"/>
      <c r="Z1043" s="14"/>
      <c r="AA1043" s="14"/>
      <c r="AB1043" s="14"/>
      <c r="AC1043" s="14"/>
      <c r="AD1043" s="14"/>
      <c r="AE1043" s="14"/>
      <c r="AT1043" s="268" t="s">
        <v>264</v>
      </c>
      <c r="AU1043" s="268" t="s">
        <v>85</v>
      </c>
      <c r="AV1043" s="14" t="s">
        <v>85</v>
      </c>
      <c r="AW1043" s="14" t="s">
        <v>4</v>
      </c>
      <c r="AX1043" s="14" t="s">
        <v>83</v>
      </c>
      <c r="AY1043" s="268" t="s">
        <v>253</v>
      </c>
    </row>
    <row r="1044" s="2" customFormat="1" ht="16.5" customHeight="1">
      <c r="A1044" s="39"/>
      <c r="B1044" s="40"/>
      <c r="C1044" s="229" t="s">
        <v>923</v>
      </c>
      <c r="D1044" s="229" t="s">
        <v>256</v>
      </c>
      <c r="E1044" s="230" t="s">
        <v>1083</v>
      </c>
      <c r="F1044" s="231" t="s">
        <v>1084</v>
      </c>
      <c r="G1044" s="232" t="s">
        <v>187</v>
      </c>
      <c r="H1044" s="233">
        <v>300</v>
      </c>
      <c r="I1044" s="234"/>
      <c r="J1044" s="235">
        <f>ROUND(I1044*H1044,2)</f>
        <v>0</v>
      </c>
      <c r="K1044" s="231" t="s">
        <v>1</v>
      </c>
      <c r="L1044" s="45"/>
      <c r="M1044" s="236" t="s">
        <v>1</v>
      </c>
      <c r="N1044" s="237" t="s">
        <v>41</v>
      </c>
      <c r="O1044" s="92"/>
      <c r="P1044" s="238">
        <f>O1044*H1044</f>
        <v>0</v>
      </c>
      <c r="Q1044" s="238">
        <v>9.0000000000000006E-05</v>
      </c>
      <c r="R1044" s="238">
        <f>Q1044*H1044</f>
        <v>0.027000000000000003</v>
      </c>
      <c r="S1044" s="238">
        <v>0</v>
      </c>
      <c r="T1044" s="239">
        <f>S1044*H1044</f>
        <v>0</v>
      </c>
      <c r="U1044" s="39"/>
      <c r="V1044" s="39"/>
      <c r="W1044" s="39"/>
      <c r="X1044" s="39"/>
      <c r="Y1044" s="39"/>
      <c r="Z1044" s="39"/>
      <c r="AA1044" s="39"/>
      <c r="AB1044" s="39"/>
      <c r="AC1044" s="39"/>
      <c r="AD1044" s="39"/>
      <c r="AE1044" s="39"/>
      <c r="AR1044" s="240" t="s">
        <v>398</v>
      </c>
      <c r="AT1044" s="240" t="s">
        <v>256</v>
      </c>
      <c r="AU1044" s="240" t="s">
        <v>85</v>
      </c>
      <c r="AY1044" s="18" t="s">
        <v>253</v>
      </c>
      <c r="BE1044" s="241">
        <f>IF(N1044="základní",J1044,0)</f>
        <v>0</v>
      </c>
      <c r="BF1044" s="241">
        <f>IF(N1044="snížená",J1044,0)</f>
        <v>0</v>
      </c>
      <c r="BG1044" s="241">
        <f>IF(N1044="zákl. přenesená",J1044,0)</f>
        <v>0</v>
      </c>
      <c r="BH1044" s="241">
        <f>IF(N1044="sníž. přenesená",J1044,0)</f>
        <v>0</v>
      </c>
      <c r="BI1044" s="241">
        <f>IF(N1044="nulová",J1044,0)</f>
        <v>0</v>
      </c>
      <c r="BJ1044" s="18" t="s">
        <v>83</v>
      </c>
      <c r="BK1044" s="241">
        <f>ROUND(I1044*H1044,2)</f>
        <v>0</v>
      </c>
      <c r="BL1044" s="18" t="s">
        <v>398</v>
      </c>
      <c r="BM1044" s="240" t="s">
        <v>2555</v>
      </c>
    </row>
    <row r="1045" s="2" customFormat="1" ht="16.5" customHeight="1">
      <c r="A1045" s="39"/>
      <c r="B1045" s="40"/>
      <c r="C1045" s="229" t="s">
        <v>928</v>
      </c>
      <c r="D1045" s="229" t="s">
        <v>256</v>
      </c>
      <c r="E1045" s="230" t="s">
        <v>1087</v>
      </c>
      <c r="F1045" s="231" t="s">
        <v>1088</v>
      </c>
      <c r="G1045" s="232" t="s">
        <v>369</v>
      </c>
      <c r="H1045" s="233">
        <v>60</v>
      </c>
      <c r="I1045" s="234"/>
      <c r="J1045" s="235">
        <f>ROUND(I1045*H1045,2)</f>
        <v>0</v>
      </c>
      <c r="K1045" s="231" t="s">
        <v>1</v>
      </c>
      <c r="L1045" s="45"/>
      <c r="M1045" s="236" t="s">
        <v>1</v>
      </c>
      <c r="N1045" s="237" t="s">
        <v>41</v>
      </c>
      <c r="O1045" s="92"/>
      <c r="P1045" s="238">
        <f>O1045*H1045</f>
        <v>0</v>
      </c>
      <c r="Q1045" s="238">
        <v>0</v>
      </c>
      <c r="R1045" s="238">
        <f>Q1045*H1045</f>
        <v>0</v>
      </c>
      <c r="S1045" s="238">
        <v>0</v>
      </c>
      <c r="T1045" s="239">
        <f>S1045*H1045</f>
        <v>0</v>
      </c>
      <c r="U1045" s="39"/>
      <c r="V1045" s="39"/>
      <c r="W1045" s="39"/>
      <c r="X1045" s="39"/>
      <c r="Y1045" s="39"/>
      <c r="Z1045" s="39"/>
      <c r="AA1045" s="39"/>
      <c r="AB1045" s="39"/>
      <c r="AC1045" s="39"/>
      <c r="AD1045" s="39"/>
      <c r="AE1045" s="39"/>
      <c r="AR1045" s="240" t="s">
        <v>398</v>
      </c>
      <c r="AT1045" s="240" t="s">
        <v>256</v>
      </c>
      <c r="AU1045" s="240" t="s">
        <v>85</v>
      </c>
      <c r="AY1045" s="18" t="s">
        <v>253</v>
      </c>
      <c r="BE1045" s="241">
        <f>IF(N1045="základní",J1045,0)</f>
        <v>0</v>
      </c>
      <c r="BF1045" s="241">
        <f>IF(N1045="snížená",J1045,0)</f>
        <v>0</v>
      </c>
      <c r="BG1045" s="241">
        <f>IF(N1045="zákl. přenesená",J1045,0)</f>
        <v>0</v>
      </c>
      <c r="BH1045" s="241">
        <f>IF(N1045="sníž. přenesená",J1045,0)</f>
        <v>0</v>
      </c>
      <c r="BI1045" s="241">
        <f>IF(N1045="nulová",J1045,0)</f>
        <v>0</v>
      </c>
      <c r="BJ1045" s="18" t="s">
        <v>83</v>
      </c>
      <c r="BK1045" s="241">
        <f>ROUND(I1045*H1045,2)</f>
        <v>0</v>
      </c>
      <c r="BL1045" s="18" t="s">
        <v>398</v>
      </c>
      <c r="BM1045" s="240" t="s">
        <v>2556</v>
      </c>
    </row>
    <row r="1046" s="2" customFormat="1" ht="21.75" customHeight="1">
      <c r="A1046" s="39"/>
      <c r="B1046" s="40"/>
      <c r="C1046" s="229" t="s">
        <v>934</v>
      </c>
      <c r="D1046" s="229" t="s">
        <v>256</v>
      </c>
      <c r="E1046" s="230" t="s">
        <v>1091</v>
      </c>
      <c r="F1046" s="231" t="s">
        <v>1092</v>
      </c>
      <c r="G1046" s="232" t="s">
        <v>369</v>
      </c>
      <c r="H1046" s="233">
        <v>20</v>
      </c>
      <c r="I1046" s="234"/>
      <c r="J1046" s="235">
        <f>ROUND(I1046*H1046,2)</f>
        <v>0</v>
      </c>
      <c r="K1046" s="231" t="s">
        <v>259</v>
      </c>
      <c r="L1046" s="45"/>
      <c r="M1046" s="236" t="s">
        <v>1</v>
      </c>
      <c r="N1046" s="237" t="s">
        <v>41</v>
      </c>
      <c r="O1046" s="92"/>
      <c r="P1046" s="238">
        <f>O1046*H1046</f>
        <v>0</v>
      </c>
      <c r="Q1046" s="238">
        <v>0</v>
      </c>
      <c r="R1046" s="238">
        <f>Q1046*H1046</f>
        <v>0</v>
      </c>
      <c r="S1046" s="238">
        <v>0</v>
      </c>
      <c r="T1046" s="239">
        <f>S1046*H1046</f>
        <v>0</v>
      </c>
      <c r="U1046" s="39"/>
      <c r="V1046" s="39"/>
      <c r="W1046" s="39"/>
      <c r="X1046" s="39"/>
      <c r="Y1046" s="39"/>
      <c r="Z1046" s="39"/>
      <c r="AA1046" s="39"/>
      <c r="AB1046" s="39"/>
      <c r="AC1046" s="39"/>
      <c r="AD1046" s="39"/>
      <c r="AE1046" s="39"/>
      <c r="AR1046" s="240" t="s">
        <v>398</v>
      </c>
      <c r="AT1046" s="240" t="s">
        <v>256</v>
      </c>
      <c r="AU1046" s="240" t="s">
        <v>85</v>
      </c>
      <c r="AY1046" s="18" t="s">
        <v>253</v>
      </c>
      <c r="BE1046" s="241">
        <f>IF(N1046="základní",J1046,0)</f>
        <v>0</v>
      </c>
      <c r="BF1046" s="241">
        <f>IF(N1046="snížená",J1046,0)</f>
        <v>0</v>
      </c>
      <c r="BG1046" s="241">
        <f>IF(N1046="zákl. přenesená",J1046,0)</f>
        <v>0</v>
      </c>
      <c r="BH1046" s="241">
        <f>IF(N1046="sníž. přenesená",J1046,0)</f>
        <v>0</v>
      </c>
      <c r="BI1046" s="241">
        <f>IF(N1046="nulová",J1046,0)</f>
        <v>0</v>
      </c>
      <c r="BJ1046" s="18" t="s">
        <v>83</v>
      </c>
      <c r="BK1046" s="241">
        <f>ROUND(I1046*H1046,2)</f>
        <v>0</v>
      </c>
      <c r="BL1046" s="18" t="s">
        <v>398</v>
      </c>
      <c r="BM1046" s="240" t="s">
        <v>2557</v>
      </c>
    </row>
    <row r="1047" s="2" customFormat="1">
      <c r="A1047" s="39"/>
      <c r="B1047" s="40"/>
      <c r="C1047" s="41"/>
      <c r="D1047" s="242" t="s">
        <v>262</v>
      </c>
      <c r="E1047" s="41"/>
      <c r="F1047" s="243" t="s">
        <v>1094</v>
      </c>
      <c r="G1047" s="41"/>
      <c r="H1047" s="41"/>
      <c r="I1047" s="244"/>
      <c r="J1047" s="41"/>
      <c r="K1047" s="41"/>
      <c r="L1047" s="45"/>
      <c r="M1047" s="245"/>
      <c r="N1047" s="246"/>
      <c r="O1047" s="92"/>
      <c r="P1047" s="92"/>
      <c r="Q1047" s="92"/>
      <c r="R1047" s="92"/>
      <c r="S1047" s="92"/>
      <c r="T1047" s="93"/>
      <c r="U1047" s="39"/>
      <c r="V1047" s="39"/>
      <c r="W1047" s="39"/>
      <c r="X1047" s="39"/>
      <c r="Y1047" s="39"/>
      <c r="Z1047" s="39"/>
      <c r="AA1047" s="39"/>
      <c r="AB1047" s="39"/>
      <c r="AC1047" s="39"/>
      <c r="AD1047" s="39"/>
      <c r="AE1047" s="39"/>
      <c r="AT1047" s="18" t="s">
        <v>262</v>
      </c>
      <c r="AU1047" s="18" t="s">
        <v>85</v>
      </c>
    </row>
    <row r="1048" s="2" customFormat="1" ht="16.5" customHeight="1">
      <c r="A1048" s="39"/>
      <c r="B1048" s="40"/>
      <c r="C1048" s="229" t="s">
        <v>939</v>
      </c>
      <c r="D1048" s="229" t="s">
        <v>256</v>
      </c>
      <c r="E1048" s="230" t="s">
        <v>1096</v>
      </c>
      <c r="F1048" s="231" t="s">
        <v>1097</v>
      </c>
      <c r="G1048" s="232" t="s">
        <v>187</v>
      </c>
      <c r="H1048" s="233">
        <v>10</v>
      </c>
      <c r="I1048" s="234"/>
      <c r="J1048" s="235">
        <f>ROUND(I1048*H1048,2)</f>
        <v>0</v>
      </c>
      <c r="K1048" s="231" t="s">
        <v>1</v>
      </c>
      <c r="L1048" s="45"/>
      <c r="M1048" s="236" t="s">
        <v>1</v>
      </c>
      <c r="N1048" s="237" t="s">
        <v>41</v>
      </c>
      <c r="O1048" s="92"/>
      <c r="P1048" s="238">
        <f>O1048*H1048</f>
        <v>0</v>
      </c>
      <c r="Q1048" s="238">
        <v>0</v>
      </c>
      <c r="R1048" s="238">
        <f>Q1048*H1048</f>
        <v>0</v>
      </c>
      <c r="S1048" s="238">
        <v>0</v>
      </c>
      <c r="T1048" s="239">
        <f>S1048*H1048</f>
        <v>0</v>
      </c>
      <c r="U1048" s="39"/>
      <c r="V1048" s="39"/>
      <c r="W1048" s="39"/>
      <c r="X1048" s="39"/>
      <c r="Y1048" s="39"/>
      <c r="Z1048" s="39"/>
      <c r="AA1048" s="39"/>
      <c r="AB1048" s="39"/>
      <c r="AC1048" s="39"/>
      <c r="AD1048" s="39"/>
      <c r="AE1048" s="39"/>
      <c r="AR1048" s="240" t="s">
        <v>398</v>
      </c>
      <c r="AT1048" s="240" t="s">
        <v>256</v>
      </c>
      <c r="AU1048" s="240" t="s">
        <v>85</v>
      </c>
      <c r="AY1048" s="18" t="s">
        <v>253</v>
      </c>
      <c r="BE1048" s="241">
        <f>IF(N1048="základní",J1048,0)</f>
        <v>0</v>
      </c>
      <c r="BF1048" s="241">
        <f>IF(N1048="snížená",J1048,0)</f>
        <v>0</v>
      </c>
      <c r="BG1048" s="241">
        <f>IF(N1048="zákl. přenesená",J1048,0)</f>
        <v>0</v>
      </c>
      <c r="BH1048" s="241">
        <f>IF(N1048="sníž. přenesená",J1048,0)</f>
        <v>0</v>
      </c>
      <c r="BI1048" s="241">
        <f>IF(N1048="nulová",J1048,0)</f>
        <v>0</v>
      </c>
      <c r="BJ1048" s="18" t="s">
        <v>83</v>
      </c>
      <c r="BK1048" s="241">
        <f>ROUND(I1048*H1048,2)</f>
        <v>0</v>
      </c>
      <c r="BL1048" s="18" t="s">
        <v>398</v>
      </c>
      <c r="BM1048" s="240" t="s">
        <v>2558</v>
      </c>
    </row>
    <row r="1049" s="2" customFormat="1" ht="24.15" customHeight="1">
      <c r="A1049" s="39"/>
      <c r="B1049" s="40"/>
      <c r="C1049" s="229" t="s">
        <v>944</v>
      </c>
      <c r="D1049" s="229" t="s">
        <v>256</v>
      </c>
      <c r="E1049" s="230" t="s">
        <v>2559</v>
      </c>
      <c r="F1049" s="231" t="s">
        <v>2560</v>
      </c>
      <c r="G1049" s="232" t="s">
        <v>422</v>
      </c>
      <c r="H1049" s="233">
        <v>4.2709999999999999</v>
      </c>
      <c r="I1049" s="234"/>
      <c r="J1049" s="235">
        <f>ROUND(I1049*H1049,2)</f>
        <v>0</v>
      </c>
      <c r="K1049" s="231" t="s">
        <v>259</v>
      </c>
      <c r="L1049" s="45"/>
      <c r="M1049" s="236" t="s">
        <v>1</v>
      </c>
      <c r="N1049" s="237" t="s">
        <v>41</v>
      </c>
      <c r="O1049" s="92"/>
      <c r="P1049" s="238">
        <f>O1049*H1049</f>
        <v>0</v>
      </c>
      <c r="Q1049" s="238">
        <v>0</v>
      </c>
      <c r="R1049" s="238">
        <f>Q1049*H1049</f>
        <v>0</v>
      </c>
      <c r="S1049" s="238">
        <v>0</v>
      </c>
      <c r="T1049" s="239">
        <f>S1049*H1049</f>
        <v>0</v>
      </c>
      <c r="U1049" s="39"/>
      <c r="V1049" s="39"/>
      <c r="W1049" s="39"/>
      <c r="X1049" s="39"/>
      <c r="Y1049" s="39"/>
      <c r="Z1049" s="39"/>
      <c r="AA1049" s="39"/>
      <c r="AB1049" s="39"/>
      <c r="AC1049" s="39"/>
      <c r="AD1049" s="39"/>
      <c r="AE1049" s="39"/>
      <c r="AR1049" s="240" t="s">
        <v>398</v>
      </c>
      <c r="AT1049" s="240" t="s">
        <v>256</v>
      </c>
      <c r="AU1049" s="240" t="s">
        <v>85</v>
      </c>
      <c r="AY1049" s="18" t="s">
        <v>253</v>
      </c>
      <c r="BE1049" s="241">
        <f>IF(N1049="základní",J1049,0)</f>
        <v>0</v>
      </c>
      <c r="BF1049" s="241">
        <f>IF(N1049="snížená",J1049,0)</f>
        <v>0</v>
      </c>
      <c r="BG1049" s="241">
        <f>IF(N1049="zákl. přenesená",J1049,0)</f>
        <v>0</v>
      </c>
      <c r="BH1049" s="241">
        <f>IF(N1049="sníž. přenesená",J1049,0)</f>
        <v>0</v>
      </c>
      <c r="BI1049" s="241">
        <f>IF(N1049="nulová",J1049,0)</f>
        <v>0</v>
      </c>
      <c r="BJ1049" s="18" t="s">
        <v>83</v>
      </c>
      <c r="BK1049" s="241">
        <f>ROUND(I1049*H1049,2)</f>
        <v>0</v>
      </c>
      <c r="BL1049" s="18" t="s">
        <v>398</v>
      </c>
      <c r="BM1049" s="240" t="s">
        <v>2561</v>
      </c>
    </row>
    <row r="1050" s="2" customFormat="1">
      <c r="A1050" s="39"/>
      <c r="B1050" s="40"/>
      <c r="C1050" s="41"/>
      <c r="D1050" s="242" t="s">
        <v>262</v>
      </c>
      <c r="E1050" s="41"/>
      <c r="F1050" s="243" t="s">
        <v>2562</v>
      </c>
      <c r="G1050" s="41"/>
      <c r="H1050" s="41"/>
      <c r="I1050" s="244"/>
      <c r="J1050" s="41"/>
      <c r="K1050" s="41"/>
      <c r="L1050" s="45"/>
      <c r="M1050" s="245"/>
      <c r="N1050" s="246"/>
      <c r="O1050" s="92"/>
      <c r="P1050" s="92"/>
      <c r="Q1050" s="92"/>
      <c r="R1050" s="92"/>
      <c r="S1050" s="92"/>
      <c r="T1050" s="93"/>
      <c r="U1050" s="39"/>
      <c r="V1050" s="39"/>
      <c r="W1050" s="39"/>
      <c r="X1050" s="39"/>
      <c r="Y1050" s="39"/>
      <c r="Z1050" s="39"/>
      <c r="AA1050" s="39"/>
      <c r="AB1050" s="39"/>
      <c r="AC1050" s="39"/>
      <c r="AD1050" s="39"/>
      <c r="AE1050" s="39"/>
      <c r="AT1050" s="18" t="s">
        <v>262</v>
      </c>
      <c r="AU1050" s="18" t="s">
        <v>85</v>
      </c>
    </row>
    <row r="1051" s="12" customFormat="1" ht="22.8" customHeight="1">
      <c r="A1051" s="12"/>
      <c r="B1051" s="213"/>
      <c r="C1051" s="214"/>
      <c r="D1051" s="215" t="s">
        <v>75</v>
      </c>
      <c r="E1051" s="227" t="s">
        <v>2563</v>
      </c>
      <c r="F1051" s="227" t="s">
        <v>2564</v>
      </c>
      <c r="G1051" s="214"/>
      <c r="H1051" s="214"/>
      <c r="I1051" s="217"/>
      <c r="J1051" s="228">
        <f>BK1051</f>
        <v>0</v>
      </c>
      <c r="K1051" s="214"/>
      <c r="L1051" s="219"/>
      <c r="M1051" s="220"/>
      <c r="N1051" s="221"/>
      <c r="O1051" s="221"/>
      <c r="P1051" s="222">
        <f>SUM(P1052:P1100)</f>
        <v>0</v>
      </c>
      <c r="Q1051" s="221"/>
      <c r="R1051" s="222">
        <f>SUM(R1052:R1100)</f>
        <v>0.016847000000000001</v>
      </c>
      <c r="S1051" s="221"/>
      <c r="T1051" s="223">
        <f>SUM(T1052:T1100)</f>
        <v>0</v>
      </c>
      <c r="U1051" s="12"/>
      <c r="V1051" s="12"/>
      <c r="W1051" s="12"/>
      <c r="X1051" s="12"/>
      <c r="Y1051" s="12"/>
      <c r="Z1051" s="12"/>
      <c r="AA1051" s="12"/>
      <c r="AB1051" s="12"/>
      <c r="AC1051" s="12"/>
      <c r="AD1051" s="12"/>
      <c r="AE1051" s="12"/>
      <c r="AR1051" s="224" t="s">
        <v>85</v>
      </c>
      <c r="AT1051" s="225" t="s">
        <v>75</v>
      </c>
      <c r="AU1051" s="225" t="s">
        <v>83</v>
      </c>
      <c r="AY1051" s="224" t="s">
        <v>253</v>
      </c>
      <c r="BK1051" s="226">
        <f>SUM(BK1052:BK1100)</f>
        <v>0</v>
      </c>
    </row>
    <row r="1052" s="2" customFormat="1" ht="24.15" customHeight="1">
      <c r="A1052" s="39"/>
      <c r="B1052" s="40"/>
      <c r="C1052" s="229" t="s">
        <v>949</v>
      </c>
      <c r="D1052" s="229" t="s">
        <v>256</v>
      </c>
      <c r="E1052" s="230" t="s">
        <v>2565</v>
      </c>
      <c r="F1052" s="231" t="s">
        <v>2566</v>
      </c>
      <c r="G1052" s="232" t="s">
        <v>179</v>
      </c>
      <c r="H1052" s="233">
        <v>67.388000000000005</v>
      </c>
      <c r="I1052" s="234"/>
      <c r="J1052" s="235">
        <f>ROUND(I1052*H1052,2)</f>
        <v>0</v>
      </c>
      <c r="K1052" s="231" t="s">
        <v>1</v>
      </c>
      <c r="L1052" s="45"/>
      <c r="M1052" s="236" t="s">
        <v>1</v>
      </c>
      <c r="N1052" s="237" t="s">
        <v>41</v>
      </c>
      <c r="O1052" s="92"/>
      <c r="P1052" s="238">
        <f>O1052*H1052</f>
        <v>0</v>
      </c>
      <c r="Q1052" s="238">
        <v>8.0000000000000007E-05</v>
      </c>
      <c r="R1052" s="238">
        <f>Q1052*H1052</f>
        <v>0.0053910400000000006</v>
      </c>
      <c r="S1052" s="238">
        <v>0</v>
      </c>
      <c r="T1052" s="239">
        <f>S1052*H1052</f>
        <v>0</v>
      </c>
      <c r="U1052" s="39"/>
      <c r="V1052" s="39"/>
      <c r="W1052" s="39"/>
      <c r="X1052" s="39"/>
      <c r="Y1052" s="39"/>
      <c r="Z1052" s="39"/>
      <c r="AA1052" s="39"/>
      <c r="AB1052" s="39"/>
      <c r="AC1052" s="39"/>
      <c r="AD1052" s="39"/>
      <c r="AE1052" s="39"/>
      <c r="AR1052" s="240" t="s">
        <v>398</v>
      </c>
      <c r="AT1052" s="240" t="s">
        <v>256</v>
      </c>
      <c r="AU1052" s="240" t="s">
        <v>85</v>
      </c>
      <c r="AY1052" s="18" t="s">
        <v>253</v>
      </c>
      <c r="BE1052" s="241">
        <f>IF(N1052="základní",J1052,0)</f>
        <v>0</v>
      </c>
      <c r="BF1052" s="241">
        <f>IF(N1052="snížená",J1052,0)</f>
        <v>0</v>
      </c>
      <c r="BG1052" s="241">
        <f>IF(N1052="zákl. přenesená",J1052,0)</f>
        <v>0</v>
      </c>
      <c r="BH1052" s="241">
        <f>IF(N1052="sníž. přenesená",J1052,0)</f>
        <v>0</v>
      </c>
      <c r="BI1052" s="241">
        <f>IF(N1052="nulová",J1052,0)</f>
        <v>0</v>
      </c>
      <c r="BJ1052" s="18" t="s">
        <v>83</v>
      </c>
      <c r="BK1052" s="241">
        <f>ROUND(I1052*H1052,2)</f>
        <v>0</v>
      </c>
      <c r="BL1052" s="18" t="s">
        <v>398</v>
      </c>
      <c r="BM1052" s="240" t="s">
        <v>2567</v>
      </c>
    </row>
    <row r="1053" s="2" customFormat="1" ht="24.15" customHeight="1">
      <c r="A1053" s="39"/>
      <c r="B1053" s="40"/>
      <c r="C1053" s="229" t="s">
        <v>954</v>
      </c>
      <c r="D1053" s="229" t="s">
        <v>256</v>
      </c>
      <c r="E1053" s="230" t="s">
        <v>2568</v>
      </c>
      <c r="F1053" s="231" t="s">
        <v>2569</v>
      </c>
      <c r="G1053" s="232" t="s">
        <v>179</v>
      </c>
      <c r="H1053" s="233">
        <v>67.388000000000005</v>
      </c>
      <c r="I1053" s="234"/>
      <c r="J1053" s="235">
        <f>ROUND(I1053*H1053,2)</f>
        <v>0</v>
      </c>
      <c r="K1053" s="231" t="s">
        <v>1</v>
      </c>
      <c r="L1053" s="45"/>
      <c r="M1053" s="236" t="s">
        <v>1</v>
      </c>
      <c r="N1053" s="237" t="s">
        <v>41</v>
      </c>
      <c r="O1053" s="92"/>
      <c r="P1053" s="238">
        <f>O1053*H1053</f>
        <v>0</v>
      </c>
      <c r="Q1053" s="238">
        <v>0.00017000000000000001</v>
      </c>
      <c r="R1053" s="238">
        <f>Q1053*H1053</f>
        <v>0.011455960000000001</v>
      </c>
      <c r="S1053" s="238">
        <v>0</v>
      </c>
      <c r="T1053" s="239">
        <f>S1053*H1053</f>
        <v>0</v>
      </c>
      <c r="U1053" s="39"/>
      <c r="V1053" s="39"/>
      <c r="W1053" s="39"/>
      <c r="X1053" s="39"/>
      <c r="Y1053" s="39"/>
      <c r="Z1053" s="39"/>
      <c r="AA1053" s="39"/>
      <c r="AB1053" s="39"/>
      <c r="AC1053" s="39"/>
      <c r="AD1053" s="39"/>
      <c r="AE1053" s="39"/>
      <c r="AR1053" s="240" t="s">
        <v>398</v>
      </c>
      <c r="AT1053" s="240" t="s">
        <v>256</v>
      </c>
      <c r="AU1053" s="240" t="s">
        <v>85</v>
      </c>
      <c r="AY1053" s="18" t="s">
        <v>253</v>
      </c>
      <c r="BE1053" s="241">
        <f>IF(N1053="základní",J1053,0)</f>
        <v>0</v>
      </c>
      <c r="BF1053" s="241">
        <f>IF(N1053="snížená",J1053,0)</f>
        <v>0</v>
      </c>
      <c r="BG1053" s="241">
        <f>IF(N1053="zákl. přenesená",J1053,0)</f>
        <v>0</v>
      </c>
      <c r="BH1053" s="241">
        <f>IF(N1053="sníž. přenesená",J1053,0)</f>
        <v>0</v>
      </c>
      <c r="BI1053" s="241">
        <f>IF(N1053="nulová",J1053,0)</f>
        <v>0</v>
      </c>
      <c r="BJ1053" s="18" t="s">
        <v>83</v>
      </c>
      <c r="BK1053" s="241">
        <f>ROUND(I1053*H1053,2)</f>
        <v>0</v>
      </c>
      <c r="BL1053" s="18" t="s">
        <v>398</v>
      </c>
      <c r="BM1053" s="240" t="s">
        <v>2570</v>
      </c>
    </row>
    <row r="1054" s="13" customFormat="1">
      <c r="A1054" s="13"/>
      <c r="B1054" s="247"/>
      <c r="C1054" s="248"/>
      <c r="D1054" s="249" t="s">
        <v>264</v>
      </c>
      <c r="E1054" s="250" t="s">
        <v>1</v>
      </c>
      <c r="F1054" s="251" t="s">
        <v>2571</v>
      </c>
      <c r="G1054" s="248"/>
      <c r="H1054" s="250" t="s">
        <v>1</v>
      </c>
      <c r="I1054" s="252"/>
      <c r="J1054" s="248"/>
      <c r="K1054" s="248"/>
      <c r="L1054" s="253"/>
      <c r="M1054" s="254"/>
      <c r="N1054" s="255"/>
      <c r="O1054" s="255"/>
      <c r="P1054" s="255"/>
      <c r="Q1054" s="255"/>
      <c r="R1054" s="255"/>
      <c r="S1054" s="255"/>
      <c r="T1054" s="256"/>
      <c r="U1054" s="13"/>
      <c r="V1054" s="13"/>
      <c r="W1054" s="13"/>
      <c r="X1054" s="13"/>
      <c r="Y1054" s="13"/>
      <c r="Z1054" s="13"/>
      <c r="AA1054" s="13"/>
      <c r="AB1054" s="13"/>
      <c r="AC1054" s="13"/>
      <c r="AD1054" s="13"/>
      <c r="AE1054" s="13"/>
      <c r="AT1054" s="257" t="s">
        <v>264</v>
      </c>
      <c r="AU1054" s="257" t="s">
        <v>85</v>
      </c>
      <c r="AV1054" s="13" t="s">
        <v>83</v>
      </c>
      <c r="AW1054" s="13" t="s">
        <v>32</v>
      </c>
      <c r="AX1054" s="13" t="s">
        <v>76</v>
      </c>
      <c r="AY1054" s="257" t="s">
        <v>253</v>
      </c>
    </row>
    <row r="1055" s="13" customFormat="1">
      <c r="A1055" s="13"/>
      <c r="B1055" s="247"/>
      <c r="C1055" s="248"/>
      <c r="D1055" s="249" t="s">
        <v>264</v>
      </c>
      <c r="E1055" s="250" t="s">
        <v>1</v>
      </c>
      <c r="F1055" s="251" t="s">
        <v>2572</v>
      </c>
      <c r="G1055" s="248"/>
      <c r="H1055" s="250" t="s">
        <v>1</v>
      </c>
      <c r="I1055" s="252"/>
      <c r="J1055" s="248"/>
      <c r="K1055" s="248"/>
      <c r="L1055" s="253"/>
      <c r="M1055" s="254"/>
      <c r="N1055" s="255"/>
      <c r="O1055" s="255"/>
      <c r="P1055" s="255"/>
      <c r="Q1055" s="255"/>
      <c r="R1055" s="255"/>
      <c r="S1055" s="255"/>
      <c r="T1055" s="256"/>
      <c r="U1055" s="13"/>
      <c r="V1055" s="13"/>
      <c r="W1055" s="13"/>
      <c r="X1055" s="13"/>
      <c r="Y1055" s="13"/>
      <c r="Z1055" s="13"/>
      <c r="AA1055" s="13"/>
      <c r="AB1055" s="13"/>
      <c r="AC1055" s="13"/>
      <c r="AD1055" s="13"/>
      <c r="AE1055" s="13"/>
      <c r="AT1055" s="257" t="s">
        <v>264</v>
      </c>
      <c r="AU1055" s="257" t="s">
        <v>85</v>
      </c>
      <c r="AV1055" s="13" t="s">
        <v>83</v>
      </c>
      <c r="AW1055" s="13" t="s">
        <v>32</v>
      </c>
      <c r="AX1055" s="13" t="s">
        <v>76</v>
      </c>
      <c r="AY1055" s="257" t="s">
        <v>253</v>
      </c>
    </row>
    <row r="1056" s="14" customFormat="1">
      <c r="A1056" s="14"/>
      <c r="B1056" s="258"/>
      <c r="C1056" s="259"/>
      <c r="D1056" s="249" t="s">
        <v>264</v>
      </c>
      <c r="E1056" s="260" t="s">
        <v>1</v>
      </c>
      <c r="F1056" s="261" t="s">
        <v>2573</v>
      </c>
      <c r="G1056" s="259"/>
      <c r="H1056" s="262">
        <v>1.5540000000000001</v>
      </c>
      <c r="I1056" s="263"/>
      <c r="J1056" s="259"/>
      <c r="K1056" s="259"/>
      <c r="L1056" s="264"/>
      <c r="M1056" s="265"/>
      <c r="N1056" s="266"/>
      <c r="O1056" s="266"/>
      <c r="P1056" s="266"/>
      <c r="Q1056" s="266"/>
      <c r="R1056" s="266"/>
      <c r="S1056" s="266"/>
      <c r="T1056" s="267"/>
      <c r="U1056" s="14"/>
      <c r="V1056" s="14"/>
      <c r="W1056" s="14"/>
      <c r="X1056" s="14"/>
      <c r="Y1056" s="14"/>
      <c r="Z1056" s="14"/>
      <c r="AA1056" s="14"/>
      <c r="AB1056" s="14"/>
      <c r="AC1056" s="14"/>
      <c r="AD1056" s="14"/>
      <c r="AE1056" s="14"/>
      <c r="AT1056" s="268" t="s">
        <v>264</v>
      </c>
      <c r="AU1056" s="268" t="s">
        <v>85</v>
      </c>
      <c r="AV1056" s="14" t="s">
        <v>85</v>
      </c>
      <c r="AW1056" s="14" t="s">
        <v>32</v>
      </c>
      <c r="AX1056" s="14" t="s">
        <v>76</v>
      </c>
      <c r="AY1056" s="268" t="s">
        <v>253</v>
      </c>
    </row>
    <row r="1057" s="13" customFormat="1">
      <c r="A1057" s="13"/>
      <c r="B1057" s="247"/>
      <c r="C1057" s="248"/>
      <c r="D1057" s="249" t="s">
        <v>264</v>
      </c>
      <c r="E1057" s="250" t="s">
        <v>1</v>
      </c>
      <c r="F1057" s="251" t="s">
        <v>2574</v>
      </c>
      <c r="G1057" s="248"/>
      <c r="H1057" s="250" t="s">
        <v>1</v>
      </c>
      <c r="I1057" s="252"/>
      <c r="J1057" s="248"/>
      <c r="K1057" s="248"/>
      <c r="L1057" s="253"/>
      <c r="M1057" s="254"/>
      <c r="N1057" s="255"/>
      <c r="O1057" s="255"/>
      <c r="P1057" s="255"/>
      <c r="Q1057" s="255"/>
      <c r="R1057" s="255"/>
      <c r="S1057" s="255"/>
      <c r="T1057" s="256"/>
      <c r="U1057" s="13"/>
      <c r="V1057" s="13"/>
      <c r="W1057" s="13"/>
      <c r="X1057" s="13"/>
      <c r="Y1057" s="13"/>
      <c r="Z1057" s="13"/>
      <c r="AA1057" s="13"/>
      <c r="AB1057" s="13"/>
      <c r="AC1057" s="13"/>
      <c r="AD1057" s="13"/>
      <c r="AE1057" s="13"/>
      <c r="AT1057" s="257" t="s">
        <v>264</v>
      </c>
      <c r="AU1057" s="257" t="s">
        <v>85</v>
      </c>
      <c r="AV1057" s="13" t="s">
        <v>83</v>
      </c>
      <c r="AW1057" s="13" t="s">
        <v>32</v>
      </c>
      <c r="AX1057" s="13" t="s">
        <v>76</v>
      </c>
      <c r="AY1057" s="257" t="s">
        <v>253</v>
      </c>
    </row>
    <row r="1058" s="14" customFormat="1">
      <c r="A1058" s="14"/>
      <c r="B1058" s="258"/>
      <c r="C1058" s="259"/>
      <c r="D1058" s="249" t="s">
        <v>264</v>
      </c>
      <c r="E1058" s="260" t="s">
        <v>1</v>
      </c>
      <c r="F1058" s="261" t="s">
        <v>2575</v>
      </c>
      <c r="G1058" s="259"/>
      <c r="H1058" s="262">
        <v>1.702</v>
      </c>
      <c r="I1058" s="263"/>
      <c r="J1058" s="259"/>
      <c r="K1058" s="259"/>
      <c r="L1058" s="264"/>
      <c r="M1058" s="265"/>
      <c r="N1058" s="266"/>
      <c r="O1058" s="266"/>
      <c r="P1058" s="266"/>
      <c r="Q1058" s="266"/>
      <c r="R1058" s="266"/>
      <c r="S1058" s="266"/>
      <c r="T1058" s="267"/>
      <c r="U1058" s="14"/>
      <c r="V1058" s="14"/>
      <c r="W1058" s="14"/>
      <c r="X1058" s="14"/>
      <c r="Y1058" s="14"/>
      <c r="Z1058" s="14"/>
      <c r="AA1058" s="14"/>
      <c r="AB1058" s="14"/>
      <c r="AC1058" s="14"/>
      <c r="AD1058" s="14"/>
      <c r="AE1058" s="14"/>
      <c r="AT1058" s="268" t="s">
        <v>264</v>
      </c>
      <c r="AU1058" s="268" t="s">
        <v>85</v>
      </c>
      <c r="AV1058" s="14" t="s">
        <v>85</v>
      </c>
      <c r="AW1058" s="14" t="s">
        <v>32</v>
      </c>
      <c r="AX1058" s="14" t="s">
        <v>76</v>
      </c>
      <c r="AY1058" s="268" t="s">
        <v>253</v>
      </c>
    </row>
    <row r="1059" s="13" customFormat="1">
      <c r="A1059" s="13"/>
      <c r="B1059" s="247"/>
      <c r="C1059" s="248"/>
      <c r="D1059" s="249" t="s">
        <v>264</v>
      </c>
      <c r="E1059" s="250" t="s">
        <v>1</v>
      </c>
      <c r="F1059" s="251" t="s">
        <v>2576</v>
      </c>
      <c r="G1059" s="248"/>
      <c r="H1059" s="250" t="s">
        <v>1</v>
      </c>
      <c r="I1059" s="252"/>
      <c r="J1059" s="248"/>
      <c r="K1059" s="248"/>
      <c r="L1059" s="253"/>
      <c r="M1059" s="254"/>
      <c r="N1059" s="255"/>
      <c r="O1059" s="255"/>
      <c r="P1059" s="255"/>
      <c r="Q1059" s="255"/>
      <c r="R1059" s="255"/>
      <c r="S1059" s="255"/>
      <c r="T1059" s="256"/>
      <c r="U1059" s="13"/>
      <c r="V1059" s="13"/>
      <c r="W1059" s="13"/>
      <c r="X1059" s="13"/>
      <c r="Y1059" s="13"/>
      <c r="Z1059" s="13"/>
      <c r="AA1059" s="13"/>
      <c r="AB1059" s="13"/>
      <c r="AC1059" s="13"/>
      <c r="AD1059" s="13"/>
      <c r="AE1059" s="13"/>
      <c r="AT1059" s="257" t="s">
        <v>264</v>
      </c>
      <c r="AU1059" s="257" t="s">
        <v>85</v>
      </c>
      <c r="AV1059" s="13" t="s">
        <v>83</v>
      </c>
      <c r="AW1059" s="13" t="s">
        <v>32</v>
      </c>
      <c r="AX1059" s="13" t="s">
        <v>76</v>
      </c>
      <c r="AY1059" s="257" t="s">
        <v>253</v>
      </c>
    </row>
    <row r="1060" s="14" customFormat="1">
      <c r="A1060" s="14"/>
      <c r="B1060" s="258"/>
      <c r="C1060" s="259"/>
      <c r="D1060" s="249" t="s">
        <v>264</v>
      </c>
      <c r="E1060" s="260" t="s">
        <v>1</v>
      </c>
      <c r="F1060" s="261" t="s">
        <v>2577</v>
      </c>
      <c r="G1060" s="259"/>
      <c r="H1060" s="262">
        <v>4.1440000000000001</v>
      </c>
      <c r="I1060" s="263"/>
      <c r="J1060" s="259"/>
      <c r="K1060" s="259"/>
      <c r="L1060" s="264"/>
      <c r="M1060" s="265"/>
      <c r="N1060" s="266"/>
      <c r="O1060" s="266"/>
      <c r="P1060" s="266"/>
      <c r="Q1060" s="266"/>
      <c r="R1060" s="266"/>
      <c r="S1060" s="266"/>
      <c r="T1060" s="267"/>
      <c r="U1060" s="14"/>
      <c r="V1060" s="14"/>
      <c r="W1060" s="14"/>
      <c r="X1060" s="14"/>
      <c r="Y1060" s="14"/>
      <c r="Z1060" s="14"/>
      <c r="AA1060" s="14"/>
      <c r="AB1060" s="14"/>
      <c r="AC1060" s="14"/>
      <c r="AD1060" s="14"/>
      <c r="AE1060" s="14"/>
      <c r="AT1060" s="268" t="s">
        <v>264</v>
      </c>
      <c r="AU1060" s="268" t="s">
        <v>85</v>
      </c>
      <c r="AV1060" s="14" t="s">
        <v>85</v>
      </c>
      <c r="AW1060" s="14" t="s">
        <v>32</v>
      </c>
      <c r="AX1060" s="14" t="s">
        <v>76</v>
      </c>
      <c r="AY1060" s="268" t="s">
        <v>253</v>
      </c>
    </row>
    <row r="1061" s="13" customFormat="1">
      <c r="A1061" s="13"/>
      <c r="B1061" s="247"/>
      <c r="C1061" s="248"/>
      <c r="D1061" s="249" t="s">
        <v>264</v>
      </c>
      <c r="E1061" s="250" t="s">
        <v>1</v>
      </c>
      <c r="F1061" s="251" t="s">
        <v>2578</v>
      </c>
      <c r="G1061" s="248"/>
      <c r="H1061" s="250" t="s">
        <v>1</v>
      </c>
      <c r="I1061" s="252"/>
      <c r="J1061" s="248"/>
      <c r="K1061" s="248"/>
      <c r="L1061" s="253"/>
      <c r="M1061" s="254"/>
      <c r="N1061" s="255"/>
      <c r="O1061" s="255"/>
      <c r="P1061" s="255"/>
      <c r="Q1061" s="255"/>
      <c r="R1061" s="255"/>
      <c r="S1061" s="255"/>
      <c r="T1061" s="256"/>
      <c r="U1061" s="13"/>
      <c r="V1061" s="13"/>
      <c r="W1061" s="13"/>
      <c r="X1061" s="13"/>
      <c r="Y1061" s="13"/>
      <c r="Z1061" s="13"/>
      <c r="AA1061" s="13"/>
      <c r="AB1061" s="13"/>
      <c r="AC1061" s="13"/>
      <c r="AD1061" s="13"/>
      <c r="AE1061" s="13"/>
      <c r="AT1061" s="257" t="s">
        <v>264</v>
      </c>
      <c r="AU1061" s="257" t="s">
        <v>85</v>
      </c>
      <c r="AV1061" s="13" t="s">
        <v>83</v>
      </c>
      <c r="AW1061" s="13" t="s">
        <v>32</v>
      </c>
      <c r="AX1061" s="13" t="s">
        <v>76</v>
      </c>
      <c r="AY1061" s="257" t="s">
        <v>253</v>
      </c>
    </row>
    <row r="1062" s="14" customFormat="1">
      <c r="A1062" s="14"/>
      <c r="B1062" s="258"/>
      <c r="C1062" s="259"/>
      <c r="D1062" s="249" t="s">
        <v>264</v>
      </c>
      <c r="E1062" s="260" t="s">
        <v>1</v>
      </c>
      <c r="F1062" s="261" t="s">
        <v>2579</v>
      </c>
      <c r="G1062" s="259"/>
      <c r="H1062" s="262">
        <v>3.1680000000000001</v>
      </c>
      <c r="I1062" s="263"/>
      <c r="J1062" s="259"/>
      <c r="K1062" s="259"/>
      <c r="L1062" s="264"/>
      <c r="M1062" s="265"/>
      <c r="N1062" s="266"/>
      <c r="O1062" s="266"/>
      <c r="P1062" s="266"/>
      <c r="Q1062" s="266"/>
      <c r="R1062" s="266"/>
      <c r="S1062" s="266"/>
      <c r="T1062" s="267"/>
      <c r="U1062" s="14"/>
      <c r="V1062" s="14"/>
      <c r="W1062" s="14"/>
      <c r="X1062" s="14"/>
      <c r="Y1062" s="14"/>
      <c r="Z1062" s="14"/>
      <c r="AA1062" s="14"/>
      <c r="AB1062" s="14"/>
      <c r="AC1062" s="14"/>
      <c r="AD1062" s="14"/>
      <c r="AE1062" s="14"/>
      <c r="AT1062" s="268" t="s">
        <v>264</v>
      </c>
      <c r="AU1062" s="268" t="s">
        <v>85</v>
      </c>
      <c r="AV1062" s="14" t="s">
        <v>85</v>
      </c>
      <c r="AW1062" s="14" t="s">
        <v>32</v>
      </c>
      <c r="AX1062" s="14" t="s">
        <v>76</v>
      </c>
      <c r="AY1062" s="268" t="s">
        <v>253</v>
      </c>
    </row>
    <row r="1063" s="13" customFormat="1">
      <c r="A1063" s="13"/>
      <c r="B1063" s="247"/>
      <c r="C1063" s="248"/>
      <c r="D1063" s="249" t="s">
        <v>264</v>
      </c>
      <c r="E1063" s="250" t="s">
        <v>1</v>
      </c>
      <c r="F1063" s="251" t="s">
        <v>2580</v>
      </c>
      <c r="G1063" s="248"/>
      <c r="H1063" s="250" t="s">
        <v>1</v>
      </c>
      <c r="I1063" s="252"/>
      <c r="J1063" s="248"/>
      <c r="K1063" s="248"/>
      <c r="L1063" s="253"/>
      <c r="M1063" s="254"/>
      <c r="N1063" s="255"/>
      <c r="O1063" s="255"/>
      <c r="P1063" s="255"/>
      <c r="Q1063" s="255"/>
      <c r="R1063" s="255"/>
      <c r="S1063" s="255"/>
      <c r="T1063" s="256"/>
      <c r="U1063" s="13"/>
      <c r="V1063" s="13"/>
      <c r="W1063" s="13"/>
      <c r="X1063" s="13"/>
      <c r="Y1063" s="13"/>
      <c r="Z1063" s="13"/>
      <c r="AA1063" s="13"/>
      <c r="AB1063" s="13"/>
      <c r="AC1063" s="13"/>
      <c r="AD1063" s="13"/>
      <c r="AE1063" s="13"/>
      <c r="AT1063" s="257" t="s">
        <v>264</v>
      </c>
      <c r="AU1063" s="257" t="s">
        <v>85</v>
      </c>
      <c r="AV1063" s="13" t="s">
        <v>83</v>
      </c>
      <c r="AW1063" s="13" t="s">
        <v>32</v>
      </c>
      <c r="AX1063" s="13" t="s">
        <v>76</v>
      </c>
      <c r="AY1063" s="257" t="s">
        <v>253</v>
      </c>
    </row>
    <row r="1064" s="14" customFormat="1">
      <c r="A1064" s="14"/>
      <c r="B1064" s="258"/>
      <c r="C1064" s="259"/>
      <c r="D1064" s="249" t="s">
        <v>264</v>
      </c>
      <c r="E1064" s="260" t="s">
        <v>1</v>
      </c>
      <c r="F1064" s="261" t="s">
        <v>2581</v>
      </c>
      <c r="G1064" s="259"/>
      <c r="H1064" s="262">
        <v>14.674</v>
      </c>
      <c r="I1064" s="263"/>
      <c r="J1064" s="259"/>
      <c r="K1064" s="259"/>
      <c r="L1064" s="264"/>
      <c r="M1064" s="265"/>
      <c r="N1064" s="266"/>
      <c r="O1064" s="266"/>
      <c r="P1064" s="266"/>
      <c r="Q1064" s="266"/>
      <c r="R1064" s="266"/>
      <c r="S1064" s="266"/>
      <c r="T1064" s="267"/>
      <c r="U1064" s="14"/>
      <c r="V1064" s="14"/>
      <c r="W1064" s="14"/>
      <c r="X1064" s="14"/>
      <c r="Y1064" s="14"/>
      <c r="Z1064" s="14"/>
      <c r="AA1064" s="14"/>
      <c r="AB1064" s="14"/>
      <c r="AC1064" s="14"/>
      <c r="AD1064" s="14"/>
      <c r="AE1064" s="14"/>
      <c r="AT1064" s="268" t="s">
        <v>264</v>
      </c>
      <c r="AU1064" s="268" t="s">
        <v>85</v>
      </c>
      <c r="AV1064" s="14" t="s">
        <v>85</v>
      </c>
      <c r="AW1064" s="14" t="s">
        <v>32</v>
      </c>
      <c r="AX1064" s="14" t="s">
        <v>76</v>
      </c>
      <c r="AY1064" s="268" t="s">
        <v>253</v>
      </c>
    </row>
    <row r="1065" s="13" customFormat="1">
      <c r="A1065" s="13"/>
      <c r="B1065" s="247"/>
      <c r="C1065" s="248"/>
      <c r="D1065" s="249" t="s">
        <v>264</v>
      </c>
      <c r="E1065" s="250" t="s">
        <v>1</v>
      </c>
      <c r="F1065" s="251" t="s">
        <v>2582</v>
      </c>
      <c r="G1065" s="248"/>
      <c r="H1065" s="250" t="s">
        <v>1</v>
      </c>
      <c r="I1065" s="252"/>
      <c r="J1065" s="248"/>
      <c r="K1065" s="248"/>
      <c r="L1065" s="253"/>
      <c r="M1065" s="254"/>
      <c r="N1065" s="255"/>
      <c r="O1065" s="255"/>
      <c r="P1065" s="255"/>
      <c r="Q1065" s="255"/>
      <c r="R1065" s="255"/>
      <c r="S1065" s="255"/>
      <c r="T1065" s="256"/>
      <c r="U1065" s="13"/>
      <c r="V1065" s="13"/>
      <c r="W1065" s="13"/>
      <c r="X1065" s="13"/>
      <c r="Y1065" s="13"/>
      <c r="Z1065" s="13"/>
      <c r="AA1065" s="13"/>
      <c r="AB1065" s="13"/>
      <c r="AC1065" s="13"/>
      <c r="AD1065" s="13"/>
      <c r="AE1065" s="13"/>
      <c r="AT1065" s="257" t="s">
        <v>264</v>
      </c>
      <c r="AU1065" s="257" t="s">
        <v>85</v>
      </c>
      <c r="AV1065" s="13" t="s">
        <v>83</v>
      </c>
      <c r="AW1065" s="13" t="s">
        <v>32</v>
      </c>
      <c r="AX1065" s="13" t="s">
        <v>76</v>
      </c>
      <c r="AY1065" s="257" t="s">
        <v>253</v>
      </c>
    </row>
    <row r="1066" s="14" customFormat="1">
      <c r="A1066" s="14"/>
      <c r="B1066" s="258"/>
      <c r="C1066" s="259"/>
      <c r="D1066" s="249" t="s">
        <v>264</v>
      </c>
      <c r="E1066" s="260" t="s">
        <v>1</v>
      </c>
      <c r="F1066" s="261" t="s">
        <v>2583</v>
      </c>
      <c r="G1066" s="259"/>
      <c r="H1066" s="262">
        <v>3.2999999999999998</v>
      </c>
      <c r="I1066" s="263"/>
      <c r="J1066" s="259"/>
      <c r="K1066" s="259"/>
      <c r="L1066" s="264"/>
      <c r="M1066" s="265"/>
      <c r="N1066" s="266"/>
      <c r="O1066" s="266"/>
      <c r="P1066" s="266"/>
      <c r="Q1066" s="266"/>
      <c r="R1066" s="266"/>
      <c r="S1066" s="266"/>
      <c r="T1066" s="267"/>
      <c r="U1066" s="14"/>
      <c r="V1066" s="14"/>
      <c r="W1066" s="14"/>
      <c r="X1066" s="14"/>
      <c r="Y1066" s="14"/>
      <c r="Z1066" s="14"/>
      <c r="AA1066" s="14"/>
      <c r="AB1066" s="14"/>
      <c r="AC1066" s="14"/>
      <c r="AD1066" s="14"/>
      <c r="AE1066" s="14"/>
      <c r="AT1066" s="268" t="s">
        <v>264</v>
      </c>
      <c r="AU1066" s="268" t="s">
        <v>85</v>
      </c>
      <c r="AV1066" s="14" t="s">
        <v>85</v>
      </c>
      <c r="AW1066" s="14" t="s">
        <v>32</v>
      </c>
      <c r="AX1066" s="14" t="s">
        <v>76</v>
      </c>
      <c r="AY1066" s="268" t="s">
        <v>253</v>
      </c>
    </row>
    <row r="1067" s="13" customFormat="1">
      <c r="A1067" s="13"/>
      <c r="B1067" s="247"/>
      <c r="C1067" s="248"/>
      <c r="D1067" s="249" t="s">
        <v>264</v>
      </c>
      <c r="E1067" s="250" t="s">
        <v>1</v>
      </c>
      <c r="F1067" s="251" t="s">
        <v>2584</v>
      </c>
      <c r="G1067" s="248"/>
      <c r="H1067" s="250" t="s">
        <v>1</v>
      </c>
      <c r="I1067" s="252"/>
      <c r="J1067" s="248"/>
      <c r="K1067" s="248"/>
      <c r="L1067" s="253"/>
      <c r="M1067" s="254"/>
      <c r="N1067" s="255"/>
      <c r="O1067" s="255"/>
      <c r="P1067" s="255"/>
      <c r="Q1067" s="255"/>
      <c r="R1067" s="255"/>
      <c r="S1067" s="255"/>
      <c r="T1067" s="256"/>
      <c r="U1067" s="13"/>
      <c r="V1067" s="13"/>
      <c r="W1067" s="13"/>
      <c r="X1067" s="13"/>
      <c r="Y1067" s="13"/>
      <c r="Z1067" s="13"/>
      <c r="AA1067" s="13"/>
      <c r="AB1067" s="13"/>
      <c r="AC1067" s="13"/>
      <c r="AD1067" s="13"/>
      <c r="AE1067" s="13"/>
      <c r="AT1067" s="257" t="s">
        <v>264</v>
      </c>
      <c r="AU1067" s="257" t="s">
        <v>85</v>
      </c>
      <c r="AV1067" s="13" t="s">
        <v>83</v>
      </c>
      <c r="AW1067" s="13" t="s">
        <v>32</v>
      </c>
      <c r="AX1067" s="13" t="s">
        <v>76</v>
      </c>
      <c r="AY1067" s="257" t="s">
        <v>253</v>
      </c>
    </row>
    <row r="1068" s="14" customFormat="1">
      <c r="A1068" s="14"/>
      <c r="B1068" s="258"/>
      <c r="C1068" s="259"/>
      <c r="D1068" s="249" t="s">
        <v>264</v>
      </c>
      <c r="E1068" s="260" t="s">
        <v>1</v>
      </c>
      <c r="F1068" s="261" t="s">
        <v>2585</v>
      </c>
      <c r="G1068" s="259"/>
      <c r="H1068" s="262">
        <v>3.4100000000000001</v>
      </c>
      <c r="I1068" s="263"/>
      <c r="J1068" s="259"/>
      <c r="K1068" s="259"/>
      <c r="L1068" s="264"/>
      <c r="M1068" s="265"/>
      <c r="N1068" s="266"/>
      <c r="O1068" s="266"/>
      <c r="P1068" s="266"/>
      <c r="Q1068" s="266"/>
      <c r="R1068" s="266"/>
      <c r="S1068" s="266"/>
      <c r="T1068" s="267"/>
      <c r="U1068" s="14"/>
      <c r="V1068" s="14"/>
      <c r="W1068" s="14"/>
      <c r="X1068" s="14"/>
      <c r="Y1068" s="14"/>
      <c r="Z1068" s="14"/>
      <c r="AA1068" s="14"/>
      <c r="AB1068" s="14"/>
      <c r="AC1068" s="14"/>
      <c r="AD1068" s="14"/>
      <c r="AE1068" s="14"/>
      <c r="AT1068" s="268" t="s">
        <v>264</v>
      </c>
      <c r="AU1068" s="268" t="s">
        <v>85</v>
      </c>
      <c r="AV1068" s="14" t="s">
        <v>85</v>
      </c>
      <c r="AW1068" s="14" t="s">
        <v>32</v>
      </c>
      <c r="AX1068" s="14" t="s">
        <v>76</v>
      </c>
      <c r="AY1068" s="268" t="s">
        <v>253</v>
      </c>
    </row>
    <row r="1069" s="13" customFormat="1">
      <c r="A1069" s="13"/>
      <c r="B1069" s="247"/>
      <c r="C1069" s="248"/>
      <c r="D1069" s="249" t="s">
        <v>264</v>
      </c>
      <c r="E1069" s="250" t="s">
        <v>1</v>
      </c>
      <c r="F1069" s="251" t="s">
        <v>2586</v>
      </c>
      <c r="G1069" s="248"/>
      <c r="H1069" s="250" t="s">
        <v>1</v>
      </c>
      <c r="I1069" s="252"/>
      <c r="J1069" s="248"/>
      <c r="K1069" s="248"/>
      <c r="L1069" s="253"/>
      <c r="M1069" s="254"/>
      <c r="N1069" s="255"/>
      <c r="O1069" s="255"/>
      <c r="P1069" s="255"/>
      <c r="Q1069" s="255"/>
      <c r="R1069" s="255"/>
      <c r="S1069" s="255"/>
      <c r="T1069" s="256"/>
      <c r="U1069" s="13"/>
      <c r="V1069" s="13"/>
      <c r="W1069" s="13"/>
      <c r="X1069" s="13"/>
      <c r="Y1069" s="13"/>
      <c r="Z1069" s="13"/>
      <c r="AA1069" s="13"/>
      <c r="AB1069" s="13"/>
      <c r="AC1069" s="13"/>
      <c r="AD1069" s="13"/>
      <c r="AE1069" s="13"/>
      <c r="AT1069" s="257" t="s">
        <v>264</v>
      </c>
      <c r="AU1069" s="257" t="s">
        <v>85</v>
      </c>
      <c r="AV1069" s="13" t="s">
        <v>83</v>
      </c>
      <c r="AW1069" s="13" t="s">
        <v>32</v>
      </c>
      <c r="AX1069" s="13" t="s">
        <v>76</v>
      </c>
      <c r="AY1069" s="257" t="s">
        <v>253</v>
      </c>
    </row>
    <row r="1070" s="14" customFormat="1">
      <c r="A1070" s="14"/>
      <c r="B1070" s="258"/>
      <c r="C1070" s="259"/>
      <c r="D1070" s="249" t="s">
        <v>264</v>
      </c>
      <c r="E1070" s="260" t="s">
        <v>1</v>
      </c>
      <c r="F1070" s="261" t="s">
        <v>2587</v>
      </c>
      <c r="G1070" s="259"/>
      <c r="H1070" s="262">
        <v>4</v>
      </c>
      <c r="I1070" s="263"/>
      <c r="J1070" s="259"/>
      <c r="K1070" s="259"/>
      <c r="L1070" s="264"/>
      <c r="M1070" s="265"/>
      <c r="N1070" s="266"/>
      <c r="O1070" s="266"/>
      <c r="P1070" s="266"/>
      <c r="Q1070" s="266"/>
      <c r="R1070" s="266"/>
      <c r="S1070" s="266"/>
      <c r="T1070" s="267"/>
      <c r="U1070" s="14"/>
      <c r="V1070" s="14"/>
      <c r="W1070" s="14"/>
      <c r="X1070" s="14"/>
      <c r="Y1070" s="14"/>
      <c r="Z1070" s="14"/>
      <c r="AA1070" s="14"/>
      <c r="AB1070" s="14"/>
      <c r="AC1070" s="14"/>
      <c r="AD1070" s="14"/>
      <c r="AE1070" s="14"/>
      <c r="AT1070" s="268" t="s">
        <v>264</v>
      </c>
      <c r="AU1070" s="268" t="s">
        <v>85</v>
      </c>
      <c r="AV1070" s="14" t="s">
        <v>85</v>
      </c>
      <c r="AW1070" s="14" t="s">
        <v>32</v>
      </c>
      <c r="AX1070" s="14" t="s">
        <v>76</v>
      </c>
      <c r="AY1070" s="268" t="s">
        <v>253</v>
      </c>
    </row>
    <row r="1071" s="13" customFormat="1">
      <c r="A1071" s="13"/>
      <c r="B1071" s="247"/>
      <c r="C1071" s="248"/>
      <c r="D1071" s="249" t="s">
        <v>264</v>
      </c>
      <c r="E1071" s="250" t="s">
        <v>1</v>
      </c>
      <c r="F1071" s="251" t="s">
        <v>2588</v>
      </c>
      <c r="G1071" s="248"/>
      <c r="H1071" s="250" t="s">
        <v>1</v>
      </c>
      <c r="I1071" s="252"/>
      <c r="J1071" s="248"/>
      <c r="K1071" s="248"/>
      <c r="L1071" s="253"/>
      <c r="M1071" s="254"/>
      <c r="N1071" s="255"/>
      <c r="O1071" s="255"/>
      <c r="P1071" s="255"/>
      <c r="Q1071" s="255"/>
      <c r="R1071" s="255"/>
      <c r="S1071" s="255"/>
      <c r="T1071" s="256"/>
      <c r="U1071" s="13"/>
      <c r="V1071" s="13"/>
      <c r="W1071" s="13"/>
      <c r="X1071" s="13"/>
      <c r="Y1071" s="13"/>
      <c r="Z1071" s="13"/>
      <c r="AA1071" s="13"/>
      <c r="AB1071" s="13"/>
      <c r="AC1071" s="13"/>
      <c r="AD1071" s="13"/>
      <c r="AE1071" s="13"/>
      <c r="AT1071" s="257" t="s">
        <v>264</v>
      </c>
      <c r="AU1071" s="257" t="s">
        <v>85</v>
      </c>
      <c r="AV1071" s="13" t="s">
        <v>83</v>
      </c>
      <c r="AW1071" s="13" t="s">
        <v>32</v>
      </c>
      <c r="AX1071" s="13" t="s">
        <v>76</v>
      </c>
      <c r="AY1071" s="257" t="s">
        <v>253</v>
      </c>
    </row>
    <row r="1072" s="14" customFormat="1">
      <c r="A1072" s="14"/>
      <c r="B1072" s="258"/>
      <c r="C1072" s="259"/>
      <c r="D1072" s="249" t="s">
        <v>264</v>
      </c>
      <c r="E1072" s="260" t="s">
        <v>1</v>
      </c>
      <c r="F1072" s="261" t="s">
        <v>2589</v>
      </c>
      <c r="G1072" s="259"/>
      <c r="H1072" s="262">
        <v>4.2000000000000002</v>
      </c>
      <c r="I1072" s="263"/>
      <c r="J1072" s="259"/>
      <c r="K1072" s="259"/>
      <c r="L1072" s="264"/>
      <c r="M1072" s="265"/>
      <c r="N1072" s="266"/>
      <c r="O1072" s="266"/>
      <c r="P1072" s="266"/>
      <c r="Q1072" s="266"/>
      <c r="R1072" s="266"/>
      <c r="S1072" s="266"/>
      <c r="T1072" s="267"/>
      <c r="U1072" s="14"/>
      <c r="V1072" s="14"/>
      <c r="W1072" s="14"/>
      <c r="X1072" s="14"/>
      <c r="Y1072" s="14"/>
      <c r="Z1072" s="14"/>
      <c r="AA1072" s="14"/>
      <c r="AB1072" s="14"/>
      <c r="AC1072" s="14"/>
      <c r="AD1072" s="14"/>
      <c r="AE1072" s="14"/>
      <c r="AT1072" s="268" t="s">
        <v>264</v>
      </c>
      <c r="AU1072" s="268" t="s">
        <v>85</v>
      </c>
      <c r="AV1072" s="14" t="s">
        <v>85</v>
      </c>
      <c r="AW1072" s="14" t="s">
        <v>32</v>
      </c>
      <c r="AX1072" s="14" t="s">
        <v>76</v>
      </c>
      <c r="AY1072" s="268" t="s">
        <v>253</v>
      </c>
    </row>
    <row r="1073" s="13" customFormat="1">
      <c r="A1073" s="13"/>
      <c r="B1073" s="247"/>
      <c r="C1073" s="248"/>
      <c r="D1073" s="249" t="s">
        <v>264</v>
      </c>
      <c r="E1073" s="250" t="s">
        <v>1</v>
      </c>
      <c r="F1073" s="251" t="s">
        <v>2590</v>
      </c>
      <c r="G1073" s="248"/>
      <c r="H1073" s="250" t="s">
        <v>1</v>
      </c>
      <c r="I1073" s="252"/>
      <c r="J1073" s="248"/>
      <c r="K1073" s="248"/>
      <c r="L1073" s="253"/>
      <c r="M1073" s="254"/>
      <c r="N1073" s="255"/>
      <c r="O1073" s="255"/>
      <c r="P1073" s="255"/>
      <c r="Q1073" s="255"/>
      <c r="R1073" s="255"/>
      <c r="S1073" s="255"/>
      <c r="T1073" s="256"/>
      <c r="U1073" s="13"/>
      <c r="V1073" s="13"/>
      <c r="W1073" s="13"/>
      <c r="X1073" s="13"/>
      <c r="Y1073" s="13"/>
      <c r="Z1073" s="13"/>
      <c r="AA1073" s="13"/>
      <c r="AB1073" s="13"/>
      <c r="AC1073" s="13"/>
      <c r="AD1073" s="13"/>
      <c r="AE1073" s="13"/>
      <c r="AT1073" s="257" t="s">
        <v>264</v>
      </c>
      <c r="AU1073" s="257" t="s">
        <v>85</v>
      </c>
      <c r="AV1073" s="13" t="s">
        <v>83</v>
      </c>
      <c r="AW1073" s="13" t="s">
        <v>32</v>
      </c>
      <c r="AX1073" s="13" t="s">
        <v>76</v>
      </c>
      <c r="AY1073" s="257" t="s">
        <v>253</v>
      </c>
    </row>
    <row r="1074" s="14" customFormat="1">
      <c r="A1074" s="14"/>
      <c r="B1074" s="258"/>
      <c r="C1074" s="259"/>
      <c r="D1074" s="249" t="s">
        <v>264</v>
      </c>
      <c r="E1074" s="260" t="s">
        <v>1</v>
      </c>
      <c r="F1074" s="261" t="s">
        <v>2591</v>
      </c>
      <c r="G1074" s="259"/>
      <c r="H1074" s="262">
        <v>4.2750000000000004</v>
      </c>
      <c r="I1074" s="263"/>
      <c r="J1074" s="259"/>
      <c r="K1074" s="259"/>
      <c r="L1074" s="264"/>
      <c r="M1074" s="265"/>
      <c r="N1074" s="266"/>
      <c r="O1074" s="266"/>
      <c r="P1074" s="266"/>
      <c r="Q1074" s="266"/>
      <c r="R1074" s="266"/>
      <c r="S1074" s="266"/>
      <c r="T1074" s="267"/>
      <c r="U1074" s="14"/>
      <c r="V1074" s="14"/>
      <c r="W1074" s="14"/>
      <c r="X1074" s="14"/>
      <c r="Y1074" s="14"/>
      <c r="Z1074" s="14"/>
      <c r="AA1074" s="14"/>
      <c r="AB1074" s="14"/>
      <c r="AC1074" s="14"/>
      <c r="AD1074" s="14"/>
      <c r="AE1074" s="14"/>
      <c r="AT1074" s="268" t="s">
        <v>264</v>
      </c>
      <c r="AU1074" s="268" t="s">
        <v>85</v>
      </c>
      <c r="AV1074" s="14" t="s">
        <v>85</v>
      </c>
      <c r="AW1074" s="14" t="s">
        <v>32</v>
      </c>
      <c r="AX1074" s="14" t="s">
        <v>76</v>
      </c>
      <c r="AY1074" s="268" t="s">
        <v>253</v>
      </c>
    </row>
    <row r="1075" s="13" customFormat="1">
      <c r="A1075" s="13"/>
      <c r="B1075" s="247"/>
      <c r="C1075" s="248"/>
      <c r="D1075" s="249" t="s">
        <v>264</v>
      </c>
      <c r="E1075" s="250" t="s">
        <v>1</v>
      </c>
      <c r="F1075" s="251" t="s">
        <v>2592</v>
      </c>
      <c r="G1075" s="248"/>
      <c r="H1075" s="250" t="s">
        <v>1</v>
      </c>
      <c r="I1075" s="252"/>
      <c r="J1075" s="248"/>
      <c r="K1075" s="248"/>
      <c r="L1075" s="253"/>
      <c r="M1075" s="254"/>
      <c r="N1075" s="255"/>
      <c r="O1075" s="255"/>
      <c r="P1075" s="255"/>
      <c r="Q1075" s="255"/>
      <c r="R1075" s="255"/>
      <c r="S1075" s="255"/>
      <c r="T1075" s="256"/>
      <c r="U1075" s="13"/>
      <c r="V1075" s="13"/>
      <c r="W1075" s="13"/>
      <c r="X1075" s="13"/>
      <c r="Y1075" s="13"/>
      <c r="Z1075" s="13"/>
      <c r="AA1075" s="13"/>
      <c r="AB1075" s="13"/>
      <c r="AC1075" s="13"/>
      <c r="AD1075" s="13"/>
      <c r="AE1075" s="13"/>
      <c r="AT1075" s="257" t="s">
        <v>264</v>
      </c>
      <c r="AU1075" s="257" t="s">
        <v>85</v>
      </c>
      <c r="AV1075" s="13" t="s">
        <v>83</v>
      </c>
      <c r="AW1075" s="13" t="s">
        <v>32</v>
      </c>
      <c r="AX1075" s="13" t="s">
        <v>76</v>
      </c>
      <c r="AY1075" s="257" t="s">
        <v>253</v>
      </c>
    </row>
    <row r="1076" s="14" customFormat="1">
      <c r="A1076" s="14"/>
      <c r="B1076" s="258"/>
      <c r="C1076" s="259"/>
      <c r="D1076" s="249" t="s">
        <v>264</v>
      </c>
      <c r="E1076" s="260" t="s">
        <v>1</v>
      </c>
      <c r="F1076" s="261" t="s">
        <v>2593</v>
      </c>
      <c r="G1076" s="259"/>
      <c r="H1076" s="262">
        <v>1.633</v>
      </c>
      <c r="I1076" s="263"/>
      <c r="J1076" s="259"/>
      <c r="K1076" s="259"/>
      <c r="L1076" s="264"/>
      <c r="M1076" s="265"/>
      <c r="N1076" s="266"/>
      <c r="O1076" s="266"/>
      <c r="P1076" s="266"/>
      <c r="Q1076" s="266"/>
      <c r="R1076" s="266"/>
      <c r="S1076" s="266"/>
      <c r="T1076" s="267"/>
      <c r="U1076" s="14"/>
      <c r="V1076" s="14"/>
      <c r="W1076" s="14"/>
      <c r="X1076" s="14"/>
      <c r="Y1076" s="14"/>
      <c r="Z1076" s="14"/>
      <c r="AA1076" s="14"/>
      <c r="AB1076" s="14"/>
      <c r="AC1076" s="14"/>
      <c r="AD1076" s="14"/>
      <c r="AE1076" s="14"/>
      <c r="AT1076" s="268" t="s">
        <v>264</v>
      </c>
      <c r="AU1076" s="268" t="s">
        <v>85</v>
      </c>
      <c r="AV1076" s="14" t="s">
        <v>85</v>
      </c>
      <c r="AW1076" s="14" t="s">
        <v>32</v>
      </c>
      <c r="AX1076" s="14" t="s">
        <v>76</v>
      </c>
      <c r="AY1076" s="268" t="s">
        <v>253</v>
      </c>
    </row>
    <row r="1077" s="13" customFormat="1">
      <c r="A1077" s="13"/>
      <c r="B1077" s="247"/>
      <c r="C1077" s="248"/>
      <c r="D1077" s="249" t="s">
        <v>264</v>
      </c>
      <c r="E1077" s="250" t="s">
        <v>1</v>
      </c>
      <c r="F1077" s="251" t="s">
        <v>2594</v>
      </c>
      <c r="G1077" s="248"/>
      <c r="H1077" s="250" t="s">
        <v>1</v>
      </c>
      <c r="I1077" s="252"/>
      <c r="J1077" s="248"/>
      <c r="K1077" s="248"/>
      <c r="L1077" s="253"/>
      <c r="M1077" s="254"/>
      <c r="N1077" s="255"/>
      <c r="O1077" s="255"/>
      <c r="P1077" s="255"/>
      <c r="Q1077" s="255"/>
      <c r="R1077" s="255"/>
      <c r="S1077" s="255"/>
      <c r="T1077" s="256"/>
      <c r="U1077" s="13"/>
      <c r="V1077" s="13"/>
      <c r="W1077" s="13"/>
      <c r="X1077" s="13"/>
      <c r="Y1077" s="13"/>
      <c r="Z1077" s="13"/>
      <c r="AA1077" s="13"/>
      <c r="AB1077" s="13"/>
      <c r="AC1077" s="13"/>
      <c r="AD1077" s="13"/>
      <c r="AE1077" s="13"/>
      <c r="AT1077" s="257" t="s">
        <v>264</v>
      </c>
      <c r="AU1077" s="257" t="s">
        <v>85</v>
      </c>
      <c r="AV1077" s="13" t="s">
        <v>83</v>
      </c>
      <c r="AW1077" s="13" t="s">
        <v>32</v>
      </c>
      <c r="AX1077" s="13" t="s">
        <v>76</v>
      </c>
      <c r="AY1077" s="257" t="s">
        <v>253</v>
      </c>
    </row>
    <row r="1078" s="14" customFormat="1">
      <c r="A1078" s="14"/>
      <c r="B1078" s="258"/>
      <c r="C1078" s="259"/>
      <c r="D1078" s="249" t="s">
        <v>264</v>
      </c>
      <c r="E1078" s="260" t="s">
        <v>1</v>
      </c>
      <c r="F1078" s="261" t="s">
        <v>2595</v>
      </c>
      <c r="G1078" s="259"/>
      <c r="H1078" s="262">
        <v>2.5409999999999999</v>
      </c>
      <c r="I1078" s="263"/>
      <c r="J1078" s="259"/>
      <c r="K1078" s="259"/>
      <c r="L1078" s="264"/>
      <c r="M1078" s="265"/>
      <c r="N1078" s="266"/>
      <c r="O1078" s="266"/>
      <c r="P1078" s="266"/>
      <c r="Q1078" s="266"/>
      <c r="R1078" s="266"/>
      <c r="S1078" s="266"/>
      <c r="T1078" s="267"/>
      <c r="U1078" s="14"/>
      <c r="V1078" s="14"/>
      <c r="W1078" s="14"/>
      <c r="X1078" s="14"/>
      <c r="Y1078" s="14"/>
      <c r="Z1078" s="14"/>
      <c r="AA1078" s="14"/>
      <c r="AB1078" s="14"/>
      <c r="AC1078" s="14"/>
      <c r="AD1078" s="14"/>
      <c r="AE1078" s="14"/>
      <c r="AT1078" s="268" t="s">
        <v>264</v>
      </c>
      <c r="AU1078" s="268" t="s">
        <v>85</v>
      </c>
      <c r="AV1078" s="14" t="s">
        <v>85</v>
      </c>
      <c r="AW1078" s="14" t="s">
        <v>32</v>
      </c>
      <c r="AX1078" s="14" t="s">
        <v>76</v>
      </c>
      <c r="AY1078" s="268" t="s">
        <v>253</v>
      </c>
    </row>
    <row r="1079" s="13" customFormat="1">
      <c r="A1079" s="13"/>
      <c r="B1079" s="247"/>
      <c r="C1079" s="248"/>
      <c r="D1079" s="249" t="s">
        <v>264</v>
      </c>
      <c r="E1079" s="250" t="s">
        <v>1</v>
      </c>
      <c r="F1079" s="251" t="s">
        <v>2596</v>
      </c>
      <c r="G1079" s="248"/>
      <c r="H1079" s="250" t="s">
        <v>1</v>
      </c>
      <c r="I1079" s="252"/>
      <c r="J1079" s="248"/>
      <c r="K1079" s="248"/>
      <c r="L1079" s="253"/>
      <c r="M1079" s="254"/>
      <c r="N1079" s="255"/>
      <c r="O1079" s="255"/>
      <c r="P1079" s="255"/>
      <c r="Q1079" s="255"/>
      <c r="R1079" s="255"/>
      <c r="S1079" s="255"/>
      <c r="T1079" s="256"/>
      <c r="U1079" s="13"/>
      <c r="V1079" s="13"/>
      <c r="W1079" s="13"/>
      <c r="X1079" s="13"/>
      <c r="Y1079" s="13"/>
      <c r="Z1079" s="13"/>
      <c r="AA1079" s="13"/>
      <c r="AB1079" s="13"/>
      <c r="AC1079" s="13"/>
      <c r="AD1079" s="13"/>
      <c r="AE1079" s="13"/>
      <c r="AT1079" s="257" t="s">
        <v>264</v>
      </c>
      <c r="AU1079" s="257" t="s">
        <v>85</v>
      </c>
      <c r="AV1079" s="13" t="s">
        <v>83</v>
      </c>
      <c r="AW1079" s="13" t="s">
        <v>32</v>
      </c>
      <c r="AX1079" s="13" t="s">
        <v>76</v>
      </c>
      <c r="AY1079" s="257" t="s">
        <v>253</v>
      </c>
    </row>
    <row r="1080" s="14" customFormat="1">
      <c r="A1080" s="14"/>
      <c r="B1080" s="258"/>
      <c r="C1080" s="259"/>
      <c r="D1080" s="249" t="s">
        <v>264</v>
      </c>
      <c r="E1080" s="260" t="s">
        <v>1</v>
      </c>
      <c r="F1080" s="261" t="s">
        <v>2597</v>
      </c>
      <c r="G1080" s="259"/>
      <c r="H1080" s="262">
        <v>2.387</v>
      </c>
      <c r="I1080" s="263"/>
      <c r="J1080" s="259"/>
      <c r="K1080" s="259"/>
      <c r="L1080" s="264"/>
      <c r="M1080" s="265"/>
      <c r="N1080" s="266"/>
      <c r="O1080" s="266"/>
      <c r="P1080" s="266"/>
      <c r="Q1080" s="266"/>
      <c r="R1080" s="266"/>
      <c r="S1080" s="266"/>
      <c r="T1080" s="267"/>
      <c r="U1080" s="14"/>
      <c r="V1080" s="14"/>
      <c r="W1080" s="14"/>
      <c r="X1080" s="14"/>
      <c r="Y1080" s="14"/>
      <c r="Z1080" s="14"/>
      <c r="AA1080" s="14"/>
      <c r="AB1080" s="14"/>
      <c r="AC1080" s="14"/>
      <c r="AD1080" s="14"/>
      <c r="AE1080" s="14"/>
      <c r="AT1080" s="268" t="s">
        <v>264</v>
      </c>
      <c r="AU1080" s="268" t="s">
        <v>85</v>
      </c>
      <c r="AV1080" s="14" t="s">
        <v>85</v>
      </c>
      <c r="AW1080" s="14" t="s">
        <v>32</v>
      </c>
      <c r="AX1080" s="14" t="s">
        <v>76</v>
      </c>
      <c r="AY1080" s="268" t="s">
        <v>253</v>
      </c>
    </row>
    <row r="1081" s="13" customFormat="1">
      <c r="A1081" s="13"/>
      <c r="B1081" s="247"/>
      <c r="C1081" s="248"/>
      <c r="D1081" s="249" t="s">
        <v>264</v>
      </c>
      <c r="E1081" s="250" t="s">
        <v>1</v>
      </c>
      <c r="F1081" s="251" t="s">
        <v>2598</v>
      </c>
      <c r="G1081" s="248"/>
      <c r="H1081" s="250" t="s">
        <v>1</v>
      </c>
      <c r="I1081" s="252"/>
      <c r="J1081" s="248"/>
      <c r="K1081" s="248"/>
      <c r="L1081" s="253"/>
      <c r="M1081" s="254"/>
      <c r="N1081" s="255"/>
      <c r="O1081" s="255"/>
      <c r="P1081" s="255"/>
      <c r="Q1081" s="255"/>
      <c r="R1081" s="255"/>
      <c r="S1081" s="255"/>
      <c r="T1081" s="256"/>
      <c r="U1081" s="13"/>
      <c r="V1081" s="13"/>
      <c r="W1081" s="13"/>
      <c r="X1081" s="13"/>
      <c r="Y1081" s="13"/>
      <c r="Z1081" s="13"/>
      <c r="AA1081" s="13"/>
      <c r="AB1081" s="13"/>
      <c r="AC1081" s="13"/>
      <c r="AD1081" s="13"/>
      <c r="AE1081" s="13"/>
      <c r="AT1081" s="257" t="s">
        <v>264</v>
      </c>
      <c r="AU1081" s="257" t="s">
        <v>85</v>
      </c>
      <c r="AV1081" s="13" t="s">
        <v>83</v>
      </c>
      <c r="AW1081" s="13" t="s">
        <v>32</v>
      </c>
      <c r="AX1081" s="13" t="s">
        <v>76</v>
      </c>
      <c r="AY1081" s="257" t="s">
        <v>253</v>
      </c>
    </row>
    <row r="1082" s="14" customFormat="1">
      <c r="A1082" s="14"/>
      <c r="B1082" s="258"/>
      <c r="C1082" s="259"/>
      <c r="D1082" s="249" t="s">
        <v>264</v>
      </c>
      <c r="E1082" s="260" t="s">
        <v>1</v>
      </c>
      <c r="F1082" s="261" t="s">
        <v>2599</v>
      </c>
      <c r="G1082" s="259"/>
      <c r="H1082" s="262">
        <v>2.2330000000000001</v>
      </c>
      <c r="I1082" s="263"/>
      <c r="J1082" s="259"/>
      <c r="K1082" s="259"/>
      <c r="L1082" s="264"/>
      <c r="M1082" s="265"/>
      <c r="N1082" s="266"/>
      <c r="O1082" s="266"/>
      <c r="P1082" s="266"/>
      <c r="Q1082" s="266"/>
      <c r="R1082" s="266"/>
      <c r="S1082" s="266"/>
      <c r="T1082" s="267"/>
      <c r="U1082" s="14"/>
      <c r="V1082" s="14"/>
      <c r="W1082" s="14"/>
      <c r="X1082" s="14"/>
      <c r="Y1082" s="14"/>
      <c r="Z1082" s="14"/>
      <c r="AA1082" s="14"/>
      <c r="AB1082" s="14"/>
      <c r="AC1082" s="14"/>
      <c r="AD1082" s="14"/>
      <c r="AE1082" s="14"/>
      <c r="AT1082" s="268" t="s">
        <v>264</v>
      </c>
      <c r="AU1082" s="268" t="s">
        <v>85</v>
      </c>
      <c r="AV1082" s="14" t="s">
        <v>85</v>
      </c>
      <c r="AW1082" s="14" t="s">
        <v>32</v>
      </c>
      <c r="AX1082" s="14" t="s">
        <v>76</v>
      </c>
      <c r="AY1082" s="268" t="s">
        <v>253</v>
      </c>
    </row>
    <row r="1083" s="13" customFormat="1">
      <c r="A1083" s="13"/>
      <c r="B1083" s="247"/>
      <c r="C1083" s="248"/>
      <c r="D1083" s="249" t="s">
        <v>264</v>
      </c>
      <c r="E1083" s="250" t="s">
        <v>1</v>
      </c>
      <c r="F1083" s="251" t="s">
        <v>2600</v>
      </c>
      <c r="G1083" s="248"/>
      <c r="H1083" s="250" t="s">
        <v>1</v>
      </c>
      <c r="I1083" s="252"/>
      <c r="J1083" s="248"/>
      <c r="K1083" s="248"/>
      <c r="L1083" s="253"/>
      <c r="M1083" s="254"/>
      <c r="N1083" s="255"/>
      <c r="O1083" s="255"/>
      <c r="P1083" s="255"/>
      <c r="Q1083" s="255"/>
      <c r="R1083" s="255"/>
      <c r="S1083" s="255"/>
      <c r="T1083" s="256"/>
      <c r="U1083" s="13"/>
      <c r="V1083" s="13"/>
      <c r="W1083" s="13"/>
      <c r="X1083" s="13"/>
      <c r="Y1083" s="13"/>
      <c r="Z1083" s="13"/>
      <c r="AA1083" s="13"/>
      <c r="AB1083" s="13"/>
      <c r="AC1083" s="13"/>
      <c r="AD1083" s="13"/>
      <c r="AE1083" s="13"/>
      <c r="AT1083" s="257" t="s">
        <v>264</v>
      </c>
      <c r="AU1083" s="257" t="s">
        <v>85</v>
      </c>
      <c r="AV1083" s="13" t="s">
        <v>83</v>
      </c>
      <c r="AW1083" s="13" t="s">
        <v>32</v>
      </c>
      <c r="AX1083" s="13" t="s">
        <v>76</v>
      </c>
      <c r="AY1083" s="257" t="s">
        <v>253</v>
      </c>
    </row>
    <row r="1084" s="14" customFormat="1">
      <c r="A1084" s="14"/>
      <c r="B1084" s="258"/>
      <c r="C1084" s="259"/>
      <c r="D1084" s="249" t="s">
        <v>264</v>
      </c>
      <c r="E1084" s="260" t="s">
        <v>1</v>
      </c>
      <c r="F1084" s="261" t="s">
        <v>2601</v>
      </c>
      <c r="G1084" s="259"/>
      <c r="H1084" s="262">
        <v>2.0019999999999998</v>
      </c>
      <c r="I1084" s="263"/>
      <c r="J1084" s="259"/>
      <c r="K1084" s="259"/>
      <c r="L1084" s="264"/>
      <c r="M1084" s="265"/>
      <c r="N1084" s="266"/>
      <c r="O1084" s="266"/>
      <c r="P1084" s="266"/>
      <c r="Q1084" s="266"/>
      <c r="R1084" s="266"/>
      <c r="S1084" s="266"/>
      <c r="T1084" s="267"/>
      <c r="U1084" s="14"/>
      <c r="V1084" s="14"/>
      <c r="W1084" s="14"/>
      <c r="X1084" s="14"/>
      <c r="Y1084" s="14"/>
      <c r="Z1084" s="14"/>
      <c r="AA1084" s="14"/>
      <c r="AB1084" s="14"/>
      <c r="AC1084" s="14"/>
      <c r="AD1084" s="14"/>
      <c r="AE1084" s="14"/>
      <c r="AT1084" s="268" t="s">
        <v>264</v>
      </c>
      <c r="AU1084" s="268" t="s">
        <v>85</v>
      </c>
      <c r="AV1084" s="14" t="s">
        <v>85</v>
      </c>
      <c r="AW1084" s="14" t="s">
        <v>32</v>
      </c>
      <c r="AX1084" s="14" t="s">
        <v>76</v>
      </c>
      <c r="AY1084" s="268" t="s">
        <v>253</v>
      </c>
    </row>
    <row r="1085" s="13" customFormat="1">
      <c r="A1085" s="13"/>
      <c r="B1085" s="247"/>
      <c r="C1085" s="248"/>
      <c r="D1085" s="249" t="s">
        <v>264</v>
      </c>
      <c r="E1085" s="250" t="s">
        <v>1</v>
      </c>
      <c r="F1085" s="251" t="s">
        <v>2602</v>
      </c>
      <c r="G1085" s="248"/>
      <c r="H1085" s="250" t="s">
        <v>1</v>
      </c>
      <c r="I1085" s="252"/>
      <c r="J1085" s="248"/>
      <c r="K1085" s="248"/>
      <c r="L1085" s="253"/>
      <c r="M1085" s="254"/>
      <c r="N1085" s="255"/>
      <c r="O1085" s="255"/>
      <c r="P1085" s="255"/>
      <c r="Q1085" s="255"/>
      <c r="R1085" s="255"/>
      <c r="S1085" s="255"/>
      <c r="T1085" s="256"/>
      <c r="U1085" s="13"/>
      <c r="V1085" s="13"/>
      <c r="W1085" s="13"/>
      <c r="X1085" s="13"/>
      <c r="Y1085" s="13"/>
      <c r="Z1085" s="13"/>
      <c r="AA1085" s="13"/>
      <c r="AB1085" s="13"/>
      <c r="AC1085" s="13"/>
      <c r="AD1085" s="13"/>
      <c r="AE1085" s="13"/>
      <c r="AT1085" s="257" t="s">
        <v>264</v>
      </c>
      <c r="AU1085" s="257" t="s">
        <v>85</v>
      </c>
      <c r="AV1085" s="13" t="s">
        <v>83</v>
      </c>
      <c r="AW1085" s="13" t="s">
        <v>32</v>
      </c>
      <c r="AX1085" s="13" t="s">
        <v>76</v>
      </c>
      <c r="AY1085" s="257" t="s">
        <v>253</v>
      </c>
    </row>
    <row r="1086" s="14" customFormat="1">
      <c r="A1086" s="14"/>
      <c r="B1086" s="258"/>
      <c r="C1086" s="259"/>
      <c r="D1086" s="249" t="s">
        <v>264</v>
      </c>
      <c r="E1086" s="260" t="s">
        <v>1</v>
      </c>
      <c r="F1086" s="261" t="s">
        <v>2603</v>
      </c>
      <c r="G1086" s="259"/>
      <c r="H1086" s="262">
        <v>1.8480000000000001</v>
      </c>
      <c r="I1086" s="263"/>
      <c r="J1086" s="259"/>
      <c r="K1086" s="259"/>
      <c r="L1086" s="264"/>
      <c r="M1086" s="265"/>
      <c r="N1086" s="266"/>
      <c r="O1086" s="266"/>
      <c r="P1086" s="266"/>
      <c r="Q1086" s="266"/>
      <c r="R1086" s="266"/>
      <c r="S1086" s="266"/>
      <c r="T1086" s="267"/>
      <c r="U1086" s="14"/>
      <c r="V1086" s="14"/>
      <c r="W1086" s="14"/>
      <c r="X1086" s="14"/>
      <c r="Y1086" s="14"/>
      <c r="Z1086" s="14"/>
      <c r="AA1086" s="14"/>
      <c r="AB1086" s="14"/>
      <c r="AC1086" s="14"/>
      <c r="AD1086" s="14"/>
      <c r="AE1086" s="14"/>
      <c r="AT1086" s="268" t="s">
        <v>264</v>
      </c>
      <c r="AU1086" s="268" t="s">
        <v>85</v>
      </c>
      <c r="AV1086" s="14" t="s">
        <v>85</v>
      </c>
      <c r="AW1086" s="14" t="s">
        <v>32</v>
      </c>
      <c r="AX1086" s="14" t="s">
        <v>76</v>
      </c>
      <c r="AY1086" s="268" t="s">
        <v>253</v>
      </c>
    </row>
    <row r="1087" s="13" customFormat="1">
      <c r="A1087" s="13"/>
      <c r="B1087" s="247"/>
      <c r="C1087" s="248"/>
      <c r="D1087" s="249" t="s">
        <v>264</v>
      </c>
      <c r="E1087" s="250" t="s">
        <v>1</v>
      </c>
      <c r="F1087" s="251" t="s">
        <v>2604</v>
      </c>
      <c r="G1087" s="248"/>
      <c r="H1087" s="250" t="s">
        <v>1</v>
      </c>
      <c r="I1087" s="252"/>
      <c r="J1087" s="248"/>
      <c r="K1087" s="248"/>
      <c r="L1087" s="253"/>
      <c r="M1087" s="254"/>
      <c r="N1087" s="255"/>
      <c r="O1087" s="255"/>
      <c r="P1087" s="255"/>
      <c r="Q1087" s="255"/>
      <c r="R1087" s="255"/>
      <c r="S1087" s="255"/>
      <c r="T1087" s="256"/>
      <c r="U1087" s="13"/>
      <c r="V1087" s="13"/>
      <c r="W1087" s="13"/>
      <c r="X1087" s="13"/>
      <c r="Y1087" s="13"/>
      <c r="Z1087" s="13"/>
      <c r="AA1087" s="13"/>
      <c r="AB1087" s="13"/>
      <c r="AC1087" s="13"/>
      <c r="AD1087" s="13"/>
      <c r="AE1087" s="13"/>
      <c r="AT1087" s="257" t="s">
        <v>264</v>
      </c>
      <c r="AU1087" s="257" t="s">
        <v>85</v>
      </c>
      <c r="AV1087" s="13" t="s">
        <v>83</v>
      </c>
      <c r="AW1087" s="13" t="s">
        <v>32</v>
      </c>
      <c r="AX1087" s="13" t="s">
        <v>76</v>
      </c>
      <c r="AY1087" s="257" t="s">
        <v>253</v>
      </c>
    </row>
    <row r="1088" s="14" customFormat="1">
      <c r="A1088" s="14"/>
      <c r="B1088" s="258"/>
      <c r="C1088" s="259"/>
      <c r="D1088" s="249" t="s">
        <v>264</v>
      </c>
      <c r="E1088" s="260" t="s">
        <v>1</v>
      </c>
      <c r="F1088" s="261" t="s">
        <v>2605</v>
      </c>
      <c r="G1088" s="259"/>
      <c r="H1088" s="262">
        <v>1.694</v>
      </c>
      <c r="I1088" s="263"/>
      <c r="J1088" s="259"/>
      <c r="K1088" s="259"/>
      <c r="L1088" s="264"/>
      <c r="M1088" s="265"/>
      <c r="N1088" s="266"/>
      <c r="O1088" s="266"/>
      <c r="P1088" s="266"/>
      <c r="Q1088" s="266"/>
      <c r="R1088" s="266"/>
      <c r="S1088" s="266"/>
      <c r="T1088" s="267"/>
      <c r="U1088" s="14"/>
      <c r="V1088" s="14"/>
      <c r="W1088" s="14"/>
      <c r="X1088" s="14"/>
      <c r="Y1088" s="14"/>
      <c r="Z1088" s="14"/>
      <c r="AA1088" s="14"/>
      <c r="AB1088" s="14"/>
      <c r="AC1088" s="14"/>
      <c r="AD1088" s="14"/>
      <c r="AE1088" s="14"/>
      <c r="AT1088" s="268" t="s">
        <v>264</v>
      </c>
      <c r="AU1088" s="268" t="s">
        <v>85</v>
      </c>
      <c r="AV1088" s="14" t="s">
        <v>85</v>
      </c>
      <c r="AW1088" s="14" t="s">
        <v>32</v>
      </c>
      <c r="AX1088" s="14" t="s">
        <v>76</v>
      </c>
      <c r="AY1088" s="268" t="s">
        <v>253</v>
      </c>
    </row>
    <row r="1089" s="16" customFormat="1">
      <c r="A1089" s="16"/>
      <c r="B1089" s="280"/>
      <c r="C1089" s="281"/>
      <c r="D1089" s="249" t="s">
        <v>264</v>
      </c>
      <c r="E1089" s="282" t="s">
        <v>1</v>
      </c>
      <c r="F1089" s="283" t="s">
        <v>323</v>
      </c>
      <c r="G1089" s="281"/>
      <c r="H1089" s="284">
        <v>58.765000000000001</v>
      </c>
      <c r="I1089" s="285"/>
      <c r="J1089" s="281"/>
      <c r="K1089" s="281"/>
      <c r="L1089" s="286"/>
      <c r="M1089" s="287"/>
      <c r="N1089" s="288"/>
      <c r="O1089" s="288"/>
      <c r="P1089" s="288"/>
      <c r="Q1089" s="288"/>
      <c r="R1089" s="288"/>
      <c r="S1089" s="288"/>
      <c r="T1089" s="289"/>
      <c r="U1089" s="16"/>
      <c r="V1089" s="16"/>
      <c r="W1089" s="16"/>
      <c r="X1089" s="16"/>
      <c r="Y1089" s="16"/>
      <c r="Z1089" s="16"/>
      <c r="AA1089" s="16"/>
      <c r="AB1089" s="16"/>
      <c r="AC1089" s="16"/>
      <c r="AD1089" s="16"/>
      <c r="AE1089" s="16"/>
      <c r="AT1089" s="290" t="s">
        <v>264</v>
      </c>
      <c r="AU1089" s="290" t="s">
        <v>85</v>
      </c>
      <c r="AV1089" s="16" t="s">
        <v>102</v>
      </c>
      <c r="AW1089" s="16" t="s">
        <v>32</v>
      </c>
      <c r="AX1089" s="16" t="s">
        <v>76</v>
      </c>
      <c r="AY1089" s="290" t="s">
        <v>253</v>
      </c>
    </row>
    <row r="1090" s="13" customFormat="1">
      <c r="A1090" s="13"/>
      <c r="B1090" s="247"/>
      <c r="C1090" s="248"/>
      <c r="D1090" s="249" t="s">
        <v>264</v>
      </c>
      <c r="E1090" s="250" t="s">
        <v>1</v>
      </c>
      <c r="F1090" s="251" t="s">
        <v>357</v>
      </c>
      <c r="G1090" s="248"/>
      <c r="H1090" s="250" t="s">
        <v>1</v>
      </c>
      <c r="I1090" s="252"/>
      <c r="J1090" s="248"/>
      <c r="K1090" s="248"/>
      <c r="L1090" s="253"/>
      <c r="M1090" s="254"/>
      <c r="N1090" s="255"/>
      <c r="O1090" s="255"/>
      <c r="P1090" s="255"/>
      <c r="Q1090" s="255"/>
      <c r="R1090" s="255"/>
      <c r="S1090" s="255"/>
      <c r="T1090" s="256"/>
      <c r="U1090" s="13"/>
      <c r="V1090" s="13"/>
      <c r="W1090" s="13"/>
      <c r="X1090" s="13"/>
      <c r="Y1090" s="13"/>
      <c r="Z1090" s="13"/>
      <c r="AA1090" s="13"/>
      <c r="AB1090" s="13"/>
      <c r="AC1090" s="13"/>
      <c r="AD1090" s="13"/>
      <c r="AE1090" s="13"/>
      <c r="AT1090" s="257" t="s">
        <v>264</v>
      </c>
      <c r="AU1090" s="257" t="s">
        <v>85</v>
      </c>
      <c r="AV1090" s="13" t="s">
        <v>83</v>
      </c>
      <c r="AW1090" s="13" t="s">
        <v>32</v>
      </c>
      <c r="AX1090" s="13" t="s">
        <v>76</v>
      </c>
      <c r="AY1090" s="257" t="s">
        <v>253</v>
      </c>
    </row>
    <row r="1091" s="13" customFormat="1">
      <c r="A1091" s="13"/>
      <c r="B1091" s="247"/>
      <c r="C1091" s="248"/>
      <c r="D1091" s="249" t="s">
        <v>264</v>
      </c>
      <c r="E1091" s="250" t="s">
        <v>1</v>
      </c>
      <c r="F1091" s="251" t="s">
        <v>2606</v>
      </c>
      <c r="G1091" s="248"/>
      <c r="H1091" s="250" t="s">
        <v>1</v>
      </c>
      <c r="I1091" s="252"/>
      <c r="J1091" s="248"/>
      <c r="K1091" s="248"/>
      <c r="L1091" s="253"/>
      <c r="M1091" s="254"/>
      <c r="N1091" s="255"/>
      <c r="O1091" s="255"/>
      <c r="P1091" s="255"/>
      <c r="Q1091" s="255"/>
      <c r="R1091" s="255"/>
      <c r="S1091" s="255"/>
      <c r="T1091" s="256"/>
      <c r="U1091" s="13"/>
      <c r="V1091" s="13"/>
      <c r="W1091" s="13"/>
      <c r="X1091" s="13"/>
      <c r="Y1091" s="13"/>
      <c r="Z1091" s="13"/>
      <c r="AA1091" s="13"/>
      <c r="AB1091" s="13"/>
      <c r="AC1091" s="13"/>
      <c r="AD1091" s="13"/>
      <c r="AE1091" s="13"/>
      <c r="AT1091" s="257" t="s">
        <v>264</v>
      </c>
      <c r="AU1091" s="257" t="s">
        <v>85</v>
      </c>
      <c r="AV1091" s="13" t="s">
        <v>83</v>
      </c>
      <c r="AW1091" s="13" t="s">
        <v>32</v>
      </c>
      <c r="AX1091" s="13" t="s">
        <v>76</v>
      </c>
      <c r="AY1091" s="257" t="s">
        <v>253</v>
      </c>
    </row>
    <row r="1092" s="14" customFormat="1">
      <c r="A1092" s="14"/>
      <c r="B1092" s="258"/>
      <c r="C1092" s="259"/>
      <c r="D1092" s="249" t="s">
        <v>264</v>
      </c>
      <c r="E1092" s="260" t="s">
        <v>1</v>
      </c>
      <c r="F1092" s="261" t="s">
        <v>2607</v>
      </c>
      <c r="G1092" s="259"/>
      <c r="H1092" s="262">
        <v>0.85099999999999998</v>
      </c>
      <c r="I1092" s="263"/>
      <c r="J1092" s="259"/>
      <c r="K1092" s="259"/>
      <c r="L1092" s="264"/>
      <c r="M1092" s="265"/>
      <c r="N1092" s="266"/>
      <c r="O1092" s="266"/>
      <c r="P1092" s="266"/>
      <c r="Q1092" s="266"/>
      <c r="R1092" s="266"/>
      <c r="S1092" s="266"/>
      <c r="T1092" s="267"/>
      <c r="U1092" s="14"/>
      <c r="V1092" s="14"/>
      <c r="W1092" s="14"/>
      <c r="X1092" s="14"/>
      <c r="Y1092" s="14"/>
      <c r="Z1092" s="14"/>
      <c r="AA1092" s="14"/>
      <c r="AB1092" s="14"/>
      <c r="AC1092" s="14"/>
      <c r="AD1092" s="14"/>
      <c r="AE1092" s="14"/>
      <c r="AT1092" s="268" t="s">
        <v>264</v>
      </c>
      <c r="AU1092" s="268" t="s">
        <v>85</v>
      </c>
      <c r="AV1092" s="14" t="s">
        <v>85</v>
      </c>
      <c r="AW1092" s="14" t="s">
        <v>32</v>
      </c>
      <c r="AX1092" s="14" t="s">
        <v>76</v>
      </c>
      <c r="AY1092" s="268" t="s">
        <v>253</v>
      </c>
    </row>
    <row r="1093" s="13" customFormat="1">
      <c r="A1093" s="13"/>
      <c r="B1093" s="247"/>
      <c r="C1093" s="248"/>
      <c r="D1093" s="249" t="s">
        <v>264</v>
      </c>
      <c r="E1093" s="250" t="s">
        <v>1</v>
      </c>
      <c r="F1093" s="251" t="s">
        <v>2608</v>
      </c>
      <c r="G1093" s="248"/>
      <c r="H1093" s="250" t="s">
        <v>1</v>
      </c>
      <c r="I1093" s="252"/>
      <c r="J1093" s="248"/>
      <c r="K1093" s="248"/>
      <c r="L1093" s="253"/>
      <c r="M1093" s="254"/>
      <c r="N1093" s="255"/>
      <c r="O1093" s="255"/>
      <c r="P1093" s="255"/>
      <c r="Q1093" s="255"/>
      <c r="R1093" s="255"/>
      <c r="S1093" s="255"/>
      <c r="T1093" s="256"/>
      <c r="U1093" s="13"/>
      <c r="V1093" s="13"/>
      <c r="W1093" s="13"/>
      <c r="X1093" s="13"/>
      <c r="Y1093" s="13"/>
      <c r="Z1093" s="13"/>
      <c r="AA1093" s="13"/>
      <c r="AB1093" s="13"/>
      <c r="AC1093" s="13"/>
      <c r="AD1093" s="13"/>
      <c r="AE1093" s="13"/>
      <c r="AT1093" s="257" t="s">
        <v>264</v>
      </c>
      <c r="AU1093" s="257" t="s">
        <v>85</v>
      </c>
      <c r="AV1093" s="13" t="s">
        <v>83</v>
      </c>
      <c r="AW1093" s="13" t="s">
        <v>32</v>
      </c>
      <c r="AX1093" s="13" t="s">
        <v>76</v>
      </c>
      <c r="AY1093" s="257" t="s">
        <v>253</v>
      </c>
    </row>
    <row r="1094" s="14" customFormat="1">
      <c r="A1094" s="14"/>
      <c r="B1094" s="258"/>
      <c r="C1094" s="259"/>
      <c r="D1094" s="249" t="s">
        <v>264</v>
      </c>
      <c r="E1094" s="260" t="s">
        <v>1</v>
      </c>
      <c r="F1094" s="261" t="s">
        <v>2609</v>
      </c>
      <c r="G1094" s="259"/>
      <c r="H1094" s="262">
        <v>2.0720000000000001</v>
      </c>
      <c r="I1094" s="263"/>
      <c r="J1094" s="259"/>
      <c r="K1094" s="259"/>
      <c r="L1094" s="264"/>
      <c r="M1094" s="265"/>
      <c r="N1094" s="266"/>
      <c r="O1094" s="266"/>
      <c r="P1094" s="266"/>
      <c r="Q1094" s="266"/>
      <c r="R1094" s="266"/>
      <c r="S1094" s="266"/>
      <c r="T1094" s="267"/>
      <c r="U1094" s="14"/>
      <c r="V1094" s="14"/>
      <c r="W1094" s="14"/>
      <c r="X1094" s="14"/>
      <c r="Y1094" s="14"/>
      <c r="Z1094" s="14"/>
      <c r="AA1094" s="14"/>
      <c r="AB1094" s="14"/>
      <c r="AC1094" s="14"/>
      <c r="AD1094" s="14"/>
      <c r="AE1094" s="14"/>
      <c r="AT1094" s="268" t="s">
        <v>264</v>
      </c>
      <c r="AU1094" s="268" t="s">
        <v>85</v>
      </c>
      <c r="AV1094" s="14" t="s">
        <v>85</v>
      </c>
      <c r="AW1094" s="14" t="s">
        <v>32</v>
      </c>
      <c r="AX1094" s="14" t="s">
        <v>76</v>
      </c>
      <c r="AY1094" s="268" t="s">
        <v>253</v>
      </c>
    </row>
    <row r="1095" s="13" customFormat="1">
      <c r="A1095" s="13"/>
      <c r="B1095" s="247"/>
      <c r="C1095" s="248"/>
      <c r="D1095" s="249" t="s">
        <v>264</v>
      </c>
      <c r="E1095" s="250" t="s">
        <v>1</v>
      </c>
      <c r="F1095" s="251" t="s">
        <v>2610</v>
      </c>
      <c r="G1095" s="248"/>
      <c r="H1095" s="250" t="s">
        <v>1</v>
      </c>
      <c r="I1095" s="252"/>
      <c r="J1095" s="248"/>
      <c r="K1095" s="248"/>
      <c r="L1095" s="253"/>
      <c r="M1095" s="254"/>
      <c r="N1095" s="255"/>
      <c r="O1095" s="255"/>
      <c r="P1095" s="255"/>
      <c r="Q1095" s="255"/>
      <c r="R1095" s="255"/>
      <c r="S1095" s="255"/>
      <c r="T1095" s="256"/>
      <c r="U1095" s="13"/>
      <c r="V1095" s="13"/>
      <c r="W1095" s="13"/>
      <c r="X1095" s="13"/>
      <c r="Y1095" s="13"/>
      <c r="Z1095" s="13"/>
      <c r="AA1095" s="13"/>
      <c r="AB1095" s="13"/>
      <c r="AC1095" s="13"/>
      <c r="AD1095" s="13"/>
      <c r="AE1095" s="13"/>
      <c r="AT1095" s="257" t="s">
        <v>264</v>
      </c>
      <c r="AU1095" s="257" t="s">
        <v>85</v>
      </c>
      <c r="AV1095" s="13" t="s">
        <v>83</v>
      </c>
      <c r="AW1095" s="13" t="s">
        <v>32</v>
      </c>
      <c r="AX1095" s="13" t="s">
        <v>76</v>
      </c>
      <c r="AY1095" s="257" t="s">
        <v>253</v>
      </c>
    </row>
    <row r="1096" s="14" customFormat="1">
      <c r="A1096" s="14"/>
      <c r="B1096" s="258"/>
      <c r="C1096" s="259"/>
      <c r="D1096" s="249" t="s">
        <v>264</v>
      </c>
      <c r="E1096" s="260" t="s">
        <v>1</v>
      </c>
      <c r="F1096" s="261" t="s">
        <v>2591</v>
      </c>
      <c r="G1096" s="259"/>
      <c r="H1096" s="262">
        <v>4.2750000000000004</v>
      </c>
      <c r="I1096" s="263"/>
      <c r="J1096" s="259"/>
      <c r="K1096" s="259"/>
      <c r="L1096" s="264"/>
      <c r="M1096" s="265"/>
      <c r="N1096" s="266"/>
      <c r="O1096" s="266"/>
      <c r="P1096" s="266"/>
      <c r="Q1096" s="266"/>
      <c r="R1096" s="266"/>
      <c r="S1096" s="266"/>
      <c r="T1096" s="267"/>
      <c r="U1096" s="14"/>
      <c r="V1096" s="14"/>
      <c r="W1096" s="14"/>
      <c r="X1096" s="14"/>
      <c r="Y1096" s="14"/>
      <c r="Z1096" s="14"/>
      <c r="AA1096" s="14"/>
      <c r="AB1096" s="14"/>
      <c r="AC1096" s="14"/>
      <c r="AD1096" s="14"/>
      <c r="AE1096" s="14"/>
      <c r="AT1096" s="268" t="s">
        <v>264</v>
      </c>
      <c r="AU1096" s="268" t="s">
        <v>85</v>
      </c>
      <c r="AV1096" s="14" t="s">
        <v>85</v>
      </c>
      <c r="AW1096" s="14" t="s">
        <v>32</v>
      </c>
      <c r="AX1096" s="14" t="s">
        <v>76</v>
      </c>
      <c r="AY1096" s="268" t="s">
        <v>253</v>
      </c>
    </row>
    <row r="1097" s="13" customFormat="1">
      <c r="A1097" s="13"/>
      <c r="B1097" s="247"/>
      <c r="C1097" s="248"/>
      <c r="D1097" s="249" t="s">
        <v>264</v>
      </c>
      <c r="E1097" s="250" t="s">
        <v>1</v>
      </c>
      <c r="F1097" s="251" t="s">
        <v>2611</v>
      </c>
      <c r="G1097" s="248"/>
      <c r="H1097" s="250" t="s">
        <v>1</v>
      </c>
      <c r="I1097" s="252"/>
      <c r="J1097" s="248"/>
      <c r="K1097" s="248"/>
      <c r="L1097" s="253"/>
      <c r="M1097" s="254"/>
      <c r="N1097" s="255"/>
      <c r="O1097" s="255"/>
      <c r="P1097" s="255"/>
      <c r="Q1097" s="255"/>
      <c r="R1097" s="255"/>
      <c r="S1097" s="255"/>
      <c r="T1097" s="256"/>
      <c r="U1097" s="13"/>
      <c r="V1097" s="13"/>
      <c r="W1097" s="13"/>
      <c r="X1097" s="13"/>
      <c r="Y1097" s="13"/>
      <c r="Z1097" s="13"/>
      <c r="AA1097" s="13"/>
      <c r="AB1097" s="13"/>
      <c r="AC1097" s="13"/>
      <c r="AD1097" s="13"/>
      <c r="AE1097" s="13"/>
      <c r="AT1097" s="257" t="s">
        <v>264</v>
      </c>
      <c r="AU1097" s="257" t="s">
        <v>85</v>
      </c>
      <c r="AV1097" s="13" t="s">
        <v>83</v>
      </c>
      <c r="AW1097" s="13" t="s">
        <v>32</v>
      </c>
      <c r="AX1097" s="13" t="s">
        <v>76</v>
      </c>
      <c r="AY1097" s="257" t="s">
        <v>253</v>
      </c>
    </row>
    <row r="1098" s="14" customFormat="1">
      <c r="A1098" s="14"/>
      <c r="B1098" s="258"/>
      <c r="C1098" s="259"/>
      <c r="D1098" s="249" t="s">
        <v>264</v>
      </c>
      <c r="E1098" s="260" t="s">
        <v>1</v>
      </c>
      <c r="F1098" s="261" t="s">
        <v>2612</v>
      </c>
      <c r="G1098" s="259"/>
      <c r="H1098" s="262">
        <v>1.425</v>
      </c>
      <c r="I1098" s="263"/>
      <c r="J1098" s="259"/>
      <c r="K1098" s="259"/>
      <c r="L1098" s="264"/>
      <c r="M1098" s="265"/>
      <c r="N1098" s="266"/>
      <c r="O1098" s="266"/>
      <c r="P1098" s="266"/>
      <c r="Q1098" s="266"/>
      <c r="R1098" s="266"/>
      <c r="S1098" s="266"/>
      <c r="T1098" s="267"/>
      <c r="U1098" s="14"/>
      <c r="V1098" s="14"/>
      <c r="W1098" s="14"/>
      <c r="X1098" s="14"/>
      <c r="Y1098" s="14"/>
      <c r="Z1098" s="14"/>
      <c r="AA1098" s="14"/>
      <c r="AB1098" s="14"/>
      <c r="AC1098" s="14"/>
      <c r="AD1098" s="14"/>
      <c r="AE1098" s="14"/>
      <c r="AT1098" s="268" t="s">
        <v>264</v>
      </c>
      <c r="AU1098" s="268" t="s">
        <v>85</v>
      </c>
      <c r="AV1098" s="14" t="s">
        <v>85</v>
      </c>
      <c r="AW1098" s="14" t="s">
        <v>32</v>
      </c>
      <c r="AX1098" s="14" t="s">
        <v>76</v>
      </c>
      <c r="AY1098" s="268" t="s">
        <v>253</v>
      </c>
    </row>
    <row r="1099" s="16" customFormat="1">
      <c r="A1099" s="16"/>
      <c r="B1099" s="280"/>
      <c r="C1099" s="281"/>
      <c r="D1099" s="249" t="s">
        <v>264</v>
      </c>
      <c r="E1099" s="282" t="s">
        <v>1</v>
      </c>
      <c r="F1099" s="283" t="s">
        <v>323</v>
      </c>
      <c r="G1099" s="281"/>
      <c r="H1099" s="284">
        <v>8.6229999999999993</v>
      </c>
      <c r="I1099" s="285"/>
      <c r="J1099" s="281"/>
      <c r="K1099" s="281"/>
      <c r="L1099" s="286"/>
      <c r="M1099" s="287"/>
      <c r="N1099" s="288"/>
      <c r="O1099" s="288"/>
      <c r="P1099" s="288"/>
      <c r="Q1099" s="288"/>
      <c r="R1099" s="288"/>
      <c r="S1099" s="288"/>
      <c r="T1099" s="289"/>
      <c r="U1099" s="16"/>
      <c r="V1099" s="16"/>
      <c r="W1099" s="16"/>
      <c r="X1099" s="16"/>
      <c r="Y1099" s="16"/>
      <c r="Z1099" s="16"/>
      <c r="AA1099" s="16"/>
      <c r="AB1099" s="16"/>
      <c r="AC1099" s="16"/>
      <c r="AD1099" s="16"/>
      <c r="AE1099" s="16"/>
      <c r="AT1099" s="290" t="s">
        <v>264</v>
      </c>
      <c r="AU1099" s="290" t="s">
        <v>85</v>
      </c>
      <c r="AV1099" s="16" t="s">
        <v>102</v>
      </c>
      <c r="AW1099" s="16" t="s">
        <v>32</v>
      </c>
      <c r="AX1099" s="16" t="s">
        <v>76</v>
      </c>
      <c r="AY1099" s="290" t="s">
        <v>253</v>
      </c>
    </row>
    <row r="1100" s="15" customFormat="1">
      <c r="A1100" s="15"/>
      <c r="B1100" s="269"/>
      <c r="C1100" s="270"/>
      <c r="D1100" s="249" t="s">
        <v>264</v>
      </c>
      <c r="E1100" s="271" t="s">
        <v>1</v>
      </c>
      <c r="F1100" s="272" t="s">
        <v>283</v>
      </c>
      <c r="G1100" s="270"/>
      <c r="H1100" s="273">
        <v>67.388000000000005</v>
      </c>
      <c r="I1100" s="274"/>
      <c r="J1100" s="270"/>
      <c r="K1100" s="270"/>
      <c r="L1100" s="275"/>
      <c r="M1100" s="276"/>
      <c r="N1100" s="277"/>
      <c r="O1100" s="277"/>
      <c r="P1100" s="277"/>
      <c r="Q1100" s="277"/>
      <c r="R1100" s="277"/>
      <c r="S1100" s="277"/>
      <c r="T1100" s="278"/>
      <c r="U1100" s="15"/>
      <c r="V1100" s="15"/>
      <c r="W1100" s="15"/>
      <c r="X1100" s="15"/>
      <c r="Y1100" s="15"/>
      <c r="Z1100" s="15"/>
      <c r="AA1100" s="15"/>
      <c r="AB1100" s="15"/>
      <c r="AC1100" s="15"/>
      <c r="AD1100" s="15"/>
      <c r="AE1100" s="15"/>
      <c r="AT1100" s="279" t="s">
        <v>264</v>
      </c>
      <c r="AU1100" s="279" t="s">
        <v>85</v>
      </c>
      <c r="AV1100" s="15" t="s">
        <v>260</v>
      </c>
      <c r="AW1100" s="15" t="s">
        <v>32</v>
      </c>
      <c r="AX1100" s="15" t="s">
        <v>83</v>
      </c>
      <c r="AY1100" s="279" t="s">
        <v>253</v>
      </c>
    </row>
    <row r="1101" s="12" customFormat="1" ht="22.8" customHeight="1">
      <c r="A1101" s="12"/>
      <c r="B1101" s="213"/>
      <c r="C1101" s="214"/>
      <c r="D1101" s="215" t="s">
        <v>75</v>
      </c>
      <c r="E1101" s="227" t="s">
        <v>1103</v>
      </c>
      <c r="F1101" s="227" t="s">
        <v>1104</v>
      </c>
      <c r="G1101" s="214"/>
      <c r="H1101" s="214"/>
      <c r="I1101" s="217"/>
      <c r="J1101" s="228">
        <f>BK1101</f>
        <v>0</v>
      </c>
      <c r="K1101" s="214"/>
      <c r="L1101" s="219"/>
      <c r="M1101" s="220"/>
      <c r="N1101" s="221"/>
      <c r="O1101" s="221"/>
      <c r="P1101" s="222">
        <f>SUM(P1102:P1251)</f>
        <v>0</v>
      </c>
      <c r="Q1101" s="221"/>
      <c r="R1101" s="222">
        <f>SUM(R1102:R1251)</f>
        <v>0.69873280000000004</v>
      </c>
      <c r="S1101" s="221"/>
      <c r="T1101" s="223">
        <f>SUM(T1102:T1251)</f>
        <v>0</v>
      </c>
      <c r="U1101" s="12"/>
      <c r="V1101" s="12"/>
      <c r="W1101" s="12"/>
      <c r="X1101" s="12"/>
      <c r="Y1101" s="12"/>
      <c r="Z1101" s="12"/>
      <c r="AA1101" s="12"/>
      <c r="AB1101" s="12"/>
      <c r="AC1101" s="12"/>
      <c r="AD1101" s="12"/>
      <c r="AE1101" s="12"/>
      <c r="AR1101" s="224" t="s">
        <v>85</v>
      </c>
      <c r="AT1101" s="225" t="s">
        <v>75</v>
      </c>
      <c r="AU1101" s="225" t="s">
        <v>83</v>
      </c>
      <c r="AY1101" s="224" t="s">
        <v>253</v>
      </c>
      <c r="BK1101" s="226">
        <f>SUM(BK1102:BK1251)</f>
        <v>0</v>
      </c>
    </row>
    <row r="1102" s="2" customFormat="1" ht="24.15" customHeight="1">
      <c r="A1102" s="39"/>
      <c r="B1102" s="40"/>
      <c r="C1102" s="229" t="s">
        <v>959</v>
      </c>
      <c r="D1102" s="229" t="s">
        <v>256</v>
      </c>
      <c r="E1102" s="230" t="s">
        <v>1106</v>
      </c>
      <c r="F1102" s="231" t="s">
        <v>1107</v>
      </c>
      <c r="G1102" s="232" t="s">
        <v>187</v>
      </c>
      <c r="H1102" s="233">
        <v>160</v>
      </c>
      <c r="I1102" s="234"/>
      <c r="J1102" s="235">
        <f>ROUND(I1102*H1102,2)</f>
        <v>0</v>
      </c>
      <c r="K1102" s="231" t="s">
        <v>1</v>
      </c>
      <c r="L1102" s="45"/>
      <c r="M1102" s="236" t="s">
        <v>1</v>
      </c>
      <c r="N1102" s="237" t="s">
        <v>41</v>
      </c>
      <c r="O1102" s="92"/>
      <c r="P1102" s="238">
        <f>O1102*H1102</f>
        <v>0</v>
      </c>
      <c r="Q1102" s="238">
        <v>1.0000000000000001E-05</v>
      </c>
      <c r="R1102" s="238">
        <f>Q1102*H1102</f>
        <v>0.0016000000000000001</v>
      </c>
      <c r="S1102" s="238">
        <v>0</v>
      </c>
      <c r="T1102" s="239">
        <f>S1102*H1102</f>
        <v>0</v>
      </c>
      <c r="U1102" s="39"/>
      <c r="V1102" s="39"/>
      <c r="W1102" s="39"/>
      <c r="X1102" s="39"/>
      <c r="Y1102" s="39"/>
      <c r="Z1102" s="39"/>
      <c r="AA1102" s="39"/>
      <c r="AB1102" s="39"/>
      <c r="AC1102" s="39"/>
      <c r="AD1102" s="39"/>
      <c r="AE1102" s="39"/>
      <c r="AR1102" s="240" t="s">
        <v>398</v>
      </c>
      <c r="AT1102" s="240" t="s">
        <v>256</v>
      </c>
      <c r="AU1102" s="240" t="s">
        <v>85</v>
      </c>
      <c r="AY1102" s="18" t="s">
        <v>253</v>
      </c>
      <c r="BE1102" s="241">
        <f>IF(N1102="základní",J1102,0)</f>
        <v>0</v>
      </c>
      <c r="BF1102" s="241">
        <f>IF(N1102="snížená",J1102,0)</f>
        <v>0</v>
      </c>
      <c r="BG1102" s="241">
        <f>IF(N1102="zákl. přenesená",J1102,0)</f>
        <v>0</v>
      </c>
      <c r="BH1102" s="241">
        <f>IF(N1102="sníž. přenesená",J1102,0)</f>
        <v>0</v>
      </c>
      <c r="BI1102" s="241">
        <f>IF(N1102="nulová",J1102,0)</f>
        <v>0</v>
      </c>
      <c r="BJ1102" s="18" t="s">
        <v>83</v>
      </c>
      <c r="BK1102" s="241">
        <f>ROUND(I1102*H1102,2)</f>
        <v>0</v>
      </c>
      <c r="BL1102" s="18" t="s">
        <v>398</v>
      </c>
      <c r="BM1102" s="240" t="s">
        <v>2613</v>
      </c>
    </row>
    <row r="1103" s="2" customFormat="1" ht="24.15" customHeight="1">
      <c r="A1103" s="39"/>
      <c r="B1103" s="40"/>
      <c r="C1103" s="229" t="s">
        <v>966</v>
      </c>
      <c r="D1103" s="229" t="s">
        <v>256</v>
      </c>
      <c r="E1103" s="230" t="s">
        <v>1110</v>
      </c>
      <c r="F1103" s="231" t="s">
        <v>1111</v>
      </c>
      <c r="G1103" s="232" t="s">
        <v>179</v>
      </c>
      <c r="H1103" s="233">
        <v>1422.72</v>
      </c>
      <c r="I1103" s="234"/>
      <c r="J1103" s="235">
        <f>ROUND(I1103*H1103,2)</f>
        <v>0</v>
      </c>
      <c r="K1103" s="231" t="s">
        <v>1</v>
      </c>
      <c r="L1103" s="45"/>
      <c r="M1103" s="236" t="s">
        <v>1</v>
      </c>
      <c r="N1103" s="237" t="s">
        <v>41</v>
      </c>
      <c r="O1103" s="92"/>
      <c r="P1103" s="238">
        <f>O1103*H1103</f>
        <v>0</v>
      </c>
      <c r="Q1103" s="238">
        <v>0.00020000000000000001</v>
      </c>
      <c r="R1103" s="238">
        <f>Q1103*H1103</f>
        <v>0.28454400000000002</v>
      </c>
      <c r="S1103" s="238">
        <v>0</v>
      </c>
      <c r="T1103" s="239">
        <f>S1103*H1103</f>
        <v>0</v>
      </c>
      <c r="U1103" s="39"/>
      <c r="V1103" s="39"/>
      <c r="W1103" s="39"/>
      <c r="X1103" s="39"/>
      <c r="Y1103" s="39"/>
      <c r="Z1103" s="39"/>
      <c r="AA1103" s="39"/>
      <c r="AB1103" s="39"/>
      <c r="AC1103" s="39"/>
      <c r="AD1103" s="39"/>
      <c r="AE1103" s="39"/>
      <c r="AR1103" s="240" t="s">
        <v>398</v>
      </c>
      <c r="AT1103" s="240" t="s">
        <v>256</v>
      </c>
      <c r="AU1103" s="240" t="s">
        <v>85</v>
      </c>
      <c r="AY1103" s="18" t="s">
        <v>253</v>
      </c>
      <c r="BE1103" s="241">
        <f>IF(N1103="základní",J1103,0)</f>
        <v>0</v>
      </c>
      <c r="BF1103" s="241">
        <f>IF(N1103="snížená",J1103,0)</f>
        <v>0</v>
      </c>
      <c r="BG1103" s="241">
        <f>IF(N1103="zákl. přenesená",J1103,0)</f>
        <v>0</v>
      </c>
      <c r="BH1103" s="241">
        <f>IF(N1103="sníž. přenesená",J1103,0)</f>
        <v>0</v>
      </c>
      <c r="BI1103" s="241">
        <f>IF(N1103="nulová",J1103,0)</f>
        <v>0</v>
      </c>
      <c r="BJ1103" s="18" t="s">
        <v>83</v>
      </c>
      <c r="BK1103" s="241">
        <f>ROUND(I1103*H1103,2)</f>
        <v>0</v>
      </c>
      <c r="BL1103" s="18" t="s">
        <v>398</v>
      </c>
      <c r="BM1103" s="240" t="s">
        <v>2614</v>
      </c>
    </row>
    <row r="1104" s="13" customFormat="1">
      <c r="A1104" s="13"/>
      <c r="B1104" s="247"/>
      <c r="C1104" s="248"/>
      <c r="D1104" s="249" t="s">
        <v>264</v>
      </c>
      <c r="E1104" s="250" t="s">
        <v>1</v>
      </c>
      <c r="F1104" s="251" t="s">
        <v>1113</v>
      </c>
      <c r="G1104" s="248"/>
      <c r="H1104" s="250" t="s">
        <v>1</v>
      </c>
      <c r="I1104" s="252"/>
      <c r="J1104" s="248"/>
      <c r="K1104" s="248"/>
      <c r="L1104" s="253"/>
      <c r="M1104" s="254"/>
      <c r="N1104" s="255"/>
      <c r="O1104" s="255"/>
      <c r="P1104" s="255"/>
      <c r="Q1104" s="255"/>
      <c r="R1104" s="255"/>
      <c r="S1104" s="255"/>
      <c r="T1104" s="256"/>
      <c r="U1104" s="13"/>
      <c r="V1104" s="13"/>
      <c r="W1104" s="13"/>
      <c r="X1104" s="13"/>
      <c r="Y1104" s="13"/>
      <c r="Z1104" s="13"/>
      <c r="AA1104" s="13"/>
      <c r="AB1104" s="13"/>
      <c r="AC1104" s="13"/>
      <c r="AD1104" s="13"/>
      <c r="AE1104" s="13"/>
      <c r="AT1104" s="257" t="s">
        <v>264</v>
      </c>
      <c r="AU1104" s="257" t="s">
        <v>85</v>
      </c>
      <c r="AV1104" s="13" t="s">
        <v>83</v>
      </c>
      <c r="AW1104" s="13" t="s">
        <v>32</v>
      </c>
      <c r="AX1104" s="13" t="s">
        <v>76</v>
      </c>
      <c r="AY1104" s="257" t="s">
        <v>253</v>
      </c>
    </row>
    <row r="1105" s="14" customFormat="1">
      <c r="A1105" s="14"/>
      <c r="B1105" s="258"/>
      <c r="C1105" s="259"/>
      <c r="D1105" s="249" t="s">
        <v>264</v>
      </c>
      <c r="E1105" s="260" t="s">
        <v>1</v>
      </c>
      <c r="F1105" s="261" t="s">
        <v>2615</v>
      </c>
      <c r="G1105" s="259"/>
      <c r="H1105" s="262">
        <v>1422.72</v>
      </c>
      <c r="I1105" s="263"/>
      <c r="J1105" s="259"/>
      <c r="K1105" s="259"/>
      <c r="L1105" s="264"/>
      <c r="M1105" s="265"/>
      <c r="N1105" s="266"/>
      <c r="O1105" s="266"/>
      <c r="P1105" s="266"/>
      <c r="Q1105" s="266"/>
      <c r="R1105" s="266"/>
      <c r="S1105" s="266"/>
      <c r="T1105" s="267"/>
      <c r="U1105" s="14"/>
      <c r="V1105" s="14"/>
      <c r="W1105" s="14"/>
      <c r="X1105" s="14"/>
      <c r="Y1105" s="14"/>
      <c r="Z1105" s="14"/>
      <c r="AA1105" s="14"/>
      <c r="AB1105" s="14"/>
      <c r="AC1105" s="14"/>
      <c r="AD1105" s="14"/>
      <c r="AE1105" s="14"/>
      <c r="AT1105" s="268" t="s">
        <v>264</v>
      </c>
      <c r="AU1105" s="268" t="s">
        <v>85</v>
      </c>
      <c r="AV1105" s="14" t="s">
        <v>85</v>
      </c>
      <c r="AW1105" s="14" t="s">
        <v>32</v>
      </c>
      <c r="AX1105" s="14" t="s">
        <v>83</v>
      </c>
      <c r="AY1105" s="268" t="s">
        <v>253</v>
      </c>
    </row>
    <row r="1106" s="2" customFormat="1" ht="33" customHeight="1">
      <c r="A1106" s="39"/>
      <c r="B1106" s="40"/>
      <c r="C1106" s="229" t="s">
        <v>971</v>
      </c>
      <c r="D1106" s="229" t="s">
        <v>256</v>
      </c>
      <c r="E1106" s="230" t="s">
        <v>1122</v>
      </c>
      <c r="F1106" s="231" t="s">
        <v>1113</v>
      </c>
      <c r="G1106" s="232" t="s">
        <v>179</v>
      </c>
      <c r="H1106" s="233">
        <v>1422.72</v>
      </c>
      <c r="I1106" s="234"/>
      <c r="J1106" s="235">
        <f>ROUND(I1106*H1106,2)</f>
        <v>0</v>
      </c>
      <c r="K1106" s="231" t="s">
        <v>1</v>
      </c>
      <c r="L1106" s="45"/>
      <c r="M1106" s="236" t="s">
        <v>1</v>
      </c>
      <c r="N1106" s="237" t="s">
        <v>41</v>
      </c>
      <c r="O1106" s="92"/>
      <c r="P1106" s="238">
        <f>O1106*H1106</f>
        <v>0</v>
      </c>
      <c r="Q1106" s="238">
        <v>0.00029</v>
      </c>
      <c r="R1106" s="238">
        <f>Q1106*H1106</f>
        <v>0.41258880000000003</v>
      </c>
      <c r="S1106" s="238">
        <v>0</v>
      </c>
      <c r="T1106" s="239">
        <f>S1106*H1106</f>
        <v>0</v>
      </c>
      <c r="U1106" s="39"/>
      <c r="V1106" s="39"/>
      <c r="W1106" s="39"/>
      <c r="X1106" s="39"/>
      <c r="Y1106" s="39"/>
      <c r="Z1106" s="39"/>
      <c r="AA1106" s="39"/>
      <c r="AB1106" s="39"/>
      <c r="AC1106" s="39"/>
      <c r="AD1106" s="39"/>
      <c r="AE1106" s="39"/>
      <c r="AR1106" s="240" t="s">
        <v>398</v>
      </c>
      <c r="AT1106" s="240" t="s">
        <v>256</v>
      </c>
      <c r="AU1106" s="240" t="s">
        <v>85</v>
      </c>
      <c r="AY1106" s="18" t="s">
        <v>253</v>
      </c>
      <c r="BE1106" s="241">
        <f>IF(N1106="základní",J1106,0)</f>
        <v>0</v>
      </c>
      <c r="BF1106" s="241">
        <f>IF(N1106="snížená",J1106,0)</f>
        <v>0</v>
      </c>
      <c r="BG1106" s="241">
        <f>IF(N1106="zákl. přenesená",J1106,0)</f>
        <v>0</v>
      </c>
      <c r="BH1106" s="241">
        <f>IF(N1106="sníž. přenesená",J1106,0)</f>
        <v>0</v>
      </c>
      <c r="BI1106" s="241">
        <f>IF(N1106="nulová",J1106,0)</f>
        <v>0</v>
      </c>
      <c r="BJ1106" s="18" t="s">
        <v>83</v>
      </c>
      <c r="BK1106" s="241">
        <f>ROUND(I1106*H1106,2)</f>
        <v>0</v>
      </c>
      <c r="BL1106" s="18" t="s">
        <v>398</v>
      </c>
      <c r="BM1106" s="240" t="s">
        <v>2616</v>
      </c>
    </row>
    <row r="1107" s="13" customFormat="1">
      <c r="A1107" s="13"/>
      <c r="B1107" s="247"/>
      <c r="C1107" s="248"/>
      <c r="D1107" s="249" t="s">
        <v>264</v>
      </c>
      <c r="E1107" s="250" t="s">
        <v>1</v>
      </c>
      <c r="F1107" s="251" t="s">
        <v>357</v>
      </c>
      <c r="G1107" s="248"/>
      <c r="H1107" s="250" t="s">
        <v>1</v>
      </c>
      <c r="I1107" s="252"/>
      <c r="J1107" s="248"/>
      <c r="K1107" s="248"/>
      <c r="L1107" s="253"/>
      <c r="M1107" s="254"/>
      <c r="N1107" s="255"/>
      <c r="O1107" s="255"/>
      <c r="P1107" s="255"/>
      <c r="Q1107" s="255"/>
      <c r="R1107" s="255"/>
      <c r="S1107" s="255"/>
      <c r="T1107" s="256"/>
      <c r="U1107" s="13"/>
      <c r="V1107" s="13"/>
      <c r="W1107" s="13"/>
      <c r="X1107" s="13"/>
      <c r="Y1107" s="13"/>
      <c r="Z1107" s="13"/>
      <c r="AA1107" s="13"/>
      <c r="AB1107" s="13"/>
      <c r="AC1107" s="13"/>
      <c r="AD1107" s="13"/>
      <c r="AE1107" s="13"/>
      <c r="AT1107" s="257" t="s">
        <v>264</v>
      </c>
      <c r="AU1107" s="257" t="s">
        <v>85</v>
      </c>
      <c r="AV1107" s="13" t="s">
        <v>83</v>
      </c>
      <c r="AW1107" s="13" t="s">
        <v>32</v>
      </c>
      <c r="AX1107" s="13" t="s">
        <v>76</v>
      </c>
      <c r="AY1107" s="257" t="s">
        <v>253</v>
      </c>
    </row>
    <row r="1108" s="13" customFormat="1">
      <c r="A1108" s="13"/>
      <c r="B1108" s="247"/>
      <c r="C1108" s="248"/>
      <c r="D1108" s="249" t="s">
        <v>264</v>
      </c>
      <c r="E1108" s="250" t="s">
        <v>1</v>
      </c>
      <c r="F1108" s="251" t="s">
        <v>81</v>
      </c>
      <c r="G1108" s="248"/>
      <c r="H1108" s="250" t="s">
        <v>1</v>
      </c>
      <c r="I1108" s="252"/>
      <c r="J1108" s="248"/>
      <c r="K1108" s="248"/>
      <c r="L1108" s="253"/>
      <c r="M1108" s="254"/>
      <c r="N1108" s="255"/>
      <c r="O1108" s="255"/>
      <c r="P1108" s="255"/>
      <c r="Q1108" s="255"/>
      <c r="R1108" s="255"/>
      <c r="S1108" s="255"/>
      <c r="T1108" s="256"/>
      <c r="U1108" s="13"/>
      <c r="V1108" s="13"/>
      <c r="W1108" s="13"/>
      <c r="X1108" s="13"/>
      <c r="Y1108" s="13"/>
      <c r="Z1108" s="13"/>
      <c r="AA1108" s="13"/>
      <c r="AB1108" s="13"/>
      <c r="AC1108" s="13"/>
      <c r="AD1108" s="13"/>
      <c r="AE1108" s="13"/>
      <c r="AT1108" s="257" t="s">
        <v>264</v>
      </c>
      <c r="AU1108" s="257" t="s">
        <v>85</v>
      </c>
      <c r="AV1108" s="13" t="s">
        <v>83</v>
      </c>
      <c r="AW1108" s="13" t="s">
        <v>32</v>
      </c>
      <c r="AX1108" s="13" t="s">
        <v>76</v>
      </c>
      <c r="AY1108" s="257" t="s">
        <v>253</v>
      </c>
    </row>
    <row r="1109" s="13" customFormat="1">
      <c r="A1109" s="13"/>
      <c r="B1109" s="247"/>
      <c r="C1109" s="248"/>
      <c r="D1109" s="249" t="s">
        <v>264</v>
      </c>
      <c r="E1109" s="250" t="s">
        <v>1</v>
      </c>
      <c r="F1109" s="251" t="s">
        <v>2093</v>
      </c>
      <c r="G1109" s="248"/>
      <c r="H1109" s="250" t="s">
        <v>1</v>
      </c>
      <c r="I1109" s="252"/>
      <c r="J1109" s="248"/>
      <c r="K1109" s="248"/>
      <c r="L1109" s="253"/>
      <c r="M1109" s="254"/>
      <c r="N1109" s="255"/>
      <c r="O1109" s="255"/>
      <c r="P1109" s="255"/>
      <c r="Q1109" s="255"/>
      <c r="R1109" s="255"/>
      <c r="S1109" s="255"/>
      <c r="T1109" s="256"/>
      <c r="U1109" s="13"/>
      <c r="V1109" s="13"/>
      <c r="W1109" s="13"/>
      <c r="X1109" s="13"/>
      <c r="Y1109" s="13"/>
      <c r="Z1109" s="13"/>
      <c r="AA1109" s="13"/>
      <c r="AB1109" s="13"/>
      <c r="AC1109" s="13"/>
      <c r="AD1109" s="13"/>
      <c r="AE1109" s="13"/>
      <c r="AT1109" s="257" t="s">
        <v>264</v>
      </c>
      <c r="AU1109" s="257" t="s">
        <v>85</v>
      </c>
      <c r="AV1109" s="13" t="s">
        <v>83</v>
      </c>
      <c r="AW1109" s="13" t="s">
        <v>32</v>
      </c>
      <c r="AX1109" s="13" t="s">
        <v>76</v>
      </c>
      <c r="AY1109" s="257" t="s">
        <v>253</v>
      </c>
    </row>
    <row r="1110" s="14" customFormat="1">
      <c r="A1110" s="14"/>
      <c r="B1110" s="258"/>
      <c r="C1110" s="259"/>
      <c r="D1110" s="249" t="s">
        <v>264</v>
      </c>
      <c r="E1110" s="260" t="s">
        <v>1</v>
      </c>
      <c r="F1110" s="261" t="s">
        <v>2617</v>
      </c>
      <c r="G1110" s="259"/>
      <c r="H1110" s="262">
        <v>125.81100000000001</v>
      </c>
      <c r="I1110" s="263"/>
      <c r="J1110" s="259"/>
      <c r="K1110" s="259"/>
      <c r="L1110" s="264"/>
      <c r="M1110" s="265"/>
      <c r="N1110" s="266"/>
      <c r="O1110" s="266"/>
      <c r="P1110" s="266"/>
      <c r="Q1110" s="266"/>
      <c r="R1110" s="266"/>
      <c r="S1110" s="266"/>
      <c r="T1110" s="267"/>
      <c r="U1110" s="14"/>
      <c r="V1110" s="14"/>
      <c r="W1110" s="14"/>
      <c r="X1110" s="14"/>
      <c r="Y1110" s="14"/>
      <c r="Z1110" s="14"/>
      <c r="AA1110" s="14"/>
      <c r="AB1110" s="14"/>
      <c r="AC1110" s="14"/>
      <c r="AD1110" s="14"/>
      <c r="AE1110" s="14"/>
      <c r="AT1110" s="268" t="s">
        <v>264</v>
      </c>
      <c r="AU1110" s="268" t="s">
        <v>85</v>
      </c>
      <c r="AV1110" s="14" t="s">
        <v>85</v>
      </c>
      <c r="AW1110" s="14" t="s">
        <v>32</v>
      </c>
      <c r="AX1110" s="14" t="s">
        <v>76</v>
      </c>
      <c r="AY1110" s="268" t="s">
        <v>253</v>
      </c>
    </row>
    <row r="1111" s="13" customFormat="1">
      <c r="A1111" s="13"/>
      <c r="B1111" s="247"/>
      <c r="C1111" s="248"/>
      <c r="D1111" s="249" t="s">
        <v>264</v>
      </c>
      <c r="E1111" s="250" t="s">
        <v>1</v>
      </c>
      <c r="F1111" s="251" t="s">
        <v>2095</v>
      </c>
      <c r="G1111" s="248"/>
      <c r="H1111" s="250" t="s">
        <v>1</v>
      </c>
      <c r="I1111" s="252"/>
      <c r="J1111" s="248"/>
      <c r="K1111" s="248"/>
      <c r="L1111" s="253"/>
      <c r="M1111" s="254"/>
      <c r="N1111" s="255"/>
      <c r="O1111" s="255"/>
      <c r="P1111" s="255"/>
      <c r="Q1111" s="255"/>
      <c r="R1111" s="255"/>
      <c r="S1111" s="255"/>
      <c r="T1111" s="256"/>
      <c r="U1111" s="13"/>
      <c r="V1111" s="13"/>
      <c r="W1111" s="13"/>
      <c r="X1111" s="13"/>
      <c r="Y1111" s="13"/>
      <c r="Z1111" s="13"/>
      <c r="AA1111" s="13"/>
      <c r="AB1111" s="13"/>
      <c r="AC1111" s="13"/>
      <c r="AD1111" s="13"/>
      <c r="AE1111" s="13"/>
      <c r="AT1111" s="257" t="s">
        <v>264</v>
      </c>
      <c r="AU1111" s="257" t="s">
        <v>85</v>
      </c>
      <c r="AV1111" s="13" t="s">
        <v>83</v>
      </c>
      <c r="AW1111" s="13" t="s">
        <v>32</v>
      </c>
      <c r="AX1111" s="13" t="s">
        <v>76</v>
      </c>
      <c r="AY1111" s="257" t="s">
        <v>253</v>
      </c>
    </row>
    <row r="1112" s="14" customFormat="1">
      <c r="A1112" s="14"/>
      <c r="B1112" s="258"/>
      <c r="C1112" s="259"/>
      <c r="D1112" s="249" t="s">
        <v>264</v>
      </c>
      <c r="E1112" s="260" t="s">
        <v>1</v>
      </c>
      <c r="F1112" s="261" t="s">
        <v>2618</v>
      </c>
      <c r="G1112" s="259"/>
      <c r="H1112" s="262">
        <v>68.909999999999997</v>
      </c>
      <c r="I1112" s="263"/>
      <c r="J1112" s="259"/>
      <c r="K1112" s="259"/>
      <c r="L1112" s="264"/>
      <c r="M1112" s="265"/>
      <c r="N1112" s="266"/>
      <c r="O1112" s="266"/>
      <c r="P1112" s="266"/>
      <c r="Q1112" s="266"/>
      <c r="R1112" s="266"/>
      <c r="S1112" s="266"/>
      <c r="T1112" s="267"/>
      <c r="U1112" s="14"/>
      <c r="V1112" s="14"/>
      <c r="W1112" s="14"/>
      <c r="X1112" s="14"/>
      <c r="Y1112" s="14"/>
      <c r="Z1112" s="14"/>
      <c r="AA1112" s="14"/>
      <c r="AB1112" s="14"/>
      <c r="AC1112" s="14"/>
      <c r="AD1112" s="14"/>
      <c r="AE1112" s="14"/>
      <c r="AT1112" s="268" t="s">
        <v>264</v>
      </c>
      <c r="AU1112" s="268" t="s">
        <v>85</v>
      </c>
      <c r="AV1112" s="14" t="s">
        <v>85</v>
      </c>
      <c r="AW1112" s="14" t="s">
        <v>32</v>
      </c>
      <c r="AX1112" s="14" t="s">
        <v>76</v>
      </c>
      <c r="AY1112" s="268" t="s">
        <v>253</v>
      </c>
    </row>
    <row r="1113" s="13" customFormat="1">
      <c r="A1113" s="13"/>
      <c r="B1113" s="247"/>
      <c r="C1113" s="248"/>
      <c r="D1113" s="249" t="s">
        <v>264</v>
      </c>
      <c r="E1113" s="250" t="s">
        <v>1</v>
      </c>
      <c r="F1113" s="251" t="s">
        <v>2096</v>
      </c>
      <c r="G1113" s="248"/>
      <c r="H1113" s="250" t="s">
        <v>1</v>
      </c>
      <c r="I1113" s="252"/>
      <c r="J1113" s="248"/>
      <c r="K1113" s="248"/>
      <c r="L1113" s="253"/>
      <c r="M1113" s="254"/>
      <c r="N1113" s="255"/>
      <c r="O1113" s="255"/>
      <c r="P1113" s="255"/>
      <c r="Q1113" s="255"/>
      <c r="R1113" s="255"/>
      <c r="S1113" s="255"/>
      <c r="T1113" s="256"/>
      <c r="U1113" s="13"/>
      <c r="V1113" s="13"/>
      <c r="W1113" s="13"/>
      <c r="X1113" s="13"/>
      <c r="Y1113" s="13"/>
      <c r="Z1113" s="13"/>
      <c r="AA1113" s="13"/>
      <c r="AB1113" s="13"/>
      <c r="AC1113" s="13"/>
      <c r="AD1113" s="13"/>
      <c r="AE1113" s="13"/>
      <c r="AT1113" s="257" t="s">
        <v>264</v>
      </c>
      <c r="AU1113" s="257" t="s">
        <v>85</v>
      </c>
      <c r="AV1113" s="13" t="s">
        <v>83</v>
      </c>
      <c r="AW1113" s="13" t="s">
        <v>32</v>
      </c>
      <c r="AX1113" s="13" t="s">
        <v>76</v>
      </c>
      <c r="AY1113" s="257" t="s">
        <v>253</v>
      </c>
    </row>
    <row r="1114" s="14" customFormat="1">
      <c r="A1114" s="14"/>
      <c r="B1114" s="258"/>
      <c r="C1114" s="259"/>
      <c r="D1114" s="249" t="s">
        <v>264</v>
      </c>
      <c r="E1114" s="260" t="s">
        <v>1</v>
      </c>
      <c r="F1114" s="261" t="s">
        <v>2619</v>
      </c>
      <c r="G1114" s="259"/>
      <c r="H1114" s="262">
        <v>14.446</v>
      </c>
      <c r="I1114" s="263"/>
      <c r="J1114" s="259"/>
      <c r="K1114" s="259"/>
      <c r="L1114" s="264"/>
      <c r="M1114" s="265"/>
      <c r="N1114" s="266"/>
      <c r="O1114" s="266"/>
      <c r="P1114" s="266"/>
      <c r="Q1114" s="266"/>
      <c r="R1114" s="266"/>
      <c r="S1114" s="266"/>
      <c r="T1114" s="267"/>
      <c r="U1114" s="14"/>
      <c r="V1114" s="14"/>
      <c r="W1114" s="14"/>
      <c r="X1114" s="14"/>
      <c r="Y1114" s="14"/>
      <c r="Z1114" s="14"/>
      <c r="AA1114" s="14"/>
      <c r="AB1114" s="14"/>
      <c r="AC1114" s="14"/>
      <c r="AD1114" s="14"/>
      <c r="AE1114" s="14"/>
      <c r="AT1114" s="268" t="s">
        <v>264</v>
      </c>
      <c r="AU1114" s="268" t="s">
        <v>85</v>
      </c>
      <c r="AV1114" s="14" t="s">
        <v>85</v>
      </c>
      <c r="AW1114" s="14" t="s">
        <v>32</v>
      </c>
      <c r="AX1114" s="14" t="s">
        <v>76</v>
      </c>
      <c r="AY1114" s="268" t="s">
        <v>253</v>
      </c>
    </row>
    <row r="1115" s="13" customFormat="1">
      <c r="A1115" s="13"/>
      <c r="B1115" s="247"/>
      <c r="C1115" s="248"/>
      <c r="D1115" s="249" t="s">
        <v>264</v>
      </c>
      <c r="E1115" s="250" t="s">
        <v>1</v>
      </c>
      <c r="F1115" s="251" t="s">
        <v>2447</v>
      </c>
      <c r="G1115" s="248"/>
      <c r="H1115" s="250" t="s">
        <v>1</v>
      </c>
      <c r="I1115" s="252"/>
      <c r="J1115" s="248"/>
      <c r="K1115" s="248"/>
      <c r="L1115" s="253"/>
      <c r="M1115" s="254"/>
      <c r="N1115" s="255"/>
      <c r="O1115" s="255"/>
      <c r="P1115" s="255"/>
      <c r="Q1115" s="255"/>
      <c r="R1115" s="255"/>
      <c r="S1115" s="255"/>
      <c r="T1115" s="256"/>
      <c r="U1115" s="13"/>
      <c r="V1115" s="13"/>
      <c r="W1115" s="13"/>
      <c r="X1115" s="13"/>
      <c r="Y1115" s="13"/>
      <c r="Z1115" s="13"/>
      <c r="AA1115" s="13"/>
      <c r="AB1115" s="13"/>
      <c r="AC1115" s="13"/>
      <c r="AD1115" s="13"/>
      <c r="AE1115" s="13"/>
      <c r="AT1115" s="257" t="s">
        <v>264</v>
      </c>
      <c r="AU1115" s="257" t="s">
        <v>85</v>
      </c>
      <c r="AV1115" s="13" t="s">
        <v>83</v>
      </c>
      <c r="AW1115" s="13" t="s">
        <v>32</v>
      </c>
      <c r="AX1115" s="13" t="s">
        <v>76</v>
      </c>
      <c r="AY1115" s="257" t="s">
        <v>253</v>
      </c>
    </row>
    <row r="1116" s="14" customFormat="1">
      <c r="A1116" s="14"/>
      <c r="B1116" s="258"/>
      <c r="C1116" s="259"/>
      <c r="D1116" s="249" t="s">
        <v>264</v>
      </c>
      <c r="E1116" s="260" t="s">
        <v>1</v>
      </c>
      <c r="F1116" s="261" t="s">
        <v>2620</v>
      </c>
      <c r="G1116" s="259"/>
      <c r="H1116" s="262">
        <v>79.415000000000006</v>
      </c>
      <c r="I1116" s="263"/>
      <c r="J1116" s="259"/>
      <c r="K1116" s="259"/>
      <c r="L1116" s="264"/>
      <c r="M1116" s="265"/>
      <c r="N1116" s="266"/>
      <c r="O1116" s="266"/>
      <c r="P1116" s="266"/>
      <c r="Q1116" s="266"/>
      <c r="R1116" s="266"/>
      <c r="S1116" s="266"/>
      <c r="T1116" s="267"/>
      <c r="U1116" s="14"/>
      <c r="V1116" s="14"/>
      <c r="W1116" s="14"/>
      <c r="X1116" s="14"/>
      <c r="Y1116" s="14"/>
      <c r="Z1116" s="14"/>
      <c r="AA1116" s="14"/>
      <c r="AB1116" s="14"/>
      <c r="AC1116" s="14"/>
      <c r="AD1116" s="14"/>
      <c r="AE1116" s="14"/>
      <c r="AT1116" s="268" t="s">
        <v>264</v>
      </c>
      <c r="AU1116" s="268" t="s">
        <v>85</v>
      </c>
      <c r="AV1116" s="14" t="s">
        <v>85</v>
      </c>
      <c r="AW1116" s="14" t="s">
        <v>32</v>
      </c>
      <c r="AX1116" s="14" t="s">
        <v>76</v>
      </c>
      <c r="AY1116" s="268" t="s">
        <v>253</v>
      </c>
    </row>
    <row r="1117" s="16" customFormat="1">
      <c r="A1117" s="16"/>
      <c r="B1117" s="280"/>
      <c r="C1117" s="281"/>
      <c r="D1117" s="249" t="s">
        <v>264</v>
      </c>
      <c r="E1117" s="282" t="s">
        <v>1</v>
      </c>
      <c r="F1117" s="283" t="s">
        <v>323</v>
      </c>
      <c r="G1117" s="281"/>
      <c r="H1117" s="284">
        <v>288.58199999999999</v>
      </c>
      <c r="I1117" s="285"/>
      <c r="J1117" s="281"/>
      <c r="K1117" s="281"/>
      <c r="L1117" s="286"/>
      <c r="M1117" s="287"/>
      <c r="N1117" s="288"/>
      <c r="O1117" s="288"/>
      <c r="P1117" s="288"/>
      <c r="Q1117" s="288"/>
      <c r="R1117" s="288"/>
      <c r="S1117" s="288"/>
      <c r="T1117" s="289"/>
      <c r="U1117" s="16"/>
      <c r="V1117" s="16"/>
      <c r="W1117" s="16"/>
      <c r="X1117" s="16"/>
      <c r="Y1117" s="16"/>
      <c r="Z1117" s="16"/>
      <c r="AA1117" s="16"/>
      <c r="AB1117" s="16"/>
      <c r="AC1117" s="16"/>
      <c r="AD1117" s="16"/>
      <c r="AE1117" s="16"/>
      <c r="AT1117" s="290" t="s">
        <v>264</v>
      </c>
      <c r="AU1117" s="290" t="s">
        <v>85</v>
      </c>
      <c r="AV1117" s="16" t="s">
        <v>102</v>
      </c>
      <c r="AW1117" s="16" t="s">
        <v>32</v>
      </c>
      <c r="AX1117" s="16" t="s">
        <v>76</v>
      </c>
      <c r="AY1117" s="290" t="s">
        <v>253</v>
      </c>
    </row>
    <row r="1118" s="13" customFormat="1">
      <c r="A1118" s="13"/>
      <c r="B1118" s="247"/>
      <c r="C1118" s="248"/>
      <c r="D1118" s="249" t="s">
        <v>264</v>
      </c>
      <c r="E1118" s="250" t="s">
        <v>1</v>
      </c>
      <c r="F1118" s="251" t="s">
        <v>324</v>
      </c>
      <c r="G1118" s="248"/>
      <c r="H1118" s="250" t="s">
        <v>1</v>
      </c>
      <c r="I1118" s="252"/>
      <c r="J1118" s="248"/>
      <c r="K1118" s="248"/>
      <c r="L1118" s="253"/>
      <c r="M1118" s="254"/>
      <c r="N1118" s="255"/>
      <c r="O1118" s="255"/>
      <c r="P1118" s="255"/>
      <c r="Q1118" s="255"/>
      <c r="R1118" s="255"/>
      <c r="S1118" s="255"/>
      <c r="T1118" s="256"/>
      <c r="U1118" s="13"/>
      <c r="V1118" s="13"/>
      <c r="W1118" s="13"/>
      <c r="X1118" s="13"/>
      <c r="Y1118" s="13"/>
      <c r="Z1118" s="13"/>
      <c r="AA1118" s="13"/>
      <c r="AB1118" s="13"/>
      <c r="AC1118" s="13"/>
      <c r="AD1118" s="13"/>
      <c r="AE1118" s="13"/>
      <c r="AT1118" s="257" t="s">
        <v>264</v>
      </c>
      <c r="AU1118" s="257" t="s">
        <v>85</v>
      </c>
      <c r="AV1118" s="13" t="s">
        <v>83</v>
      </c>
      <c r="AW1118" s="13" t="s">
        <v>32</v>
      </c>
      <c r="AX1118" s="13" t="s">
        <v>76</v>
      </c>
      <c r="AY1118" s="257" t="s">
        <v>253</v>
      </c>
    </row>
    <row r="1119" s="13" customFormat="1">
      <c r="A1119" s="13"/>
      <c r="B1119" s="247"/>
      <c r="C1119" s="248"/>
      <c r="D1119" s="249" t="s">
        <v>264</v>
      </c>
      <c r="E1119" s="250" t="s">
        <v>1</v>
      </c>
      <c r="F1119" s="251" t="s">
        <v>2099</v>
      </c>
      <c r="G1119" s="248"/>
      <c r="H1119" s="250" t="s">
        <v>1</v>
      </c>
      <c r="I1119" s="252"/>
      <c r="J1119" s="248"/>
      <c r="K1119" s="248"/>
      <c r="L1119" s="253"/>
      <c r="M1119" s="254"/>
      <c r="N1119" s="255"/>
      <c r="O1119" s="255"/>
      <c r="P1119" s="255"/>
      <c r="Q1119" s="255"/>
      <c r="R1119" s="255"/>
      <c r="S1119" s="255"/>
      <c r="T1119" s="256"/>
      <c r="U1119" s="13"/>
      <c r="V1119" s="13"/>
      <c r="W1119" s="13"/>
      <c r="X1119" s="13"/>
      <c r="Y1119" s="13"/>
      <c r="Z1119" s="13"/>
      <c r="AA1119" s="13"/>
      <c r="AB1119" s="13"/>
      <c r="AC1119" s="13"/>
      <c r="AD1119" s="13"/>
      <c r="AE1119" s="13"/>
      <c r="AT1119" s="257" t="s">
        <v>264</v>
      </c>
      <c r="AU1119" s="257" t="s">
        <v>85</v>
      </c>
      <c r="AV1119" s="13" t="s">
        <v>83</v>
      </c>
      <c r="AW1119" s="13" t="s">
        <v>32</v>
      </c>
      <c r="AX1119" s="13" t="s">
        <v>76</v>
      </c>
      <c r="AY1119" s="257" t="s">
        <v>253</v>
      </c>
    </row>
    <row r="1120" s="14" customFormat="1">
      <c r="A1120" s="14"/>
      <c r="B1120" s="258"/>
      <c r="C1120" s="259"/>
      <c r="D1120" s="249" t="s">
        <v>264</v>
      </c>
      <c r="E1120" s="260" t="s">
        <v>1</v>
      </c>
      <c r="F1120" s="261" t="s">
        <v>2621</v>
      </c>
      <c r="G1120" s="259"/>
      <c r="H1120" s="262">
        <v>42.554000000000002</v>
      </c>
      <c r="I1120" s="263"/>
      <c r="J1120" s="259"/>
      <c r="K1120" s="259"/>
      <c r="L1120" s="264"/>
      <c r="M1120" s="265"/>
      <c r="N1120" s="266"/>
      <c r="O1120" s="266"/>
      <c r="P1120" s="266"/>
      <c r="Q1120" s="266"/>
      <c r="R1120" s="266"/>
      <c r="S1120" s="266"/>
      <c r="T1120" s="267"/>
      <c r="U1120" s="14"/>
      <c r="V1120" s="14"/>
      <c r="W1120" s="14"/>
      <c r="X1120" s="14"/>
      <c r="Y1120" s="14"/>
      <c r="Z1120" s="14"/>
      <c r="AA1120" s="14"/>
      <c r="AB1120" s="14"/>
      <c r="AC1120" s="14"/>
      <c r="AD1120" s="14"/>
      <c r="AE1120" s="14"/>
      <c r="AT1120" s="268" t="s">
        <v>264</v>
      </c>
      <c r="AU1120" s="268" t="s">
        <v>85</v>
      </c>
      <c r="AV1120" s="14" t="s">
        <v>85</v>
      </c>
      <c r="AW1120" s="14" t="s">
        <v>32</v>
      </c>
      <c r="AX1120" s="14" t="s">
        <v>76</v>
      </c>
      <c r="AY1120" s="268" t="s">
        <v>253</v>
      </c>
    </row>
    <row r="1121" s="13" customFormat="1">
      <c r="A1121" s="13"/>
      <c r="B1121" s="247"/>
      <c r="C1121" s="248"/>
      <c r="D1121" s="249" t="s">
        <v>264</v>
      </c>
      <c r="E1121" s="250" t="s">
        <v>1</v>
      </c>
      <c r="F1121" s="251" t="s">
        <v>2101</v>
      </c>
      <c r="G1121" s="248"/>
      <c r="H1121" s="250" t="s">
        <v>1</v>
      </c>
      <c r="I1121" s="252"/>
      <c r="J1121" s="248"/>
      <c r="K1121" s="248"/>
      <c r="L1121" s="253"/>
      <c r="M1121" s="254"/>
      <c r="N1121" s="255"/>
      <c r="O1121" s="255"/>
      <c r="P1121" s="255"/>
      <c r="Q1121" s="255"/>
      <c r="R1121" s="255"/>
      <c r="S1121" s="255"/>
      <c r="T1121" s="256"/>
      <c r="U1121" s="13"/>
      <c r="V1121" s="13"/>
      <c r="W1121" s="13"/>
      <c r="X1121" s="13"/>
      <c r="Y1121" s="13"/>
      <c r="Z1121" s="13"/>
      <c r="AA1121" s="13"/>
      <c r="AB1121" s="13"/>
      <c r="AC1121" s="13"/>
      <c r="AD1121" s="13"/>
      <c r="AE1121" s="13"/>
      <c r="AT1121" s="257" t="s">
        <v>264</v>
      </c>
      <c r="AU1121" s="257" t="s">
        <v>85</v>
      </c>
      <c r="AV1121" s="13" t="s">
        <v>83</v>
      </c>
      <c r="AW1121" s="13" t="s">
        <v>32</v>
      </c>
      <c r="AX1121" s="13" t="s">
        <v>76</v>
      </c>
      <c r="AY1121" s="257" t="s">
        <v>253</v>
      </c>
    </row>
    <row r="1122" s="14" customFormat="1">
      <c r="A1122" s="14"/>
      <c r="B1122" s="258"/>
      <c r="C1122" s="259"/>
      <c r="D1122" s="249" t="s">
        <v>264</v>
      </c>
      <c r="E1122" s="260" t="s">
        <v>1</v>
      </c>
      <c r="F1122" s="261" t="s">
        <v>2622</v>
      </c>
      <c r="G1122" s="259"/>
      <c r="H1122" s="262">
        <v>18.122</v>
      </c>
      <c r="I1122" s="263"/>
      <c r="J1122" s="259"/>
      <c r="K1122" s="259"/>
      <c r="L1122" s="264"/>
      <c r="M1122" s="265"/>
      <c r="N1122" s="266"/>
      <c r="O1122" s="266"/>
      <c r="P1122" s="266"/>
      <c r="Q1122" s="266"/>
      <c r="R1122" s="266"/>
      <c r="S1122" s="266"/>
      <c r="T1122" s="267"/>
      <c r="U1122" s="14"/>
      <c r="V1122" s="14"/>
      <c r="W1122" s="14"/>
      <c r="X1122" s="14"/>
      <c r="Y1122" s="14"/>
      <c r="Z1122" s="14"/>
      <c r="AA1122" s="14"/>
      <c r="AB1122" s="14"/>
      <c r="AC1122" s="14"/>
      <c r="AD1122" s="14"/>
      <c r="AE1122" s="14"/>
      <c r="AT1122" s="268" t="s">
        <v>264</v>
      </c>
      <c r="AU1122" s="268" t="s">
        <v>85</v>
      </c>
      <c r="AV1122" s="14" t="s">
        <v>85</v>
      </c>
      <c r="AW1122" s="14" t="s">
        <v>32</v>
      </c>
      <c r="AX1122" s="14" t="s">
        <v>76</v>
      </c>
      <c r="AY1122" s="268" t="s">
        <v>253</v>
      </c>
    </row>
    <row r="1123" s="13" customFormat="1">
      <c r="A1123" s="13"/>
      <c r="B1123" s="247"/>
      <c r="C1123" s="248"/>
      <c r="D1123" s="249" t="s">
        <v>264</v>
      </c>
      <c r="E1123" s="250" t="s">
        <v>1</v>
      </c>
      <c r="F1123" s="251" t="s">
        <v>2103</v>
      </c>
      <c r="G1123" s="248"/>
      <c r="H1123" s="250" t="s">
        <v>1</v>
      </c>
      <c r="I1123" s="252"/>
      <c r="J1123" s="248"/>
      <c r="K1123" s="248"/>
      <c r="L1123" s="253"/>
      <c r="M1123" s="254"/>
      <c r="N1123" s="255"/>
      <c r="O1123" s="255"/>
      <c r="P1123" s="255"/>
      <c r="Q1123" s="255"/>
      <c r="R1123" s="255"/>
      <c r="S1123" s="255"/>
      <c r="T1123" s="256"/>
      <c r="U1123" s="13"/>
      <c r="V1123" s="13"/>
      <c r="W1123" s="13"/>
      <c r="X1123" s="13"/>
      <c r="Y1123" s="13"/>
      <c r="Z1123" s="13"/>
      <c r="AA1123" s="13"/>
      <c r="AB1123" s="13"/>
      <c r="AC1123" s="13"/>
      <c r="AD1123" s="13"/>
      <c r="AE1123" s="13"/>
      <c r="AT1123" s="257" t="s">
        <v>264</v>
      </c>
      <c r="AU1123" s="257" t="s">
        <v>85</v>
      </c>
      <c r="AV1123" s="13" t="s">
        <v>83</v>
      </c>
      <c r="AW1123" s="13" t="s">
        <v>32</v>
      </c>
      <c r="AX1123" s="13" t="s">
        <v>76</v>
      </c>
      <c r="AY1123" s="257" t="s">
        <v>253</v>
      </c>
    </row>
    <row r="1124" s="14" customFormat="1">
      <c r="A1124" s="14"/>
      <c r="B1124" s="258"/>
      <c r="C1124" s="259"/>
      <c r="D1124" s="249" t="s">
        <v>264</v>
      </c>
      <c r="E1124" s="260" t="s">
        <v>1</v>
      </c>
      <c r="F1124" s="261" t="s">
        <v>2623</v>
      </c>
      <c r="G1124" s="259"/>
      <c r="H1124" s="262">
        <v>64.965999999999994</v>
      </c>
      <c r="I1124" s="263"/>
      <c r="J1124" s="259"/>
      <c r="K1124" s="259"/>
      <c r="L1124" s="264"/>
      <c r="M1124" s="265"/>
      <c r="N1124" s="266"/>
      <c r="O1124" s="266"/>
      <c r="P1124" s="266"/>
      <c r="Q1124" s="266"/>
      <c r="R1124" s="266"/>
      <c r="S1124" s="266"/>
      <c r="T1124" s="267"/>
      <c r="U1124" s="14"/>
      <c r="V1124" s="14"/>
      <c r="W1124" s="14"/>
      <c r="X1124" s="14"/>
      <c r="Y1124" s="14"/>
      <c r="Z1124" s="14"/>
      <c r="AA1124" s="14"/>
      <c r="AB1124" s="14"/>
      <c r="AC1124" s="14"/>
      <c r="AD1124" s="14"/>
      <c r="AE1124" s="14"/>
      <c r="AT1124" s="268" t="s">
        <v>264</v>
      </c>
      <c r="AU1124" s="268" t="s">
        <v>85</v>
      </c>
      <c r="AV1124" s="14" t="s">
        <v>85</v>
      </c>
      <c r="AW1124" s="14" t="s">
        <v>32</v>
      </c>
      <c r="AX1124" s="14" t="s">
        <v>76</v>
      </c>
      <c r="AY1124" s="268" t="s">
        <v>253</v>
      </c>
    </row>
    <row r="1125" s="13" customFormat="1">
      <c r="A1125" s="13"/>
      <c r="B1125" s="247"/>
      <c r="C1125" s="248"/>
      <c r="D1125" s="249" t="s">
        <v>264</v>
      </c>
      <c r="E1125" s="250" t="s">
        <v>1</v>
      </c>
      <c r="F1125" s="251" t="s">
        <v>2105</v>
      </c>
      <c r="G1125" s="248"/>
      <c r="H1125" s="250" t="s">
        <v>1</v>
      </c>
      <c r="I1125" s="252"/>
      <c r="J1125" s="248"/>
      <c r="K1125" s="248"/>
      <c r="L1125" s="253"/>
      <c r="M1125" s="254"/>
      <c r="N1125" s="255"/>
      <c r="O1125" s="255"/>
      <c r="P1125" s="255"/>
      <c r="Q1125" s="255"/>
      <c r="R1125" s="255"/>
      <c r="S1125" s="255"/>
      <c r="T1125" s="256"/>
      <c r="U1125" s="13"/>
      <c r="V1125" s="13"/>
      <c r="W1125" s="13"/>
      <c r="X1125" s="13"/>
      <c r="Y1125" s="13"/>
      <c r="Z1125" s="13"/>
      <c r="AA1125" s="13"/>
      <c r="AB1125" s="13"/>
      <c r="AC1125" s="13"/>
      <c r="AD1125" s="13"/>
      <c r="AE1125" s="13"/>
      <c r="AT1125" s="257" t="s">
        <v>264</v>
      </c>
      <c r="AU1125" s="257" t="s">
        <v>85</v>
      </c>
      <c r="AV1125" s="13" t="s">
        <v>83</v>
      </c>
      <c r="AW1125" s="13" t="s">
        <v>32</v>
      </c>
      <c r="AX1125" s="13" t="s">
        <v>76</v>
      </c>
      <c r="AY1125" s="257" t="s">
        <v>253</v>
      </c>
    </row>
    <row r="1126" s="14" customFormat="1">
      <c r="A1126" s="14"/>
      <c r="B1126" s="258"/>
      <c r="C1126" s="259"/>
      <c r="D1126" s="249" t="s">
        <v>264</v>
      </c>
      <c r="E1126" s="260" t="s">
        <v>1</v>
      </c>
      <c r="F1126" s="261" t="s">
        <v>2624</v>
      </c>
      <c r="G1126" s="259"/>
      <c r="H1126" s="262">
        <v>18.350999999999999</v>
      </c>
      <c r="I1126" s="263"/>
      <c r="J1126" s="259"/>
      <c r="K1126" s="259"/>
      <c r="L1126" s="264"/>
      <c r="M1126" s="265"/>
      <c r="N1126" s="266"/>
      <c r="O1126" s="266"/>
      <c r="P1126" s="266"/>
      <c r="Q1126" s="266"/>
      <c r="R1126" s="266"/>
      <c r="S1126" s="266"/>
      <c r="T1126" s="267"/>
      <c r="U1126" s="14"/>
      <c r="V1126" s="14"/>
      <c r="W1126" s="14"/>
      <c r="X1126" s="14"/>
      <c r="Y1126" s="14"/>
      <c r="Z1126" s="14"/>
      <c r="AA1126" s="14"/>
      <c r="AB1126" s="14"/>
      <c r="AC1126" s="14"/>
      <c r="AD1126" s="14"/>
      <c r="AE1126" s="14"/>
      <c r="AT1126" s="268" t="s">
        <v>264</v>
      </c>
      <c r="AU1126" s="268" t="s">
        <v>85</v>
      </c>
      <c r="AV1126" s="14" t="s">
        <v>85</v>
      </c>
      <c r="AW1126" s="14" t="s">
        <v>32</v>
      </c>
      <c r="AX1126" s="14" t="s">
        <v>76</v>
      </c>
      <c r="AY1126" s="268" t="s">
        <v>253</v>
      </c>
    </row>
    <row r="1127" s="13" customFormat="1">
      <c r="A1127" s="13"/>
      <c r="B1127" s="247"/>
      <c r="C1127" s="248"/>
      <c r="D1127" s="249" t="s">
        <v>264</v>
      </c>
      <c r="E1127" s="250" t="s">
        <v>1</v>
      </c>
      <c r="F1127" s="251" t="s">
        <v>2107</v>
      </c>
      <c r="G1127" s="248"/>
      <c r="H1127" s="250" t="s">
        <v>1</v>
      </c>
      <c r="I1127" s="252"/>
      <c r="J1127" s="248"/>
      <c r="K1127" s="248"/>
      <c r="L1127" s="253"/>
      <c r="M1127" s="254"/>
      <c r="N1127" s="255"/>
      <c r="O1127" s="255"/>
      <c r="P1127" s="255"/>
      <c r="Q1127" s="255"/>
      <c r="R1127" s="255"/>
      <c r="S1127" s="255"/>
      <c r="T1127" s="256"/>
      <c r="U1127" s="13"/>
      <c r="V1127" s="13"/>
      <c r="W1127" s="13"/>
      <c r="X1127" s="13"/>
      <c r="Y1127" s="13"/>
      <c r="Z1127" s="13"/>
      <c r="AA1127" s="13"/>
      <c r="AB1127" s="13"/>
      <c r="AC1127" s="13"/>
      <c r="AD1127" s="13"/>
      <c r="AE1127" s="13"/>
      <c r="AT1127" s="257" t="s">
        <v>264</v>
      </c>
      <c r="AU1127" s="257" t="s">
        <v>85</v>
      </c>
      <c r="AV1127" s="13" t="s">
        <v>83</v>
      </c>
      <c r="AW1127" s="13" t="s">
        <v>32</v>
      </c>
      <c r="AX1127" s="13" t="s">
        <v>76</v>
      </c>
      <c r="AY1127" s="257" t="s">
        <v>253</v>
      </c>
    </row>
    <row r="1128" s="14" customFormat="1">
      <c r="A1128" s="14"/>
      <c r="B1128" s="258"/>
      <c r="C1128" s="259"/>
      <c r="D1128" s="249" t="s">
        <v>264</v>
      </c>
      <c r="E1128" s="260" t="s">
        <v>1</v>
      </c>
      <c r="F1128" s="261" t="s">
        <v>2625</v>
      </c>
      <c r="G1128" s="259"/>
      <c r="H1128" s="262">
        <v>64.224000000000004</v>
      </c>
      <c r="I1128" s="263"/>
      <c r="J1128" s="259"/>
      <c r="K1128" s="259"/>
      <c r="L1128" s="264"/>
      <c r="M1128" s="265"/>
      <c r="N1128" s="266"/>
      <c r="O1128" s="266"/>
      <c r="P1128" s="266"/>
      <c r="Q1128" s="266"/>
      <c r="R1128" s="266"/>
      <c r="S1128" s="266"/>
      <c r="T1128" s="267"/>
      <c r="U1128" s="14"/>
      <c r="V1128" s="14"/>
      <c r="W1128" s="14"/>
      <c r="X1128" s="14"/>
      <c r="Y1128" s="14"/>
      <c r="Z1128" s="14"/>
      <c r="AA1128" s="14"/>
      <c r="AB1128" s="14"/>
      <c r="AC1128" s="14"/>
      <c r="AD1128" s="14"/>
      <c r="AE1128" s="14"/>
      <c r="AT1128" s="268" t="s">
        <v>264</v>
      </c>
      <c r="AU1128" s="268" t="s">
        <v>85</v>
      </c>
      <c r="AV1128" s="14" t="s">
        <v>85</v>
      </c>
      <c r="AW1128" s="14" t="s">
        <v>32</v>
      </c>
      <c r="AX1128" s="14" t="s">
        <v>76</v>
      </c>
      <c r="AY1128" s="268" t="s">
        <v>253</v>
      </c>
    </row>
    <row r="1129" s="13" customFormat="1">
      <c r="A1129" s="13"/>
      <c r="B1129" s="247"/>
      <c r="C1129" s="248"/>
      <c r="D1129" s="249" t="s">
        <v>264</v>
      </c>
      <c r="E1129" s="250" t="s">
        <v>1</v>
      </c>
      <c r="F1129" s="251" t="s">
        <v>2248</v>
      </c>
      <c r="G1129" s="248"/>
      <c r="H1129" s="250" t="s">
        <v>1</v>
      </c>
      <c r="I1129" s="252"/>
      <c r="J1129" s="248"/>
      <c r="K1129" s="248"/>
      <c r="L1129" s="253"/>
      <c r="M1129" s="254"/>
      <c r="N1129" s="255"/>
      <c r="O1129" s="255"/>
      <c r="P1129" s="255"/>
      <c r="Q1129" s="255"/>
      <c r="R1129" s="255"/>
      <c r="S1129" s="255"/>
      <c r="T1129" s="256"/>
      <c r="U1129" s="13"/>
      <c r="V1129" s="13"/>
      <c r="W1129" s="13"/>
      <c r="X1129" s="13"/>
      <c r="Y1129" s="13"/>
      <c r="Z1129" s="13"/>
      <c r="AA1129" s="13"/>
      <c r="AB1129" s="13"/>
      <c r="AC1129" s="13"/>
      <c r="AD1129" s="13"/>
      <c r="AE1129" s="13"/>
      <c r="AT1129" s="257" t="s">
        <v>264</v>
      </c>
      <c r="AU1129" s="257" t="s">
        <v>85</v>
      </c>
      <c r="AV1129" s="13" t="s">
        <v>83</v>
      </c>
      <c r="AW1129" s="13" t="s">
        <v>32</v>
      </c>
      <c r="AX1129" s="13" t="s">
        <v>76</v>
      </c>
      <c r="AY1129" s="257" t="s">
        <v>253</v>
      </c>
    </row>
    <row r="1130" s="14" customFormat="1">
      <c r="A1130" s="14"/>
      <c r="B1130" s="258"/>
      <c r="C1130" s="259"/>
      <c r="D1130" s="249" t="s">
        <v>264</v>
      </c>
      <c r="E1130" s="260" t="s">
        <v>1</v>
      </c>
      <c r="F1130" s="261" t="s">
        <v>2626</v>
      </c>
      <c r="G1130" s="259"/>
      <c r="H1130" s="262">
        <v>19.271000000000001</v>
      </c>
      <c r="I1130" s="263"/>
      <c r="J1130" s="259"/>
      <c r="K1130" s="259"/>
      <c r="L1130" s="264"/>
      <c r="M1130" s="265"/>
      <c r="N1130" s="266"/>
      <c r="O1130" s="266"/>
      <c r="P1130" s="266"/>
      <c r="Q1130" s="266"/>
      <c r="R1130" s="266"/>
      <c r="S1130" s="266"/>
      <c r="T1130" s="267"/>
      <c r="U1130" s="14"/>
      <c r="V1130" s="14"/>
      <c r="W1130" s="14"/>
      <c r="X1130" s="14"/>
      <c r="Y1130" s="14"/>
      <c r="Z1130" s="14"/>
      <c r="AA1130" s="14"/>
      <c r="AB1130" s="14"/>
      <c r="AC1130" s="14"/>
      <c r="AD1130" s="14"/>
      <c r="AE1130" s="14"/>
      <c r="AT1130" s="268" t="s">
        <v>264</v>
      </c>
      <c r="AU1130" s="268" t="s">
        <v>85</v>
      </c>
      <c r="AV1130" s="14" t="s">
        <v>85</v>
      </c>
      <c r="AW1130" s="14" t="s">
        <v>32</v>
      </c>
      <c r="AX1130" s="14" t="s">
        <v>76</v>
      </c>
      <c r="AY1130" s="268" t="s">
        <v>253</v>
      </c>
    </row>
    <row r="1131" s="13" customFormat="1">
      <c r="A1131" s="13"/>
      <c r="B1131" s="247"/>
      <c r="C1131" s="248"/>
      <c r="D1131" s="249" t="s">
        <v>264</v>
      </c>
      <c r="E1131" s="250" t="s">
        <v>1</v>
      </c>
      <c r="F1131" s="251" t="s">
        <v>2111</v>
      </c>
      <c r="G1131" s="248"/>
      <c r="H1131" s="250" t="s">
        <v>1</v>
      </c>
      <c r="I1131" s="252"/>
      <c r="J1131" s="248"/>
      <c r="K1131" s="248"/>
      <c r="L1131" s="253"/>
      <c r="M1131" s="254"/>
      <c r="N1131" s="255"/>
      <c r="O1131" s="255"/>
      <c r="P1131" s="255"/>
      <c r="Q1131" s="255"/>
      <c r="R1131" s="255"/>
      <c r="S1131" s="255"/>
      <c r="T1131" s="256"/>
      <c r="U1131" s="13"/>
      <c r="V1131" s="13"/>
      <c r="W1131" s="13"/>
      <c r="X1131" s="13"/>
      <c r="Y1131" s="13"/>
      <c r="Z1131" s="13"/>
      <c r="AA1131" s="13"/>
      <c r="AB1131" s="13"/>
      <c r="AC1131" s="13"/>
      <c r="AD1131" s="13"/>
      <c r="AE1131" s="13"/>
      <c r="AT1131" s="257" t="s">
        <v>264</v>
      </c>
      <c r="AU1131" s="257" t="s">
        <v>85</v>
      </c>
      <c r="AV1131" s="13" t="s">
        <v>83</v>
      </c>
      <c r="AW1131" s="13" t="s">
        <v>32</v>
      </c>
      <c r="AX1131" s="13" t="s">
        <v>76</v>
      </c>
      <c r="AY1131" s="257" t="s">
        <v>253</v>
      </c>
    </row>
    <row r="1132" s="14" customFormat="1">
      <c r="A1132" s="14"/>
      <c r="B1132" s="258"/>
      <c r="C1132" s="259"/>
      <c r="D1132" s="249" t="s">
        <v>264</v>
      </c>
      <c r="E1132" s="260" t="s">
        <v>1</v>
      </c>
      <c r="F1132" s="261" t="s">
        <v>2627</v>
      </c>
      <c r="G1132" s="259"/>
      <c r="H1132" s="262">
        <v>62.860999999999997</v>
      </c>
      <c r="I1132" s="263"/>
      <c r="J1132" s="259"/>
      <c r="K1132" s="259"/>
      <c r="L1132" s="264"/>
      <c r="M1132" s="265"/>
      <c r="N1132" s="266"/>
      <c r="O1132" s="266"/>
      <c r="P1132" s="266"/>
      <c r="Q1132" s="266"/>
      <c r="R1132" s="266"/>
      <c r="S1132" s="266"/>
      <c r="T1132" s="267"/>
      <c r="U1132" s="14"/>
      <c r="V1132" s="14"/>
      <c r="W1132" s="14"/>
      <c r="X1132" s="14"/>
      <c r="Y1132" s="14"/>
      <c r="Z1132" s="14"/>
      <c r="AA1132" s="14"/>
      <c r="AB1132" s="14"/>
      <c r="AC1132" s="14"/>
      <c r="AD1132" s="14"/>
      <c r="AE1132" s="14"/>
      <c r="AT1132" s="268" t="s">
        <v>264</v>
      </c>
      <c r="AU1132" s="268" t="s">
        <v>85</v>
      </c>
      <c r="AV1132" s="14" t="s">
        <v>85</v>
      </c>
      <c r="AW1132" s="14" t="s">
        <v>32</v>
      </c>
      <c r="AX1132" s="14" t="s">
        <v>76</v>
      </c>
      <c r="AY1132" s="268" t="s">
        <v>253</v>
      </c>
    </row>
    <row r="1133" s="13" customFormat="1">
      <c r="A1133" s="13"/>
      <c r="B1133" s="247"/>
      <c r="C1133" s="248"/>
      <c r="D1133" s="249" t="s">
        <v>264</v>
      </c>
      <c r="E1133" s="250" t="s">
        <v>1</v>
      </c>
      <c r="F1133" s="251" t="s">
        <v>2251</v>
      </c>
      <c r="G1133" s="248"/>
      <c r="H1133" s="250" t="s">
        <v>1</v>
      </c>
      <c r="I1133" s="252"/>
      <c r="J1133" s="248"/>
      <c r="K1133" s="248"/>
      <c r="L1133" s="253"/>
      <c r="M1133" s="254"/>
      <c r="N1133" s="255"/>
      <c r="O1133" s="255"/>
      <c r="P1133" s="255"/>
      <c r="Q1133" s="255"/>
      <c r="R1133" s="255"/>
      <c r="S1133" s="255"/>
      <c r="T1133" s="256"/>
      <c r="U1133" s="13"/>
      <c r="V1133" s="13"/>
      <c r="W1133" s="13"/>
      <c r="X1133" s="13"/>
      <c r="Y1133" s="13"/>
      <c r="Z1133" s="13"/>
      <c r="AA1133" s="13"/>
      <c r="AB1133" s="13"/>
      <c r="AC1133" s="13"/>
      <c r="AD1133" s="13"/>
      <c r="AE1133" s="13"/>
      <c r="AT1133" s="257" t="s">
        <v>264</v>
      </c>
      <c r="AU1133" s="257" t="s">
        <v>85</v>
      </c>
      <c r="AV1133" s="13" t="s">
        <v>83</v>
      </c>
      <c r="AW1133" s="13" t="s">
        <v>32</v>
      </c>
      <c r="AX1133" s="13" t="s">
        <v>76</v>
      </c>
      <c r="AY1133" s="257" t="s">
        <v>253</v>
      </c>
    </row>
    <row r="1134" s="14" customFormat="1">
      <c r="A1134" s="14"/>
      <c r="B1134" s="258"/>
      <c r="C1134" s="259"/>
      <c r="D1134" s="249" t="s">
        <v>264</v>
      </c>
      <c r="E1134" s="260" t="s">
        <v>1</v>
      </c>
      <c r="F1134" s="261" t="s">
        <v>2628</v>
      </c>
      <c r="G1134" s="259"/>
      <c r="H1134" s="262">
        <v>18.719999999999999</v>
      </c>
      <c r="I1134" s="263"/>
      <c r="J1134" s="259"/>
      <c r="K1134" s="259"/>
      <c r="L1134" s="264"/>
      <c r="M1134" s="265"/>
      <c r="N1134" s="266"/>
      <c r="O1134" s="266"/>
      <c r="P1134" s="266"/>
      <c r="Q1134" s="266"/>
      <c r="R1134" s="266"/>
      <c r="S1134" s="266"/>
      <c r="T1134" s="267"/>
      <c r="U1134" s="14"/>
      <c r="V1134" s="14"/>
      <c r="W1134" s="14"/>
      <c r="X1134" s="14"/>
      <c r="Y1134" s="14"/>
      <c r="Z1134" s="14"/>
      <c r="AA1134" s="14"/>
      <c r="AB1134" s="14"/>
      <c r="AC1134" s="14"/>
      <c r="AD1134" s="14"/>
      <c r="AE1134" s="14"/>
      <c r="AT1134" s="268" t="s">
        <v>264</v>
      </c>
      <c r="AU1134" s="268" t="s">
        <v>85</v>
      </c>
      <c r="AV1134" s="14" t="s">
        <v>85</v>
      </c>
      <c r="AW1134" s="14" t="s">
        <v>32</v>
      </c>
      <c r="AX1134" s="14" t="s">
        <v>76</v>
      </c>
      <c r="AY1134" s="268" t="s">
        <v>253</v>
      </c>
    </row>
    <row r="1135" s="13" customFormat="1">
      <c r="A1135" s="13"/>
      <c r="B1135" s="247"/>
      <c r="C1135" s="248"/>
      <c r="D1135" s="249" t="s">
        <v>264</v>
      </c>
      <c r="E1135" s="250" t="s">
        <v>1</v>
      </c>
      <c r="F1135" s="251" t="s">
        <v>2115</v>
      </c>
      <c r="G1135" s="248"/>
      <c r="H1135" s="250" t="s">
        <v>1</v>
      </c>
      <c r="I1135" s="252"/>
      <c r="J1135" s="248"/>
      <c r="K1135" s="248"/>
      <c r="L1135" s="253"/>
      <c r="M1135" s="254"/>
      <c r="N1135" s="255"/>
      <c r="O1135" s="255"/>
      <c r="P1135" s="255"/>
      <c r="Q1135" s="255"/>
      <c r="R1135" s="255"/>
      <c r="S1135" s="255"/>
      <c r="T1135" s="256"/>
      <c r="U1135" s="13"/>
      <c r="V1135" s="13"/>
      <c r="W1135" s="13"/>
      <c r="X1135" s="13"/>
      <c r="Y1135" s="13"/>
      <c r="Z1135" s="13"/>
      <c r="AA1135" s="13"/>
      <c r="AB1135" s="13"/>
      <c r="AC1135" s="13"/>
      <c r="AD1135" s="13"/>
      <c r="AE1135" s="13"/>
      <c r="AT1135" s="257" t="s">
        <v>264</v>
      </c>
      <c r="AU1135" s="257" t="s">
        <v>85</v>
      </c>
      <c r="AV1135" s="13" t="s">
        <v>83</v>
      </c>
      <c r="AW1135" s="13" t="s">
        <v>32</v>
      </c>
      <c r="AX1135" s="13" t="s">
        <v>76</v>
      </c>
      <c r="AY1135" s="257" t="s">
        <v>253</v>
      </c>
    </row>
    <row r="1136" s="14" customFormat="1">
      <c r="A1136" s="14"/>
      <c r="B1136" s="258"/>
      <c r="C1136" s="259"/>
      <c r="D1136" s="249" t="s">
        <v>264</v>
      </c>
      <c r="E1136" s="260" t="s">
        <v>1</v>
      </c>
      <c r="F1136" s="261" t="s">
        <v>2629</v>
      </c>
      <c r="G1136" s="259"/>
      <c r="H1136" s="262">
        <v>61.213000000000001</v>
      </c>
      <c r="I1136" s="263"/>
      <c r="J1136" s="259"/>
      <c r="K1136" s="259"/>
      <c r="L1136" s="264"/>
      <c r="M1136" s="265"/>
      <c r="N1136" s="266"/>
      <c r="O1136" s="266"/>
      <c r="P1136" s="266"/>
      <c r="Q1136" s="266"/>
      <c r="R1136" s="266"/>
      <c r="S1136" s="266"/>
      <c r="T1136" s="267"/>
      <c r="U1136" s="14"/>
      <c r="V1136" s="14"/>
      <c r="W1136" s="14"/>
      <c r="X1136" s="14"/>
      <c r="Y1136" s="14"/>
      <c r="Z1136" s="14"/>
      <c r="AA1136" s="14"/>
      <c r="AB1136" s="14"/>
      <c r="AC1136" s="14"/>
      <c r="AD1136" s="14"/>
      <c r="AE1136" s="14"/>
      <c r="AT1136" s="268" t="s">
        <v>264</v>
      </c>
      <c r="AU1136" s="268" t="s">
        <v>85</v>
      </c>
      <c r="AV1136" s="14" t="s">
        <v>85</v>
      </c>
      <c r="AW1136" s="14" t="s">
        <v>32</v>
      </c>
      <c r="AX1136" s="14" t="s">
        <v>76</v>
      </c>
      <c r="AY1136" s="268" t="s">
        <v>253</v>
      </c>
    </row>
    <row r="1137" s="13" customFormat="1">
      <c r="A1137" s="13"/>
      <c r="B1137" s="247"/>
      <c r="C1137" s="248"/>
      <c r="D1137" s="249" t="s">
        <v>264</v>
      </c>
      <c r="E1137" s="250" t="s">
        <v>1</v>
      </c>
      <c r="F1137" s="251" t="s">
        <v>2254</v>
      </c>
      <c r="G1137" s="248"/>
      <c r="H1137" s="250" t="s">
        <v>1</v>
      </c>
      <c r="I1137" s="252"/>
      <c r="J1137" s="248"/>
      <c r="K1137" s="248"/>
      <c r="L1137" s="253"/>
      <c r="M1137" s="254"/>
      <c r="N1137" s="255"/>
      <c r="O1137" s="255"/>
      <c r="P1137" s="255"/>
      <c r="Q1137" s="255"/>
      <c r="R1137" s="255"/>
      <c r="S1137" s="255"/>
      <c r="T1137" s="256"/>
      <c r="U1137" s="13"/>
      <c r="V1137" s="13"/>
      <c r="W1137" s="13"/>
      <c r="X1137" s="13"/>
      <c r="Y1137" s="13"/>
      <c r="Z1137" s="13"/>
      <c r="AA1137" s="13"/>
      <c r="AB1137" s="13"/>
      <c r="AC1137" s="13"/>
      <c r="AD1137" s="13"/>
      <c r="AE1137" s="13"/>
      <c r="AT1137" s="257" t="s">
        <v>264</v>
      </c>
      <c r="AU1137" s="257" t="s">
        <v>85</v>
      </c>
      <c r="AV1137" s="13" t="s">
        <v>83</v>
      </c>
      <c r="AW1137" s="13" t="s">
        <v>32</v>
      </c>
      <c r="AX1137" s="13" t="s">
        <v>76</v>
      </c>
      <c r="AY1137" s="257" t="s">
        <v>253</v>
      </c>
    </row>
    <row r="1138" s="14" customFormat="1">
      <c r="A1138" s="14"/>
      <c r="B1138" s="258"/>
      <c r="C1138" s="259"/>
      <c r="D1138" s="249" t="s">
        <v>264</v>
      </c>
      <c r="E1138" s="260" t="s">
        <v>1</v>
      </c>
      <c r="F1138" s="261" t="s">
        <v>2630</v>
      </c>
      <c r="G1138" s="259"/>
      <c r="H1138" s="262">
        <v>18.460000000000001</v>
      </c>
      <c r="I1138" s="263"/>
      <c r="J1138" s="259"/>
      <c r="K1138" s="259"/>
      <c r="L1138" s="264"/>
      <c r="M1138" s="265"/>
      <c r="N1138" s="266"/>
      <c r="O1138" s="266"/>
      <c r="P1138" s="266"/>
      <c r="Q1138" s="266"/>
      <c r="R1138" s="266"/>
      <c r="S1138" s="266"/>
      <c r="T1138" s="267"/>
      <c r="U1138" s="14"/>
      <c r="V1138" s="14"/>
      <c r="W1138" s="14"/>
      <c r="X1138" s="14"/>
      <c r="Y1138" s="14"/>
      <c r="Z1138" s="14"/>
      <c r="AA1138" s="14"/>
      <c r="AB1138" s="14"/>
      <c r="AC1138" s="14"/>
      <c r="AD1138" s="14"/>
      <c r="AE1138" s="14"/>
      <c r="AT1138" s="268" t="s">
        <v>264</v>
      </c>
      <c r="AU1138" s="268" t="s">
        <v>85</v>
      </c>
      <c r="AV1138" s="14" t="s">
        <v>85</v>
      </c>
      <c r="AW1138" s="14" t="s">
        <v>32</v>
      </c>
      <c r="AX1138" s="14" t="s">
        <v>76</v>
      </c>
      <c r="AY1138" s="268" t="s">
        <v>253</v>
      </c>
    </row>
    <row r="1139" s="13" customFormat="1">
      <c r="A1139" s="13"/>
      <c r="B1139" s="247"/>
      <c r="C1139" s="248"/>
      <c r="D1139" s="249" t="s">
        <v>264</v>
      </c>
      <c r="E1139" s="250" t="s">
        <v>1</v>
      </c>
      <c r="F1139" s="251" t="s">
        <v>2119</v>
      </c>
      <c r="G1139" s="248"/>
      <c r="H1139" s="250" t="s">
        <v>1</v>
      </c>
      <c r="I1139" s="252"/>
      <c r="J1139" s="248"/>
      <c r="K1139" s="248"/>
      <c r="L1139" s="253"/>
      <c r="M1139" s="254"/>
      <c r="N1139" s="255"/>
      <c r="O1139" s="255"/>
      <c r="P1139" s="255"/>
      <c r="Q1139" s="255"/>
      <c r="R1139" s="255"/>
      <c r="S1139" s="255"/>
      <c r="T1139" s="256"/>
      <c r="U1139" s="13"/>
      <c r="V1139" s="13"/>
      <c r="W1139" s="13"/>
      <c r="X1139" s="13"/>
      <c r="Y1139" s="13"/>
      <c r="Z1139" s="13"/>
      <c r="AA1139" s="13"/>
      <c r="AB1139" s="13"/>
      <c r="AC1139" s="13"/>
      <c r="AD1139" s="13"/>
      <c r="AE1139" s="13"/>
      <c r="AT1139" s="257" t="s">
        <v>264</v>
      </c>
      <c r="AU1139" s="257" t="s">
        <v>85</v>
      </c>
      <c r="AV1139" s="13" t="s">
        <v>83</v>
      </c>
      <c r="AW1139" s="13" t="s">
        <v>32</v>
      </c>
      <c r="AX1139" s="13" t="s">
        <v>76</v>
      </c>
      <c r="AY1139" s="257" t="s">
        <v>253</v>
      </c>
    </row>
    <row r="1140" s="14" customFormat="1">
      <c r="A1140" s="14"/>
      <c r="B1140" s="258"/>
      <c r="C1140" s="259"/>
      <c r="D1140" s="249" t="s">
        <v>264</v>
      </c>
      <c r="E1140" s="260" t="s">
        <v>1</v>
      </c>
      <c r="F1140" s="261" t="s">
        <v>2631</v>
      </c>
      <c r="G1140" s="259"/>
      <c r="H1140" s="262">
        <v>78.346999999999994</v>
      </c>
      <c r="I1140" s="263"/>
      <c r="J1140" s="259"/>
      <c r="K1140" s="259"/>
      <c r="L1140" s="264"/>
      <c r="M1140" s="265"/>
      <c r="N1140" s="266"/>
      <c r="O1140" s="266"/>
      <c r="P1140" s="266"/>
      <c r="Q1140" s="266"/>
      <c r="R1140" s="266"/>
      <c r="S1140" s="266"/>
      <c r="T1140" s="267"/>
      <c r="U1140" s="14"/>
      <c r="V1140" s="14"/>
      <c r="W1140" s="14"/>
      <c r="X1140" s="14"/>
      <c r="Y1140" s="14"/>
      <c r="Z1140" s="14"/>
      <c r="AA1140" s="14"/>
      <c r="AB1140" s="14"/>
      <c r="AC1140" s="14"/>
      <c r="AD1140" s="14"/>
      <c r="AE1140" s="14"/>
      <c r="AT1140" s="268" t="s">
        <v>264</v>
      </c>
      <c r="AU1140" s="268" t="s">
        <v>85</v>
      </c>
      <c r="AV1140" s="14" t="s">
        <v>85</v>
      </c>
      <c r="AW1140" s="14" t="s">
        <v>32</v>
      </c>
      <c r="AX1140" s="14" t="s">
        <v>76</v>
      </c>
      <c r="AY1140" s="268" t="s">
        <v>253</v>
      </c>
    </row>
    <row r="1141" s="13" customFormat="1">
      <c r="A1141" s="13"/>
      <c r="B1141" s="247"/>
      <c r="C1141" s="248"/>
      <c r="D1141" s="249" t="s">
        <v>264</v>
      </c>
      <c r="E1141" s="250" t="s">
        <v>1</v>
      </c>
      <c r="F1141" s="251" t="s">
        <v>2121</v>
      </c>
      <c r="G1141" s="248"/>
      <c r="H1141" s="250" t="s">
        <v>1</v>
      </c>
      <c r="I1141" s="252"/>
      <c r="J1141" s="248"/>
      <c r="K1141" s="248"/>
      <c r="L1141" s="253"/>
      <c r="M1141" s="254"/>
      <c r="N1141" s="255"/>
      <c r="O1141" s="255"/>
      <c r="P1141" s="255"/>
      <c r="Q1141" s="255"/>
      <c r="R1141" s="255"/>
      <c r="S1141" s="255"/>
      <c r="T1141" s="256"/>
      <c r="U1141" s="13"/>
      <c r="V1141" s="13"/>
      <c r="W1141" s="13"/>
      <c r="X1141" s="13"/>
      <c r="Y1141" s="13"/>
      <c r="Z1141" s="13"/>
      <c r="AA1141" s="13"/>
      <c r="AB1141" s="13"/>
      <c r="AC1141" s="13"/>
      <c r="AD1141" s="13"/>
      <c r="AE1141" s="13"/>
      <c r="AT1141" s="257" t="s">
        <v>264</v>
      </c>
      <c r="AU1141" s="257" t="s">
        <v>85</v>
      </c>
      <c r="AV1141" s="13" t="s">
        <v>83</v>
      </c>
      <c r="AW1141" s="13" t="s">
        <v>32</v>
      </c>
      <c r="AX1141" s="13" t="s">
        <v>76</v>
      </c>
      <c r="AY1141" s="257" t="s">
        <v>253</v>
      </c>
    </row>
    <row r="1142" s="14" customFormat="1">
      <c r="A1142" s="14"/>
      <c r="B1142" s="258"/>
      <c r="C1142" s="259"/>
      <c r="D1142" s="249" t="s">
        <v>264</v>
      </c>
      <c r="E1142" s="260" t="s">
        <v>1</v>
      </c>
      <c r="F1142" s="261" t="s">
        <v>2632</v>
      </c>
      <c r="G1142" s="259"/>
      <c r="H1142" s="262">
        <v>21.84</v>
      </c>
      <c r="I1142" s="263"/>
      <c r="J1142" s="259"/>
      <c r="K1142" s="259"/>
      <c r="L1142" s="264"/>
      <c r="M1142" s="265"/>
      <c r="N1142" s="266"/>
      <c r="O1142" s="266"/>
      <c r="P1142" s="266"/>
      <c r="Q1142" s="266"/>
      <c r="R1142" s="266"/>
      <c r="S1142" s="266"/>
      <c r="T1142" s="267"/>
      <c r="U1142" s="14"/>
      <c r="V1142" s="14"/>
      <c r="W1142" s="14"/>
      <c r="X1142" s="14"/>
      <c r="Y1142" s="14"/>
      <c r="Z1142" s="14"/>
      <c r="AA1142" s="14"/>
      <c r="AB1142" s="14"/>
      <c r="AC1142" s="14"/>
      <c r="AD1142" s="14"/>
      <c r="AE1142" s="14"/>
      <c r="AT1142" s="268" t="s">
        <v>264</v>
      </c>
      <c r="AU1142" s="268" t="s">
        <v>85</v>
      </c>
      <c r="AV1142" s="14" t="s">
        <v>85</v>
      </c>
      <c r="AW1142" s="14" t="s">
        <v>32</v>
      </c>
      <c r="AX1142" s="14" t="s">
        <v>76</v>
      </c>
      <c r="AY1142" s="268" t="s">
        <v>253</v>
      </c>
    </row>
    <row r="1143" s="13" customFormat="1">
      <c r="A1143" s="13"/>
      <c r="B1143" s="247"/>
      <c r="C1143" s="248"/>
      <c r="D1143" s="249" t="s">
        <v>264</v>
      </c>
      <c r="E1143" s="250" t="s">
        <v>1</v>
      </c>
      <c r="F1143" s="251" t="s">
        <v>2123</v>
      </c>
      <c r="G1143" s="248"/>
      <c r="H1143" s="250" t="s">
        <v>1</v>
      </c>
      <c r="I1143" s="252"/>
      <c r="J1143" s="248"/>
      <c r="K1143" s="248"/>
      <c r="L1143" s="253"/>
      <c r="M1143" s="254"/>
      <c r="N1143" s="255"/>
      <c r="O1143" s="255"/>
      <c r="P1143" s="255"/>
      <c r="Q1143" s="255"/>
      <c r="R1143" s="255"/>
      <c r="S1143" s="255"/>
      <c r="T1143" s="256"/>
      <c r="U1143" s="13"/>
      <c r="V1143" s="13"/>
      <c r="W1143" s="13"/>
      <c r="X1143" s="13"/>
      <c r="Y1143" s="13"/>
      <c r="Z1143" s="13"/>
      <c r="AA1143" s="13"/>
      <c r="AB1143" s="13"/>
      <c r="AC1143" s="13"/>
      <c r="AD1143" s="13"/>
      <c r="AE1143" s="13"/>
      <c r="AT1143" s="257" t="s">
        <v>264</v>
      </c>
      <c r="AU1143" s="257" t="s">
        <v>85</v>
      </c>
      <c r="AV1143" s="13" t="s">
        <v>83</v>
      </c>
      <c r="AW1143" s="13" t="s">
        <v>32</v>
      </c>
      <c r="AX1143" s="13" t="s">
        <v>76</v>
      </c>
      <c r="AY1143" s="257" t="s">
        <v>253</v>
      </c>
    </row>
    <row r="1144" s="14" customFormat="1">
      <c r="A1144" s="14"/>
      <c r="B1144" s="258"/>
      <c r="C1144" s="259"/>
      <c r="D1144" s="249" t="s">
        <v>264</v>
      </c>
      <c r="E1144" s="260" t="s">
        <v>1</v>
      </c>
      <c r="F1144" s="261" t="s">
        <v>2633</v>
      </c>
      <c r="G1144" s="259"/>
      <c r="H1144" s="262">
        <v>16.431999999999999</v>
      </c>
      <c r="I1144" s="263"/>
      <c r="J1144" s="259"/>
      <c r="K1144" s="259"/>
      <c r="L1144" s="264"/>
      <c r="M1144" s="265"/>
      <c r="N1144" s="266"/>
      <c r="O1144" s="266"/>
      <c r="P1144" s="266"/>
      <c r="Q1144" s="266"/>
      <c r="R1144" s="266"/>
      <c r="S1144" s="266"/>
      <c r="T1144" s="267"/>
      <c r="U1144" s="14"/>
      <c r="V1144" s="14"/>
      <c r="W1144" s="14"/>
      <c r="X1144" s="14"/>
      <c r="Y1144" s="14"/>
      <c r="Z1144" s="14"/>
      <c r="AA1144" s="14"/>
      <c r="AB1144" s="14"/>
      <c r="AC1144" s="14"/>
      <c r="AD1144" s="14"/>
      <c r="AE1144" s="14"/>
      <c r="AT1144" s="268" t="s">
        <v>264</v>
      </c>
      <c r="AU1144" s="268" t="s">
        <v>85</v>
      </c>
      <c r="AV1144" s="14" t="s">
        <v>85</v>
      </c>
      <c r="AW1144" s="14" t="s">
        <v>32</v>
      </c>
      <c r="AX1144" s="14" t="s">
        <v>76</v>
      </c>
      <c r="AY1144" s="268" t="s">
        <v>253</v>
      </c>
    </row>
    <row r="1145" s="13" customFormat="1">
      <c r="A1145" s="13"/>
      <c r="B1145" s="247"/>
      <c r="C1145" s="248"/>
      <c r="D1145" s="249" t="s">
        <v>264</v>
      </c>
      <c r="E1145" s="250" t="s">
        <v>1</v>
      </c>
      <c r="F1145" s="251" t="s">
        <v>2125</v>
      </c>
      <c r="G1145" s="248"/>
      <c r="H1145" s="250" t="s">
        <v>1</v>
      </c>
      <c r="I1145" s="252"/>
      <c r="J1145" s="248"/>
      <c r="K1145" s="248"/>
      <c r="L1145" s="253"/>
      <c r="M1145" s="254"/>
      <c r="N1145" s="255"/>
      <c r="O1145" s="255"/>
      <c r="P1145" s="255"/>
      <c r="Q1145" s="255"/>
      <c r="R1145" s="255"/>
      <c r="S1145" s="255"/>
      <c r="T1145" s="256"/>
      <c r="U1145" s="13"/>
      <c r="V1145" s="13"/>
      <c r="W1145" s="13"/>
      <c r="X1145" s="13"/>
      <c r="Y1145" s="13"/>
      <c r="Z1145" s="13"/>
      <c r="AA1145" s="13"/>
      <c r="AB1145" s="13"/>
      <c r="AC1145" s="13"/>
      <c r="AD1145" s="13"/>
      <c r="AE1145" s="13"/>
      <c r="AT1145" s="257" t="s">
        <v>264</v>
      </c>
      <c r="AU1145" s="257" t="s">
        <v>85</v>
      </c>
      <c r="AV1145" s="13" t="s">
        <v>83</v>
      </c>
      <c r="AW1145" s="13" t="s">
        <v>32</v>
      </c>
      <c r="AX1145" s="13" t="s">
        <v>76</v>
      </c>
      <c r="AY1145" s="257" t="s">
        <v>253</v>
      </c>
    </row>
    <row r="1146" s="14" customFormat="1">
      <c r="A1146" s="14"/>
      <c r="B1146" s="258"/>
      <c r="C1146" s="259"/>
      <c r="D1146" s="249" t="s">
        <v>264</v>
      </c>
      <c r="E1146" s="260" t="s">
        <v>1</v>
      </c>
      <c r="F1146" s="261" t="s">
        <v>2634</v>
      </c>
      <c r="G1146" s="259"/>
      <c r="H1146" s="262">
        <v>51.100000000000001</v>
      </c>
      <c r="I1146" s="263"/>
      <c r="J1146" s="259"/>
      <c r="K1146" s="259"/>
      <c r="L1146" s="264"/>
      <c r="M1146" s="265"/>
      <c r="N1146" s="266"/>
      <c r="O1146" s="266"/>
      <c r="P1146" s="266"/>
      <c r="Q1146" s="266"/>
      <c r="R1146" s="266"/>
      <c r="S1146" s="266"/>
      <c r="T1146" s="267"/>
      <c r="U1146" s="14"/>
      <c r="V1146" s="14"/>
      <c r="W1146" s="14"/>
      <c r="X1146" s="14"/>
      <c r="Y1146" s="14"/>
      <c r="Z1146" s="14"/>
      <c r="AA1146" s="14"/>
      <c r="AB1146" s="14"/>
      <c r="AC1146" s="14"/>
      <c r="AD1146" s="14"/>
      <c r="AE1146" s="14"/>
      <c r="AT1146" s="268" t="s">
        <v>264</v>
      </c>
      <c r="AU1146" s="268" t="s">
        <v>85</v>
      </c>
      <c r="AV1146" s="14" t="s">
        <v>85</v>
      </c>
      <c r="AW1146" s="14" t="s">
        <v>32</v>
      </c>
      <c r="AX1146" s="14" t="s">
        <v>76</v>
      </c>
      <c r="AY1146" s="268" t="s">
        <v>253</v>
      </c>
    </row>
    <row r="1147" s="13" customFormat="1">
      <c r="A1147" s="13"/>
      <c r="B1147" s="247"/>
      <c r="C1147" s="248"/>
      <c r="D1147" s="249" t="s">
        <v>264</v>
      </c>
      <c r="E1147" s="250" t="s">
        <v>1</v>
      </c>
      <c r="F1147" s="251" t="s">
        <v>2127</v>
      </c>
      <c r="G1147" s="248"/>
      <c r="H1147" s="250" t="s">
        <v>1</v>
      </c>
      <c r="I1147" s="252"/>
      <c r="J1147" s="248"/>
      <c r="K1147" s="248"/>
      <c r="L1147" s="253"/>
      <c r="M1147" s="254"/>
      <c r="N1147" s="255"/>
      <c r="O1147" s="255"/>
      <c r="P1147" s="255"/>
      <c r="Q1147" s="255"/>
      <c r="R1147" s="255"/>
      <c r="S1147" s="255"/>
      <c r="T1147" s="256"/>
      <c r="U1147" s="13"/>
      <c r="V1147" s="13"/>
      <c r="W1147" s="13"/>
      <c r="X1147" s="13"/>
      <c r="Y1147" s="13"/>
      <c r="Z1147" s="13"/>
      <c r="AA1147" s="13"/>
      <c r="AB1147" s="13"/>
      <c r="AC1147" s="13"/>
      <c r="AD1147" s="13"/>
      <c r="AE1147" s="13"/>
      <c r="AT1147" s="257" t="s">
        <v>264</v>
      </c>
      <c r="AU1147" s="257" t="s">
        <v>85</v>
      </c>
      <c r="AV1147" s="13" t="s">
        <v>83</v>
      </c>
      <c r="AW1147" s="13" t="s">
        <v>32</v>
      </c>
      <c r="AX1147" s="13" t="s">
        <v>76</v>
      </c>
      <c r="AY1147" s="257" t="s">
        <v>253</v>
      </c>
    </row>
    <row r="1148" s="14" customFormat="1">
      <c r="A1148" s="14"/>
      <c r="B1148" s="258"/>
      <c r="C1148" s="259"/>
      <c r="D1148" s="249" t="s">
        <v>264</v>
      </c>
      <c r="E1148" s="260" t="s">
        <v>1</v>
      </c>
      <c r="F1148" s="261" t="s">
        <v>2635</v>
      </c>
      <c r="G1148" s="259"/>
      <c r="H1148" s="262">
        <v>18.902000000000001</v>
      </c>
      <c r="I1148" s="263"/>
      <c r="J1148" s="259"/>
      <c r="K1148" s="259"/>
      <c r="L1148" s="264"/>
      <c r="M1148" s="265"/>
      <c r="N1148" s="266"/>
      <c r="O1148" s="266"/>
      <c r="P1148" s="266"/>
      <c r="Q1148" s="266"/>
      <c r="R1148" s="266"/>
      <c r="S1148" s="266"/>
      <c r="T1148" s="267"/>
      <c r="U1148" s="14"/>
      <c r="V1148" s="14"/>
      <c r="W1148" s="14"/>
      <c r="X1148" s="14"/>
      <c r="Y1148" s="14"/>
      <c r="Z1148" s="14"/>
      <c r="AA1148" s="14"/>
      <c r="AB1148" s="14"/>
      <c r="AC1148" s="14"/>
      <c r="AD1148" s="14"/>
      <c r="AE1148" s="14"/>
      <c r="AT1148" s="268" t="s">
        <v>264</v>
      </c>
      <c r="AU1148" s="268" t="s">
        <v>85</v>
      </c>
      <c r="AV1148" s="14" t="s">
        <v>85</v>
      </c>
      <c r="AW1148" s="14" t="s">
        <v>32</v>
      </c>
      <c r="AX1148" s="14" t="s">
        <v>76</v>
      </c>
      <c r="AY1148" s="268" t="s">
        <v>253</v>
      </c>
    </row>
    <row r="1149" s="13" customFormat="1">
      <c r="A1149" s="13"/>
      <c r="B1149" s="247"/>
      <c r="C1149" s="248"/>
      <c r="D1149" s="249" t="s">
        <v>264</v>
      </c>
      <c r="E1149" s="250" t="s">
        <v>1</v>
      </c>
      <c r="F1149" s="251" t="s">
        <v>2129</v>
      </c>
      <c r="G1149" s="248"/>
      <c r="H1149" s="250" t="s">
        <v>1</v>
      </c>
      <c r="I1149" s="252"/>
      <c r="J1149" s="248"/>
      <c r="K1149" s="248"/>
      <c r="L1149" s="253"/>
      <c r="M1149" s="254"/>
      <c r="N1149" s="255"/>
      <c r="O1149" s="255"/>
      <c r="P1149" s="255"/>
      <c r="Q1149" s="255"/>
      <c r="R1149" s="255"/>
      <c r="S1149" s="255"/>
      <c r="T1149" s="256"/>
      <c r="U1149" s="13"/>
      <c r="V1149" s="13"/>
      <c r="W1149" s="13"/>
      <c r="X1149" s="13"/>
      <c r="Y1149" s="13"/>
      <c r="Z1149" s="13"/>
      <c r="AA1149" s="13"/>
      <c r="AB1149" s="13"/>
      <c r="AC1149" s="13"/>
      <c r="AD1149" s="13"/>
      <c r="AE1149" s="13"/>
      <c r="AT1149" s="257" t="s">
        <v>264</v>
      </c>
      <c r="AU1149" s="257" t="s">
        <v>85</v>
      </c>
      <c r="AV1149" s="13" t="s">
        <v>83</v>
      </c>
      <c r="AW1149" s="13" t="s">
        <v>32</v>
      </c>
      <c r="AX1149" s="13" t="s">
        <v>76</v>
      </c>
      <c r="AY1149" s="257" t="s">
        <v>253</v>
      </c>
    </row>
    <row r="1150" s="14" customFormat="1">
      <c r="A1150" s="14"/>
      <c r="B1150" s="258"/>
      <c r="C1150" s="259"/>
      <c r="D1150" s="249" t="s">
        <v>264</v>
      </c>
      <c r="E1150" s="260" t="s">
        <v>1</v>
      </c>
      <c r="F1150" s="261" t="s">
        <v>2636</v>
      </c>
      <c r="G1150" s="259"/>
      <c r="H1150" s="262">
        <v>61.073</v>
      </c>
      <c r="I1150" s="263"/>
      <c r="J1150" s="259"/>
      <c r="K1150" s="259"/>
      <c r="L1150" s="264"/>
      <c r="M1150" s="265"/>
      <c r="N1150" s="266"/>
      <c r="O1150" s="266"/>
      <c r="P1150" s="266"/>
      <c r="Q1150" s="266"/>
      <c r="R1150" s="266"/>
      <c r="S1150" s="266"/>
      <c r="T1150" s="267"/>
      <c r="U1150" s="14"/>
      <c r="V1150" s="14"/>
      <c r="W1150" s="14"/>
      <c r="X1150" s="14"/>
      <c r="Y1150" s="14"/>
      <c r="Z1150" s="14"/>
      <c r="AA1150" s="14"/>
      <c r="AB1150" s="14"/>
      <c r="AC1150" s="14"/>
      <c r="AD1150" s="14"/>
      <c r="AE1150" s="14"/>
      <c r="AT1150" s="268" t="s">
        <v>264</v>
      </c>
      <c r="AU1150" s="268" t="s">
        <v>85</v>
      </c>
      <c r="AV1150" s="14" t="s">
        <v>85</v>
      </c>
      <c r="AW1150" s="14" t="s">
        <v>32</v>
      </c>
      <c r="AX1150" s="14" t="s">
        <v>76</v>
      </c>
      <c r="AY1150" s="268" t="s">
        <v>253</v>
      </c>
    </row>
    <row r="1151" s="13" customFormat="1">
      <c r="A1151" s="13"/>
      <c r="B1151" s="247"/>
      <c r="C1151" s="248"/>
      <c r="D1151" s="249" t="s">
        <v>264</v>
      </c>
      <c r="E1151" s="250" t="s">
        <v>1</v>
      </c>
      <c r="F1151" s="251" t="s">
        <v>2131</v>
      </c>
      <c r="G1151" s="248"/>
      <c r="H1151" s="250" t="s">
        <v>1</v>
      </c>
      <c r="I1151" s="252"/>
      <c r="J1151" s="248"/>
      <c r="K1151" s="248"/>
      <c r="L1151" s="253"/>
      <c r="M1151" s="254"/>
      <c r="N1151" s="255"/>
      <c r="O1151" s="255"/>
      <c r="P1151" s="255"/>
      <c r="Q1151" s="255"/>
      <c r="R1151" s="255"/>
      <c r="S1151" s="255"/>
      <c r="T1151" s="256"/>
      <c r="U1151" s="13"/>
      <c r="V1151" s="13"/>
      <c r="W1151" s="13"/>
      <c r="X1151" s="13"/>
      <c r="Y1151" s="13"/>
      <c r="Z1151" s="13"/>
      <c r="AA1151" s="13"/>
      <c r="AB1151" s="13"/>
      <c r="AC1151" s="13"/>
      <c r="AD1151" s="13"/>
      <c r="AE1151" s="13"/>
      <c r="AT1151" s="257" t="s">
        <v>264</v>
      </c>
      <c r="AU1151" s="257" t="s">
        <v>85</v>
      </c>
      <c r="AV1151" s="13" t="s">
        <v>83</v>
      </c>
      <c r="AW1151" s="13" t="s">
        <v>32</v>
      </c>
      <c r="AX1151" s="13" t="s">
        <v>76</v>
      </c>
      <c r="AY1151" s="257" t="s">
        <v>253</v>
      </c>
    </row>
    <row r="1152" s="14" customFormat="1">
      <c r="A1152" s="14"/>
      <c r="B1152" s="258"/>
      <c r="C1152" s="259"/>
      <c r="D1152" s="249" t="s">
        <v>264</v>
      </c>
      <c r="E1152" s="260" t="s">
        <v>1</v>
      </c>
      <c r="F1152" s="261" t="s">
        <v>2637</v>
      </c>
      <c r="G1152" s="259"/>
      <c r="H1152" s="262">
        <v>18.969999999999999</v>
      </c>
      <c r="I1152" s="263"/>
      <c r="J1152" s="259"/>
      <c r="K1152" s="259"/>
      <c r="L1152" s="264"/>
      <c r="M1152" s="265"/>
      <c r="N1152" s="266"/>
      <c r="O1152" s="266"/>
      <c r="P1152" s="266"/>
      <c r="Q1152" s="266"/>
      <c r="R1152" s="266"/>
      <c r="S1152" s="266"/>
      <c r="T1152" s="267"/>
      <c r="U1152" s="14"/>
      <c r="V1152" s="14"/>
      <c r="W1152" s="14"/>
      <c r="X1152" s="14"/>
      <c r="Y1152" s="14"/>
      <c r="Z1152" s="14"/>
      <c r="AA1152" s="14"/>
      <c r="AB1152" s="14"/>
      <c r="AC1152" s="14"/>
      <c r="AD1152" s="14"/>
      <c r="AE1152" s="14"/>
      <c r="AT1152" s="268" t="s">
        <v>264</v>
      </c>
      <c r="AU1152" s="268" t="s">
        <v>85</v>
      </c>
      <c r="AV1152" s="14" t="s">
        <v>85</v>
      </c>
      <c r="AW1152" s="14" t="s">
        <v>32</v>
      </c>
      <c r="AX1152" s="14" t="s">
        <v>76</v>
      </c>
      <c r="AY1152" s="268" t="s">
        <v>253</v>
      </c>
    </row>
    <row r="1153" s="13" customFormat="1">
      <c r="A1153" s="13"/>
      <c r="B1153" s="247"/>
      <c r="C1153" s="248"/>
      <c r="D1153" s="249" t="s">
        <v>264</v>
      </c>
      <c r="E1153" s="250" t="s">
        <v>1</v>
      </c>
      <c r="F1153" s="251" t="s">
        <v>2133</v>
      </c>
      <c r="G1153" s="248"/>
      <c r="H1153" s="250" t="s">
        <v>1</v>
      </c>
      <c r="I1153" s="252"/>
      <c r="J1153" s="248"/>
      <c r="K1153" s="248"/>
      <c r="L1153" s="253"/>
      <c r="M1153" s="254"/>
      <c r="N1153" s="255"/>
      <c r="O1153" s="255"/>
      <c r="P1153" s="255"/>
      <c r="Q1153" s="255"/>
      <c r="R1153" s="255"/>
      <c r="S1153" s="255"/>
      <c r="T1153" s="256"/>
      <c r="U1153" s="13"/>
      <c r="V1153" s="13"/>
      <c r="W1153" s="13"/>
      <c r="X1153" s="13"/>
      <c r="Y1153" s="13"/>
      <c r="Z1153" s="13"/>
      <c r="AA1153" s="13"/>
      <c r="AB1153" s="13"/>
      <c r="AC1153" s="13"/>
      <c r="AD1153" s="13"/>
      <c r="AE1153" s="13"/>
      <c r="AT1153" s="257" t="s">
        <v>264</v>
      </c>
      <c r="AU1153" s="257" t="s">
        <v>85</v>
      </c>
      <c r="AV1153" s="13" t="s">
        <v>83</v>
      </c>
      <c r="AW1153" s="13" t="s">
        <v>32</v>
      </c>
      <c r="AX1153" s="13" t="s">
        <v>76</v>
      </c>
      <c r="AY1153" s="257" t="s">
        <v>253</v>
      </c>
    </row>
    <row r="1154" s="14" customFormat="1">
      <c r="A1154" s="14"/>
      <c r="B1154" s="258"/>
      <c r="C1154" s="259"/>
      <c r="D1154" s="249" t="s">
        <v>264</v>
      </c>
      <c r="E1154" s="260" t="s">
        <v>1</v>
      </c>
      <c r="F1154" s="261" t="s">
        <v>2638</v>
      </c>
      <c r="G1154" s="259"/>
      <c r="H1154" s="262">
        <v>19.422000000000001</v>
      </c>
      <c r="I1154" s="263"/>
      <c r="J1154" s="259"/>
      <c r="K1154" s="259"/>
      <c r="L1154" s="264"/>
      <c r="M1154" s="265"/>
      <c r="N1154" s="266"/>
      <c r="O1154" s="266"/>
      <c r="P1154" s="266"/>
      <c r="Q1154" s="266"/>
      <c r="R1154" s="266"/>
      <c r="S1154" s="266"/>
      <c r="T1154" s="267"/>
      <c r="U1154" s="14"/>
      <c r="V1154" s="14"/>
      <c r="W1154" s="14"/>
      <c r="X1154" s="14"/>
      <c r="Y1154" s="14"/>
      <c r="Z1154" s="14"/>
      <c r="AA1154" s="14"/>
      <c r="AB1154" s="14"/>
      <c r="AC1154" s="14"/>
      <c r="AD1154" s="14"/>
      <c r="AE1154" s="14"/>
      <c r="AT1154" s="268" t="s">
        <v>264</v>
      </c>
      <c r="AU1154" s="268" t="s">
        <v>85</v>
      </c>
      <c r="AV1154" s="14" t="s">
        <v>85</v>
      </c>
      <c r="AW1154" s="14" t="s">
        <v>32</v>
      </c>
      <c r="AX1154" s="14" t="s">
        <v>76</v>
      </c>
      <c r="AY1154" s="268" t="s">
        <v>253</v>
      </c>
    </row>
    <row r="1155" s="13" customFormat="1">
      <c r="A1155" s="13"/>
      <c r="B1155" s="247"/>
      <c r="C1155" s="248"/>
      <c r="D1155" s="249" t="s">
        <v>264</v>
      </c>
      <c r="E1155" s="250" t="s">
        <v>1</v>
      </c>
      <c r="F1155" s="251" t="s">
        <v>2134</v>
      </c>
      <c r="G1155" s="248"/>
      <c r="H1155" s="250" t="s">
        <v>1</v>
      </c>
      <c r="I1155" s="252"/>
      <c r="J1155" s="248"/>
      <c r="K1155" s="248"/>
      <c r="L1155" s="253"/>
      <c r="M1155" s="254"/>
      <c r="N1155" s="255"/>
      <c r="O1155" s="255"/>
      <c r="P1155" s="255"/>
      <c r="Q1155" s="255"/>
      <c r="R1155" s="255"/>
      <c r="S1155" s="255"/>
      <c r="T1155" s="256"/>
      <c r="U1155" s="13"/>
      <c r="V1155" s="13"/>
      <c r="W1155" s="13"/>
      <c r="X1155" s="13"/>
      <c r="Y1155" s="13"/>
      <c r="Z1155" s="13"/>
      <c r="AA1155" s="13"/>
      <c r="AB1155" s="13"/>
      <c r="AC1155" s="13"/>
      <c r="AD1155" s="13"/>
      <c r="AE1155" s="13"/>
      <c r="AT1155" s="257" t="s">
        <v>264</v>
      </c>
      <c r="AU1155" s="257" t="s">
        <v>85</v>
      </c>
      <c r="AV1155" s="13" t="s">
        <v>83</v>
      </c>
      <c r="AW1155" s="13" t="s">
        <v>32</v>
      </c>
      <c r="AX1155" s="13" t="s">
        <v>76</v>
      </c>
      <c r="AY1155" s="257" t="s">
        <v>253</v>
      </c>
    </row>
    <row r="1156" s="14" customFormat="1">
      <c r="A1156" s="14"/>
      <c r="B1156" s="258"/>
      <c r="C1156" s="259"/>
      <c r="D1156" s="249" t="s">
        <v>264</v>
      </c>
      <c r="E1156" s="260" t="s">
        <v>1</v>
      </c>
      <c r="F1156" s="261" t="s">
        <v>2639</v>
      </c>
      <c r="G1156" s="259"/>
      <c r="H1156" s="262">
        <v>49.186</v>
      </c>
      <c r="I1156" s="263"/>
      <c r="J1156" s="259"/>
      <c r="K1156" s="259"/>
      <c r="L1156" s="264"/>
      <c r="M1156" s="265"/>
      <c r="N1156" s="266"/>
      <c r="O1156" s="266"/>
      <c r="P1156" s="266"/>
      <c r="Q1156" s="266"/>
      <c r="R1156" s="266"/>
      <c r="S1156" s="266"/>
      <c r="T1156" s="267"/>
      <c r="U1156" s="14"/>
      <c r="V1156" s="14"/>
      <c r="W1156" s="14"/>
      <c r="X1156" s="14"/>
      <c r="Y1156" s="14"/>
      <c r="Z1156" s="14"/>
      <c r="AA1156" s="14"/>
      <c r="AB1156" s="14"/>
      <c r="AC1156" s="14"/>
      <c r="AD1156" s="14"/>
      <c r="AE1156" s="14"/>
      <c r="AT1156" s="268" t="s">
        <v>264</v>
      </c>
      <c r="AU1156" s="268" t="s">
        <v>85</v>
      </c>
      <c r="AV1156" s="14" t="s">
        <v>85</v>
      </c>
      <c r="AW1156" s="14" t="s">
        <v>32</v>
      </c>
      <c r="AX1156" s="14" t="s">
        <v>76</v>
      </c>
      <c r="AY1156" s="268" t="s">
        <v>253</v>
      </c>
    </row>
    <row r="1157" s="13" customFormat="1">
      <c r="A1157" s="13"/>
      <c r="B1157" s="247"/>
      <c r="C1157" s="248"/>
      <c r="D1157" s="249" t="s">
        <v>264</v>
      </c>
      <c r="E1157" s="250" t="s">
        <v>1</v>
      </c>
      <c r="F1157" s="251" t="s">
        <v>2136</v>
      </c>
      <c r="G1157" s="248"/>
      <c r="H1157" s="250" t="s">
        <v>1</v>
      </c>
      <c r="I1157" s="252"/>
      <c r="J1157" s="248"/>
      <c r="K1157" s="248"/>
      <c r="L1157" s="253"/>
      <c r="M1157" s="254"/>
      <c r="N1157" s="255"/>
      <c r="O1157" s="255"/>
      <c r="P1157" s="255"/>
      <c r="Q1157" s="255"/>
      <c r="R1157" s="255"/>
      <c r="S1157" s="255"/>
      <c r="T1157" s="256"/>
      <c r="U1157" s="13"/>
      <c r="V1157" s="13"/>
      <c r="W1157" s="13"/>
      <c r="X1157" s="13"/>
      <c r="Y1157" s="13"/>
      <c r="Z1157" s="13"/>
      <c r="AA1157" s="13"/>
      <c r="AB1157" s="13"/>
      <c r="AC1157" s="13"/>
      <c r="AD1157" s="13"/>
      <c r="AE1157" s="13"/>
      <c r="AT1157" s="257" t="s">
        <v>264</v>
      </c>
      <c r="AU1157" s="257" t="s">
        <v>85</v>
      </c>
      <c r="AV1157" s="13" t="s">
        <v>83</v>
      </c>
      <c r="AW1157" s="13" t="s">
        <v>32</v>
      </c>
      <c r="AX1157" s="13" t="s">
        <v>76</v>
      </c>
      <c r="AY1157" s="257" t="s">
        <v>253</v>
      </c>
    </row>
    <row r="1158" s="14" customFormat="1">
      <c r="A1158" s="14"/>
      <c r="B1158" s="258"/>
      <c r="C1158" s="259"/>
      <c r="D1158" s="249" t="s">
        <v>264</v>
      </c>
      <c r="E1158" s="260" t="s">
        <v>1</v>
      </c>
      <c r="F1158" s="261" t="s">
        <v>2640</v>
      </c>
      <c r="G1158" s="259"/>
      <c r="H1158" s="262">
        <v>19.552</v>
      </c>
      <c r="I1158" s="263"/>
      <c r="J1158" s="259"/>
      <c r="K1158" s="259"/>
      <c r="L1158" s="264"/>
      <c r="M1158" s="265"/>
      <c r="N1158" s="266"/>
      <c r="O1158" s="266"/>
      <c r="P1158" s="266"/>
      <c r="Q1158" s="266"/>
      <c r="R1158" s="266"/>
      <c r="S1158" s="266"/>
      <c r="T1158" s="267"/>
      <c r="U1158" s="14"/>
      <c r="V1158" s="14"/>
      <c r="W1158" s="14"/>
      <c r="X1158" s="14"/>
      <c r="Y1158" s="14"/>
      <c r="Z1158" s="14"/>
      <c r="AA1158" s="14"/>
      <c r="AB1158" s="14"/>
      <c r="AC1158" s="14"/>
      <c r="AD1158" s="14"/>
      <c r="AE1158" s="14"/>
      <c r="AT1158" s="268" t="s">
        <v>264</v>
      </c>
      <c r="AU1158" s="268" t="s">
        <v>85</v>
      </c>
      <c r="AV1158" s="14" t="s">
        <v>85</v>
      </c>
      <c r="AW1158" s="14" t="s">
        <v>32</v>
      </c>
      <c r="AX1158" s="14" t="s">
        <v>76</v>
      </c>
      <c r="AY1158" s="268" t="s">
        <v>253</v>
      </c>
    </row>
    <row r="1159" s="13" customFormat="1">
      <c r="A1159" s="13"/>
      <c r="B1159" s="247"/>
      <c r="C1159" s="248"/>
      <c r="D1159" s="249" t="s">
        <v>264</v>
      </c>
      <c r="E1159" s="250" t="s">
        <v>1</v>
      </c>
      <c r="F1159" s="251" t="s">
        <v>2138</v>
      </c>
      <c r="G1159" s="248"/>
      <c r="H1159" s="250" t="s">
        <v>1</v>
      </c>
      <c r="I1159" s="252"/>
      <c r="J1159" s="248"/>
      <c r="K1159" s="248"/>
      <c r="L1159" s="253"/>
      <c r="M1159" s="254"/>
      <c r="N1159" s="255"/>
      <c r="O1159" s="255"/>
      <c r="P1159" s="255"/>
      <c r="Q1159" s="255"/>
      <c r="R1159" s="255"/>
      <c r="S1159" s="255"/>
      <c r="T1159" s="256"/>
      <c r="U1159" s="13"/>
      <c r="V1159" s="13"/>
      <c r="W1159" s="13"/>
      <c r="X1159" s="13"/>
      <c r="Y1159" s="13"/>
      <c r="Z1159" s="13"/>
      <c r="AA1159" s="13"/>
      <c r="AB1159" s="13"/>
      <c r="AC1159" s="13"/>
      <c r="AD1159" s="13"/>
      <c r="AE1159" s="13"/>
      <c r="AT1159" s="257" t="s">
        <v>264</v>
      </c>
      <c r="AU1159" s="257" t="s">
        <v>85</v>
      </c>
      <c r="AV1159" s="13" t="s">
        <v>83</v>
      </c>
      <c r="AW1159" s="13" t="s">
        <v>32</v>
      </c>
      <c r="AX1159" s="13" t="s">
        <v>76</v>
      </c>
      <c r="AY1159" s="257" t="s">
        <v>253</v>
      </c>
    </row>
    <row r="1160" s="14" customFormat="1">
      <c r="A1160" s="14"/>
      <c r="B1160" s="258"/>
      <c r="C1160" s="259"/>
      <c r="D1160" s="249" t="s">
        <v>264</v>
      </c>
      <c r="E1160" s="260" t="s">
        <v>1</v>
      </c>
      <c r="F1160" s="261" t="s">
        <v>2641</v>
      </c>
      <c r="G1160" s="259"/>
      <c r="H1160" s="262">
        <v>51.560000000000002</v>
      </c>
      <c r="I1160" s="263"/>
      <c r="J1160" s="259"/>
      <c r="K1160" s="259"/>
      <c r="L1160" s="264"/>
      <c r="M1160" s="265"/>
      <c r="N1160" s="266"/>
      <c r="O1160" s="266"/>
      <c r="P1160" s="266"/>
      <c r="Q1160" s="266"/>
      <c r="R1160" s="266"/>
      <c r="S1160" s="266"/>
      <c r="T1160" s="267"/>
      <c r="U1160" s="14"/>
      <c r="V1160" s="14"/>
      <c r="W1160" s="14"/>
      <c r="X1160" s="14"/>
      <c r="Y1160" s="14"/>
      <c r="Z1160" s="14"/>
      <c r="AA1160" s="14"/>
      <c r="AB1160" s="14"/>
      <c r="AC1160" s="14"/>
      <c r="AD1160" s="14"/>
      <c r="AE1160" s="14"/>
      <c r="AT1160" s="268" t="s">
        <v>264</v>
      </c>
      <c r="AU1160" s="268" t="s">
        <v>85</v>
      </c>
      <c r="AV1160" s="14" t="s">
        <v>85</v>
      </c>
      <c r="AW1160" s="14" t="s">
        <v>32</v>
      </c>
      <c r="AX1160" s="14" t="s">
        <v>76</v>
      </c>
      <c r="AY1160" s="268" t="s">
        <v>253</v>
      </c>
    </row>
    <row r="1161" s="13" customFormat="1">
      <c r="A1161" s="13"/>
      <c r="B1161" s="247"/>
      <c r="C1161" s="248"/>
      <c r="D1161" s="249" t="s">
        <v>264</v>
      </c>
      <c r="E1161" s="250" t="s">
        <v>1</v>
      </c>
      <c r="F1161" s="251" t="s">
        <v>2140</v>
      </c>
      <c r="G1161" s="248"/>
      <c r="H1161" s="250" t="s">
        <v>1</v>
      </c>
      <c r="I1161" s="252"/>
      <c r="J1161" s="248"/>
      <c r="K1161" s="248"/>
      <c r="L1161" s="253"/>
      <c r="M1161" s="254"/>
      <c r="N1161" s="255"/>
      <c r="O1161" s="255"/>
      <c r="P1161" s="255"/>
      <c r="Q1161" s="255"/>
      <c r="R1161" s="255"/>
      <c r="S1161" s="255"/>
      <c r="T1161" s="256"/>
      <c r="U1161" s="13"/>
      <c r="V1161" s="13"/>
      <c r="W1161" s="13"/>
      <c r="X1161" s="13"/>
      <c r="Y1161" s="13"/>
      <c r="Z1161" s="13"/>
      <c r="AA1161" s="13"/>
      <c r="AB1161" s="13"/>
      <c r="AC1161" s="13"/>
      <c r="AD1161" s="13"/>
      <c r="AE1161" s="13"/>
      <c r="AT1161" s="257" t="s">
        <v>264</v>
      </c>
      <c r="AU1161" s="257" t="s">
        <v>85</v>
      </c>
      <c r="AV1161" s="13" t="s">
        <v>83</v>
      </c>
      <c r="AW1161" s="13" t="s">
        <v>32</v>
      </c>
      <c r="AX1161" s="13" t="s">
        <v>76</v>
      </c>
      <c r="AY1161" s="257" t="s">
        <v>253</v>
      </c>
    </row>
    <row r="1162" s="14" customFormat="1">
      <c r="A1162" s="14"/>
      <c r="B1162" s="258"/>
      <c r="C1162" s="259"/>
      <c r="D1162" s="249" t="s">
        <v>264</v>
      </c>
      <c r="E1162" s="260" t="s">
        <v>1</v>
      </c>
      <c r="F1162" s="261" t="s">
        <v>2642</v>
      </c>
      <c r="G1162" s="259"/>
      <c r="H1162" s="262">
        <v>21.294</v>
      </c>
      <c r="I1162" s="263"/>
      <c r="J1162" s="259"/>
      <c r="K1162" s="259"/>
      <c r="L1162" s="264"/>
      <c r="M1162" s="265"/>
      <c r="N1162" s="266"/>
      <c r="O1162" s="266"/>
      <c r="P1162" s="266"/>
      <c r="Q1162" s="266"/>
      <c r="R1162" s="266"/>
      <c r="S1162" s="266"/>
      <c r="T1162" s="267"/>
      <c r="U1162" s="14"/>
      <c r="V1162" s="14"/>
      <c r="W1162" s="14"/>
      <c r="X1162" s="14"/>
      <c r="Y1162" s="14"/>
      <c r="Z1162" s="14"/>
      <c r="AA1162" s="14"/>
      <c r="AB1162" s="14"/>
      <c r="AC1162" s="14"/>
      <c r="AD1162" s="14"/>
      <c r="AE1162" s="14"/>
      <c r="AT1162" s="268" t="s">
        <v>264</v>
      </c>
      <c r="AU1162" s="268" t="s">
        <v>85</v>
      </c>
      <c r="AV1162" s="14" t="s">
        <v>85</v>
      </c>
      <c r="AW1162" s="14" t="s">
        <v>32</v>
      </c>
      <c r="AX1162" s="14" t="s">
        <v>76</v>
      </c>
      <c r="AY1162" s="268" t="s">
        <v>253</v>
      </c>
    </row>
    <row r="1163" s="13" customFormat="1">
      <c r="A1163" s="13"/>
      <c r="B1163" s="247"/>
      <c r="C1163" s="248"/>
      <c r="D1163" s="249" t="s">
        <v>264</v>
      </c>
      <c r="E1163" s="250" t="s">
        <v>1</v>
      </c>
      <c r="F1163" s="251" t="s">
        <v>2142</v>
      </c>
      <c r="G1163" s="248"/>
      <c r="H1163" s="250" t="s">
        <v>1</v>
      </c>
      <c r="I1163" s="252"/>
      <c r="J1163" s="248"/>
      <c r="K1163" s="248"/>
      <c r="L1163" s="253"/>
      <c r="M1163" s="254"/>
      <c r="N1163" s="255"/>
      <c r="O1163" s="255"/>
      <c r="P1163" s="255"/>
      <c r="Q1163" s="255"/>
      <c r="R1163" s="255"/>
      <c r="S1163" s="255"/>
      <c r="T1163" s="256"/>
      <c r="U1163" s="13"/>
      <c r="V1163" s="13"/>
      <c r="W1163" s="13"/>
      <c r="X1163" s="13"/>
      <c r="Y1163" s="13"/>
      <c r="Z1163" s="13"/>
      <c r="AA1163" s="13"/>
      <c r="AB1163" s="13"/>
      <c r="AC1163" s="13"/>
      <c r="AD1163" s="13"/>
      <c r="AE1163" s="13"/>
      <c r="AT1163" s="257" t="s">
        <v>264</v>
      </c>
      <c r="AU1163" s="257" t="s">
        <v>85</v>
      </c>
      <c r="AV1163" s="13" t="s">
        <v>83</v>
      </c>
      <c r="AW1163" s="13" t="s">
        <v>32</v>
      </c>
      <c r="AX1163" s="13" t="s">
        <v>76</v>
      </c>
      <c r="AY1163" s="257" t="s">
        <v>253</v>
      </c>
    </row>
    <row r="1164" s="14" customFormat="1">
      <c r="A1164" s="14"/>
      <c r="B1164" s="258"/>
      <c r="C1164" s="259"/>
      <c r="D1164" s="249" t="s">
        <v>264</v>
      </c>
      <c r="E1164" s="260" t="s">
        <v>1</v>
      </c>
      <c r="F1164" s="261" t="s">
        <v>2643</v>
      </c>
      <c r="G1164" s="259"/>
      <c r="H1164" s="262">
        <v>20.02</v>
      </c>
      <c r="I1164" s="263"/>
      <c r="J1164" s="259"/>
      <c r="K1164" s="259"/>
      <c r="L1164" s="264"/>
      <c r="M1164" s="265"/>
      <c r="N1164" s="266"/>
      <c r="O1164" s="266"/>
      <c r="P1164" s="266"/>
      <c r="Q1164" s="266"/>
      <c r="R1164" s="266"/>
      <c r="S1164" s="266"/>
      <c r="T1164" s="267"/>
      <c r="U1164" s="14"/>
      <c r="V1164" s="14"/>
      <c r="W1164" s="14"/>
      <c r="X1164" s="14"/>
      <c r="Y1164" s="14"/>
      <c r="Z1164" s="14"/>
      <c r="AA1164" s="14"/>
      <c r="AB1164" s="14"/>
      <c r="AC1164" s="14"/>
      <c r="AD1164" s="14"/>
      <c r="AE1164" s="14"/>
      <c r="AT1164" s="268" t="s">
        <v>264</v>
      </c>
      <c r="AU1164" s="268" t="s">
        <v>85</v>
      </c>
      <c r="AV1164" s="14" t="s">
        <v>85</v>
      </c>
      <c r="AW1164" s="14" t="s">
        <v>32</v>
      </c>
      <c r="AX1164" s="14" t="s">
        <v>76</v>
      </c>
      <c r="AY1164" s="268" t="s">
        <v>253</v>
      </c>
    </row>
    <row r="1165" s="13" customFormat="1">
      <c r="A1165" s="13"/>
      <c r="B1165" s="247"/>
      <c r="C1165" s="248"/>
      <c r="D1165" s="249" t="s">
        <v>264</v>
      </c>
      <c r="E1165" s="250" t="s">
        <v>1</v>
      </c>
      <c r="F1165" s="251" t="s">
        <v>2144</v>
      </c>
      <c r="G1165" s="248"/>
      <c r="H1165" s="250" t="s">
        <v>1</v>
      </c>
      <c r="I1165" s="252"/>
      <c r="J1165" s="248"/>
      <c r="K1165" s="248"/>
      <c r="L1165" s="253"/>
      <c r="M1165" s="254"/>
      <c r="N1165" s="255"/>
      <c r="O1165" s="255"/>
      <c r="P1165" s="255"/>
      <c r="Q1165" s="255"/>
      <c r="R1165" s="255"/>
      <c r="S1165" s="255"/>
      <c r="T1165" s="256"/>
      <c r="U1165" s="13"/>
      <c r="V1165" s="13"/>
      <c r="W1165" s="13"/>
      <c r="X1165" s="13"/>
      <c r="Y1165" s="13"/>
      <c r="Z1165" s="13"/>
      <c r="AA1165" s="13"/>
      <c r="AB1165" s="13"/>
      <c r="AC1165" s="13"/>
      <c r="AD1165" s="13"/>
      <c r="AE1165" s="13"/>
      <c r="AT1165" s="257" t="s">
        <v>264</v>
      </c>
      <c r="AU1165" s="257" t="s">
        <v>85</v>
      </c>
      <c r="AV1165" s="13" t="s">
        <v>83</v>
      </c>
      <c r="AW1165" s="13" t="s">
        <v>32</v>
      </c>
      <c r="AX1165" s="13" t="s">
        <v>76</v>
      </c>
      <c r="AY1165" s="257" t="s">
        <v>253</v>
      </c>
    </row>
    <row r="1166" s="14" customFormat="1">
      <c r="A1166" s="14"/>
      <c r="B1166" s="258"/>
      <c r="C1166" s="259"/>
      <c r="D1166" s="249" t="s">
        <v>264</v>
      </c>
      <c r="E1166" s="260" t="s">
        <v>1</v>
      </c>
      <c r="F1166" s="261" t="s">
        <v>2644</v>
      </c>
      <c r="G1166" s="259"/>
      <c r="H1166" s="262">
        <v>47.392000000000003</v>
      </c>
      <c r="I1166" s="263"/>
      <c r="J1166" s="259"/>
      <c r="K1166" s="259"/>
      <c r="L1166" s="264"/>
      <c r="M1166" s="265"/>
      <c r="N1166" s="266"/>
      <c r="O1166" s="266"/>
      <c r="P1166" s="266"/>
      <c r="Q1166" s="266"/>
      <c r="R1166" s="266"/>
      <c r="S1166" s="266"/>
      <c r="T1166" s="267"/>
      <c r="U1166" s="14"/>
      <c r="V1166" s="14"/>
      <c r="W1166" s="14"/>
      <c r="X1166" s="14"/>
      <c r="Y1166" s="14"/>
      <c r="Z1166" s="14"/>
      <c r="AA1166" s="14"/>
      <c r="AB1166" s="14"/>
      <c r="AC1166" s="14"/>
      <c r="AD1166" s="14"/>
      <c r="AE1166" s="14"/>
      <c r="AT1166" s="268" t="s">
        <v>264</v>
      </c>
      <c r="AU1166" s="268" t="s">
        <v>85</v>
      </c>
      <c r="AV1166" s="14" t="s">
        <v>85</v>
      </c>
      <c r="AW1166" s="14" t="s">
        <v>32</v>
      </c>
      <c r="AX1166" s="14" t="s">
        <v>76</v>
      </c>
      <c r="AY1166" s="268" t="s">
        <v>253</v>
      </c>
    </row>
    <row r="1167" s="13" customFormat="1">
      <c r="A1167" s="13"/>
      <c r="B1167" s="247"/>
      <c r="C1167" s="248"/>
      <c r="D1167" s="249" t="s">
        <v>264</v>
      </c>
      <c r="E1167" s="250" t="s">
        <v>1</v>
      </c>
      <c r="F1167" s="251" t="s">
        <v>2146</v>
      </c>
      <c r="G1167" s="248"/>
      <c r="H1167" s="250" t="s">
        <v>1</v>
      </c>
      <c r="I1167" s="252"/>
      <c r="J1167" s="248"/>
      <c r="K1167" s="248"/>
      <c r="L1167" s="253"/>
      <c r="M1167" s="254"/>
      <c r="N1167" s="255"/>
      <c r="O1167" s="255"/>
      <c r="P1167" s="255"/>
      <c r="Q1167" s="255"/>
      <c r="R1167" s="255"/>
      <c r="S1167" s="255"/>
      <c r="T1167" s="256"/>
      <c r="U1167" s="13"/>
      <c r="V1167" s="13"/>
      <c r="W1167" s="13"/>
      <c r="X1167" s="13"/>
      <c r="Y1167" s="13"/>
      <c r="Z1167" s="13"/>
      <c r="AA1167" s="13"/>
      <c r="AB1167" s="13"/>
      <c r="AC1167" s="13"/>
      <c r="AD1167" s="13"/>
      <c r="AE1167" s="13"/>
      <c r="AT1167" s="257" t="s">
        <v>264</v>
      </c>
      <c r="AU1167" s="257" t="s">
        <v>85</v>
      </c>
      <c r="AV1167" s="13" t="s">
        <v>83</v>
      </c>
      <c r="AW1167" s="13" t="s">
        <v>32</v>
      </c>
      <c r="AX1167" s="13" t="s">
        <v>76</v>
      </c>
      <c r="AY1167" s="257" t="s">
        <v>253</v>
      </c>
    </row>
    <row r="1168" s="14" customFormat="1">
      <c r="A1168" s="14"/>
      <c r="B1168" s="258"/>
      <c r="C1168" s="259"/>
      <c r="D1168" s="249" t="s">
        <v>264</v>
      </c>
      <c r="E1168" s="260" t="s">
        <v>1</v>
      </c>
      <c r="F1168" s="261" t="s">
        <v>2645</v>
      </c>
      <c r="G1168" s="259"/>
      <c r="H1168" s="262">
        <v>21.541</v>
      </c>
      <c r="I1168" s="263"/>
      <c r="J1168" s="259"/>
      <c r="K1168" s="259"/>
      <c r="L1168" s="264"/>
      <c r="M1168" s="265"/>
      <c r="N1168" s="266"/>
      <c r="O1168" s="266"/>
      <c r="P1168" s="266"/>
      <c r="Q1168" s="266"/>
      <c r="R1168" s="266"/>
      <c r="S1168" s="266"/>
      <c r="T1168" s="267"/>
      <c r="U1168" s="14"/>
      <c r="V1168" s="14"/>
      <c r="W1168" s="14"/>
      <c r="X1168" s="14"/>
      <c r="Y1168" s="14"/>
      <c r="Z1168" s="14"/>
      <c r="AA1168" s="14"/>
      <c r="AB1168" s="14"/>
      <c r="AC1168" s="14"/>
      <c r="AD1168" s="14"/>
      <c r="AE1168" s="14"/>
      <c r="AT1168" s="268" t="s">
        <v>264</v>
      </c>
      <c r="AU1168" s="268" t="s">
        <v>85</v>
      </c>
      <c r="AV1168" s="14" t="s">
        <v>85</v>
      </c>
      <c r="AW1168" s="14" t="s">
        <v>32</v>
      </c>
      <c r="AX1168" s="14" t="s">
        <v>76</v>
      </c>
      <c r="AY1168" s="268" t="s">
        <v>253</v>
      </c>
    </row>
    <row r="1169" s="13" customFormat="1">
      <c r="A1169" s="13"/>
      <c r="B1169" s="247"/>
      <c r="C1169" s="248"/>
      <c r="D1169" s="249" t="s">
        <v>264</v>
      </c>
      <c r="E1169" s="250" t="s">
        <v>1</v>
      </c>
      <c r="F1169" s="251" t="s">
        <v>2148</v>
      </c>
      <c r="G1169" s="248"/>
      <c r="H1169" s="250" t="s">
        <v>1</v>
      </c>
      <c r="I1169" s="252"/>
      <c r="J1169" s="248"/>
      <c r="K1169" s="248"/>
      <c r="L1169" s="253"/>
      <c r="M1169" s="254"/>
      <c r="N1169" s="255"/>
      <c r="O1169" s="255"/>
      <c r="P1169" s="255"/>
      <c r="Q1169" s="255"/>
      <c r="R1169" s="255"/>
      <c r="S1169" s="255"/>
      <c r="T1169" s="256"/>
      <c r="U1169" s="13"/>
      <c r="V1169" s="13"/>
      <c r="W1169" s="13"/>
      <c r="X1169" s="13"/>
      <c r="Y1169" s="13"/>
      <c r="Z1169" s="13"/>
      <c r="AA1169" s="13"/>
      <c r="AB1169" s="13"/>
      <c r="AC1169" s="13"/>
      <c r="AD1169" s="13"/>
      <c r="AE1169" s="13"/>
      <c r="AT1169" s="257" t="s">
        <v>264</v>
      </c>
      <c r="AU1169" s="257" t="s">
        <v>85</v>
      </c>
      <c r="AV1169" s="13" t="s">
        <v>83</v>
      </c>
      <c r="AW1169" s="13" t="s">
        <v>32</v>
      </c>
      <c r="AX1169" s="13" t="s">
        <v>76</v>
      </c>
      <c r="AY1169" s="257" t="s">
        <v>253</v>
      </c>
    </row>
    <row r="1170" s="14" customFormat="1">
      <c r="A1170" s="14"/>
      <c r="B1170" s="258"/>
      <c r="C1170" s="259"/>
      <c r="D1170" s="249" t="s">
        <v>264</v>
      </c>
      <c r="E1170" s="260" t="s">
        <v>1</v>
      </c>
      <c r="F1170" s="261" t="s">
        <v>2646</v>
      </c>
      <c r="G1170" s="259"/>
      <c r="H1170" s="262">
        <v>14.196</v>
      </c>
      <c r="I1170" s="263"/>
      <c r="J1170" s="259"/>
      <c r="K1170" s="259"/>
      <c r="L1170" s="264"/>
      <c r="M1170" s="265"/>
      <c r="N1170" s="266"/>
      <c r="O1170" s="266"/>
      <c r="P1170" s="266"/>
      <c r="Q1170" s="266"/>
      <c r="R1170" s="266"/>
      <c r="S1170" s="266"/>
      <c r="T1170" s="267"/>
      <c r="U1170" s="14"/>
      <c r="V1170" s="14"/>
      <c r="W1170" s="14"/>
      <c r="X1170" s="14"/>
      <c r="Y1170" s="14"/>
      <c r="Z1170" s="14"/>
      <c r="AA1170" s="14"/>
      <c r="AB1170" s="14"/>
      <c r="AC1170" s="14"/>
      <c r="AD1170" s="14"/>
      <c r="AE1170" s="14"/>
      <c r="AT1170" s="268" t="s">
        <v>264</v>
      </c>
      <c r="AU1170" s="268" t="s">
        <v>85</v>
      </c>
      <c r="AV1170" s="14" t="s">
        <v>85</v>
      </c>
      <c r="AW1170" s="14" t="s">
        <v>32</v>
      </c>
      <c r="AX1170" s="14" t="s">
        <v>76</v>
      </c>
      <c r="AY1170" s="268" t="s">
        <v>253</v>
      </c>
    </row>
    <row r="1171" s="13" customFormat="1">
      <c r="A1171" s="13"/>
      <c r="B1171" s="247"/>
      <c r="C1171" s="248"/>
      <c r="D1171" s="249" t="s">
        <v>264</v>
      </c>
      <c r="E1171" s="250" t="s">
        <v>1</v>
      </c>
      <c r="F1171" s="251" t="s">
        <v>2150</v>
      </c>
      <c r="G1171" s="248"/>
      <c r="H1171" s="250" t="s">
        <v>1</v>
      </c>
      <c r="I1171" s="252"/>
      <c r="J1171" s="248"/>
      <c r="K1171" s="248"/>
      <c r="L1171" s="253"/>
      <c r="M1171" s="254"/>
      <c r="N1171" s="255"/>
      <c r="O1171" s="255"/>
      <c r="P1171" s="255"/>
      <c r="Q1171" s="255"/>
      <c r="R1171" s="255"/>
      <c r="S1171" s="255"/>
      <c r="T1171" s="256"/>
      <c r="U1171" s="13"/>
      <c r="V1171" s="13"/>
      <c r="W1171" s="13"/>
      <c r="X1171" s="13"/>
      <c r="Y1171" s="13"/>
      <c r="Z1171" s="13"/>
      <c r="AA1171" s="13"/>
      <c r="AB1171" s="13"/>
      <c r="AC1171" s="13"/>
      <c r="AD1171" s="13"/>
      <c r="AE1171" s="13"/>
      <c r="AT1171" s="257" t="s">
        <v>264</v>
      </c>
      <c r="AU1171" s="257" t="s">
        <v>85</v>
      </c>
      <c r="AV1171" s="13" t="s">
        <v>83</v>
      </c>
      <c r="AW1171" s="13" t="s">
        <v>32</v>
      </c>
      <c r="AX1171" s="13" t="s">
        <v>76</v>
      </c>
      <c r="AY1171" s="257" t="s">
        <v>253</v>
      </c>
    </row>
    <row r="1172" s="14" customFormat="1">
      <c r="A1172" s="14"/>
      <c r="B1172" s="258"/>
      <c r="C1172" s="259"/>
      <c r="D1172" s="249" t="s">
        <v>264</v>
      </c>
      <c r="E1172" s="260" t="s">
        <v>1</v>
      </c>
      <c r="F1172" s="261" t="s">
        <v>2647</v>
      </c>
      <c r="G1172" s="259"/>
      <c r="H1172" s="262">
        <v>9.8800000000000008</v>
      </c>
      <c r="I1172" s="263"/>
      <c r="J1172" s="259"/>
      <c r="K1172" s="259"/>
      <c r="L1172" s="264"/>
      <c r="M1172" s="265"/>
      <c r="N1172" s="266"/>
      <c r="O1172" s="266"/>
      <c r="P1172" s="266"/>
      <c r="Q1172" s="266"/>
      <c r="R1172" s="266"/>
      <c r="S1172" s="266"/>
      <c r="T1172" s="267"/>
      <c r="U1172" s="14"/>
      <c r="V1172" s="14"/>
      <c r="W1172" s="14"/>
      <c r="X1172" s="14"/>
      <c r="Y1172" s="14"/>
      <c r="Z1172" s="14"/>
      <c r="AA1172" s="14"/>
      <c r="AB1172" s="14"/>
      <c r="AC1172" s="14"/>
      <c r="AD1172" s="14"/>
      <c r="AE1172" s="14"/>
      <c r="AT1172" s="268" t="s">
        <v>264</v>
      </c>
      <c r="AU1172" s="268" t="s">
        <v>85</v>
      </c>
      <c r="AV1172" s="14" t="s">
        <v>85</v>
      </c>
      <c r="AW1172" s="14" t="s">
        <v>32</v>
      </c>
      <c r="AX1172" s="14" t="s">
        <v>76</v>
      </c>
      <c r="AY1172" s="268" t="s">
        <v>253</v>
      </c>
    </row>
    <row r="1173" s="13" customFormat="1">
      <c r="A1173" s="13"/>
      <c r="B1173" s="247"/>
      <c r="C1173" s="248"/>
      <c r="D1173" s="249" t="s">
        <v>264</v>
      </c>
      <c r="E1173" s="250" t="s">
        <v>1</v>
      </c>
      <c r="F1173" s="251" t="s">
        <v>2151</v>
      </c>
      <c r="G1173" s="248"/>
      <c r="H1173" s="250" t="s">
        <v>1</v>
      </c>
      <c r="I1173" s="252"/>
      <c r="J1173" s="248"/>
      <c r="K1173" s="248"/>
      <c r="L1173" s="253"/>
      <c r="M1173" s="254"/>
      <c r="N1173" s="255"/>
      <c r="O1173" s="255"/>
      <c r="P1173" s="255"/>
      <c r="Q1173" s="255"/>
      <c r="R1173" s="255"/>
      <c r="S1173" s="255"/>
      <c r="T1173" s="256"/>
      <c r="U1173" s="13"/>
      <c r="V1173" s="13"/>
      <c r="W1173" s="13"/>
      <c r="X1173" s="13"/>
      <c r="Y1173" s="13"/>
      <c r="Z1173" s="13"/>
      <c r="AA1173" s="13"/>
      <c r="AB1173" s="13"/>
      <c r="AC1173" s="13"/>
      <c r="AD1173" s="13"/>
      <c r="AE1173" s="13"/>
      <c r="AT1173" s="257" t="s">
        <v>264</v>
      </c>
      <c r="AU1173" s="257" t="s">
        <v>85</v>
      </c>
      <c r="AV1173" s="13" t="s">
        <v>83</v>
      </c>
      <c r="AW1173" s="13" t="s">
        <v>32</v>
      </c>
      <c r="AX1173" s="13" t="s">
        <v>76</v>
      </c>
      <c r="AY1173" s="257" t="s">
        <v>253</v>
      </c>
    </row>
    <row r="1174" s="14" customFormat="1">
      <c r="A1174" s="14"/>
      <c r="B1174" s="258"/>
      <c r="C1174" s="259"/>
      <c r="D1174" s="249" t="s">
        <v>264</v>
      </c>
      <c r="E1174" s="260" t="s">
        <v>1</v>
      </c>
      <c r="F1174" s="261" t="s">
        <v>2648</v>
      </c>
      <c r="G1174" s="259"/>
      <c r="H1174" s="262">
        <v>13.077999999999999</v>
      </c>
      <c r="I1174" s="263"/>
      <c r="J1174" s="259"/>
      <c r="K1174" s="259"/>
      <c r="L1174" s="264"/>
      <c r="M1174" s="265"/>
      <c r="N1174" s="266"/>
      <c r="O1174" s="266"/>
      <c r="P1174" s="266"/>
      <c r="Q1174" s="266"/>
      <c r="R1174" s="266"/>
      <c r="S1174" s="266"/>
      <c r="T1174" s="267"/>
      <c r="U1174" s="14"/>
      <c r="V1174" s="14"/>
      <c r="W1174" s="14"/>
      <c r="X1174" s="14"/>
      <c r="Y1174" s="14"/>
      <c r="Z1174" s="14"/>
      <c r="AA1174" s="14"/>
      <c r="AB1174" s="14"/>
      <c r="AC1174" s="14"/>
      <c r="AD1174" s="14"/>
      <c r="AE1174" s="14"/>
      <c r="AT1174" s="268" t="s">
        <v>264</v>
      </c>
      <c r="AU1174" s="268" t="s">
        <v>85</v>
      </c>
      <c r="AV1174" s="14" t="s">
        <v>85</v>
      </c>
      <c r="AW1174" s="14" t="s">
        <v>32</v>
      </c>
      <c r="AX1174" s="14" t="s">
        <v>76</v>
      </c>
      <c r="AY1174" s="268" t="s">
        <v>253</v>
      </c>
    </row>
    <row r="1175" s="16" customFormat="1">
      <c r="A1175" s="16"/>
      <c r="B1175" s="280"/>
      <c r="C1175" s="281"/>
      <c r="D1175" s="249" t="s">
        <v>264</v>
      </c>
      <c r="E1175" s="282" t="s">
        <v>1</v>
      </c>
      <c r="F1175" s="283" t="s">
        <v>323</v>
      </c>
      <c r="G1175" s="281"/>
      <c r="H1175" s="284">
        <v>942.52700000000004</v>
      </c>
      <c r="I1175" s="285"/>
      <c r="J1175" s="281"/>
      <c r="K1175" s="281"/>
      <c r="L1175" s="286"/>
      <c r="M1175" s="287"/>
      <c r="N1175" s="288"/>
      <c r="O1175" s="288"/>
      <c r="P1175" s="288"/>
      <c r="Q1175" s="288"/>
      <c r="R1175" s="288"/>
      <c r="S1175" s="288"/>
      <c r="T1175" s="289"/>
      <c r="U1175" s="16"/>
      <c r="V1175" s="16"/>
      <c r="W1175" s="16"/>
      <c r="X1175" s="16"/>
      <c r="Y1175" s="16"/>
      <c r="Z1175" s="16"/>
      <c r="AA1175" s="16"/>
      <c r="AB1175" s="16"/>
      <c r="AC1175" s="16"/>
      <c r="AD1175" s="16"/>
      <c r="AE1175" s="16"/>
      <c r="AT1175" s="290" t="s">
        <v>264</v>
      </c>
      <c r="AU1175" s="290" t="s">
        <v>85</v>
      </c>
      <c r="AV1175" s="16" t="s">
        <v>102</v>
      </c>
      <c r="AW1175" s="16" t="s">
        <v>32</v>
      </c>
      <c r="AX1175" s="16" t="s">
        <v>76</v>
      </c>
      <c r="AY1175" s="290" t="s">
        <v>253</v>
      </c>
    </row>
    <row r="1176" s="13" customFormat="1">
      <c r="A1176" s="13"/>
      <c r="B1176" s="247"/>
      <c r="C1176" s="248"/>
      <c r="D1176" s="249" t="s">
        <v>264</v>
      </c>
      <c r="E1176" s="250" t="s">
        <v>1</v>
      </c>
      <c r="F1176" s="251" t="s">
        <v>1147</v>
      </c>
      <c r="G1176" s="248"/>
      <c r="H1176" s="250" t="s">
        <v>1</v>
      </c>
      <c r="I1176" s="252"/>
      <c r="J1176" s="248"/>
      <c r="K1176" s="248"/>
      <c r="L1176" s="253"/>
      <c r="M1176" s="254"/>
      <c r="N1176" s="255"/>
      <c r="O1176" s="255"/>
      <c r="P1176" s="255"/>
      <c r="Q1176" s="255"/>
      <c r="R1176" s="255"/>
      <c r="S1176" s="255"/>
      <c r="T1176" s="256"/>
      <c r="U1176" s="13"/>
      <c r="V1176" s="13"/>
      <c r="W1176" s="13"/>
      <c r="X1176" s="13"/>
      <c r="Y1176" s="13"/>
      <c r="Z1176" s="13"/>
      <c r="AA1176" s="13"/>
      <c r="AB1176" s="13"/>
      <c r="AC1176" s="13"/>
      <c r="AD1176" s="13"/>
      <c r="AE1176" s="13"/>
      <c r="AT1176" s="257" t="s">
        <v>264</v>
      </c>
      <c r="AU1176" s="257" t="s">
        <v>85</v>
      </c>
      <c r="AV1176" s="13" t="s">
        <v>83</v>
      </c>
      <c r="AW1176" s="13" t="s">
        <v>32</v>
      </c>
      <c r="AX1176" s="13" t="s">
        <v>76</v>
      </c>
      <c r="AY1176" s="257" t="s">
        <v>253</v>
      </c>
    </row>
    <row r="1177" s="14" customFormat="1">
      <c r="A1177" s="14"/>
      <c r="B1177" s="258"/>
      <c r="C1177" s="259"/>
      <c r="D1177" s="249" t="s">
        <v>264</v>
      </c>
      <c r="E1177" s="260" t="s">
        <v>1</v>
      </c>
      <c r="F1177" s="261" t="s">
        <v>559</v>
      </c>
      <c r="G1177" s="259"/>
      <c r="H1177" s="262">
        <v>40</v>
      </c>
      <c r="I1177" s="263"/>
      <c r="J1177" s="259"/>
      <c r="K1177" s="259"/>
      <c r="L1177" s="264"/>
      <c r="M1177" s="265"/>
      <c r="N1177" s="266"/>
      <c r="O1177" s="266"/>
      <c r="P1177" s="266"/>
      <c r="Q1177" s="266"/>
      <c r="R1177" s="266"/>
      <c r="S1177" s="266"/>
      <c r="T1177" s="267"/>
      <c r="U1177" s="14"/>
      <c r="V1177" s="14"/>
      <c r="W1177" s="14"/>
      <c r="X1177" s="14"/>
      <c r="Y1177" s="14"/>
      <c r="Z1177" s="14"/>
      <c r="AA1177" s="14"/>
      <c r="AB1177" s="14"/>
      <c r="AC1177" s="14"/>
      <c r="AD1177" s="14"/>
      <c r="AE1177" s="14"/>
      <c r="AT1177" s="268" t="s">
        <v>264</v>
      </c>
      <c r="AU1177" s="268" t="s">
        <v>85</v>
      </c>
      <c r="AV1177" s="14" t="s">
        <v>85</v>
      </c>
      <c r="AW1177" s="14" t="s">
        <v>32</v>
      </c>
      <c r="AX1177" s="14" t="s">
        <v>76</v>
      </c>
      <c r="AY1177" s="268" t="s">
        <v>253</v>
      </c>
    </row>
    <row r="1178" s="13" customFormat="1">
      <c r="A1178" s="13"/>
      <c r="B1178" s="247"/>
      <c r="C1178" s="248"/>
      <c r="D1178" s="249" t="s">
        <v>264</v>
      </c>
      <c r="E1178" s="250" t="s">
        <v>1</v>
      </c>
      <c r="F1178" s="251" t="s">
        <v>357</v>
      </c>
      <c r="G1178" s="248"/>
      <c r="H1178" s="250" t="s">
        <v>1</v>
      </c>
      <c r="I1178" s="252"/>
      <c r="J1178" s="248"/>
      <c r="K1178" s="248"/>
      <c r="L1178" s="253"/>
      <c r="M1178" s="254"/>
      <c r="N1178" s="255"/>
      <c r="O1178" s="255"/>
      <c r="P1178" s="255"/>
      <c r="Q1178" s="255"/>
      <c r="R1178" s="255"/>
      <c r="S1178" s="255"/>
      <c r="T1178" s="256"/>
      <c r="U1178" s="13"/>
      <c r="V1178" s="13"/>
      <c r="W1178" s="13"/>
      <c r="X1178" s="13"/>
      <c r="Y1178" s="13"/>
      <c r="Z1178" s="13"/>
      <c r="AA1178" s="13"/>
      <c r="AB1178" s="13"/>
      <c r="AC1178" s="13"/>
      <c r="AD1178" s="13"/>
      <c r="AE1178" s="13"/>
      <c r="AT1178" s="257" t="s">
        <v>264</v>
      </c>
      <c r="AU1178" s="257" t="s">
        <v>85</v>
      </c>
      <c r="AV1178" s="13" t="s">
        <v>83</v>
      </c>
      <c r="AW1178" s="13" t="s">
        <v>32</v>
      </c>
      <c r="AX1178" s="13" t="s">
        <v>76</v>
      </c>
      <c r="AY1178" s="257" t="s">
        <v>253</v>
      </c>
    </row>
    <row r="1179" s="13" customFormat="1">
      <c r="A1179" s="13"/>
      <c r="B1179" s="247"/>
      <c r="C1179" s="248"/>
      <c r="D1179" s="249" t="s">
        <v>264</v>
      </c>
      <c r="E1179" s="250" t="s">
        <v>1</v>
      </c>
      <c r="F1179" s="251" t="s">
        <v>81</v>
      </c>
      <c r="G1179" s="248"/>
      <c r="H1179" s="250" t="s">
        <v>1</v>
      </c>
      <c r="I1179" s="252"/>
      <c r="J1179" s="248"/>
      <c r="K1179" s="248"/>
      <c r="L1179" s="253"/>
      <c r="M1179" s="254"/>
      <c r="N1179" s="255"/>
      <c r="O1179" s="255"/>
      <c r="P1179" s="255"/>
      <c r="Q1179" s="255"/>
      <c r="R1179" s="255"/>
      <c r="S1179" s="255"/>
      <c r="T1179" s="256"/>
      <c r="U1179" s="13"/>
      <c r="V1179" s="13"/>
      <c r="W1179" s="13"/>
      <c r="X1179" s="13"/>
      <c r="Y1179" s="13"/>
      <c r="Z1179" s="13"/>
      <c r="AA1179" s="13"/>
      <c r="AB1179" s="13"/>
      <c r="AC1179" s="13"/>
      <c r="AD1179" s="13"/>
      <c r="AE1179" s="13"/>
      <c r="AT1179" s="257" t="s">
        <v>264</v>
      </c>
      <c r="AU1179" s="257" t="s">
        <v>85</v>
      </c>
      <c r="AV1179" s="13" t="s">
        <v>83</v>
      </c>
      <c r="AW1179" s="13" t="s">
        <v>32</v>
      </c>
      <c r="AX1179" s="13" t="s">
        <v>76</v>
      </c>
      <c r="AY1179" s="257" t="s">
        <v>253</v>
      </c>
    </row>
    <row r="1180" s="13" customFormat="1">
      <c r="A1180" s="13"/>
      <c r="B1180" s="247"/>
      <c r="C1180" s="248"/>
      <c r="D1180" s="249" t="s">
        <v>264</v>
      </c>
      <c r="E1180" s="250" t="s">
        <v>1</v>
      </c>
      <c r="F1180" s="251" t="s">
        <v>2093</v>
      </c>
      <c r="G1180" s="248"/>
      <c r="H1180" s="250" t="s">
        <v>1</v>
      </c>
      <c r="I1180" s="252"/>
      <c r="J1180" s="248"/>
      <c r="K1180" s="248"/>
      <c r="L1180" s="253"/>
      <c r="M1180" s="254"/>
      <c r="N1180" s="255"/>
      <c r="O1180" s="255"/>
      <c r="P1180" s="255"/>
      <c r="Q1180" s="255"/>
      <c r="R1180" s="255"/>
      <c r="S1180" s="255"/>
      <c r="T1180" s="256"/>
      <c r="U1180" s="13"/>
      <c r="V1180" s="13"/>
      <c r="W1180" s="13"/>
      <c r="X1180" s="13"/>
      <c r="Y1180" s="13"/>
      <c r="Z1180" s="13"/>
      <c r="AA1180" s="13"/>
      <c r="AB1180" s="13"/>
      <c r="AC1180" s="13"/>
      <c r="AD1180" s="13"/>
      <c r="AE1180" s="13"/>
      <c r="AT1180" s="257" t="s">
        <v>264</v>
      </c>
      <c r="AU1180" s="257" t="s">
        <v>85</v>
      </c>
      <c r="AV1180" s="13" t="s">
        <v>83</v>
      </c>
      <c r="AW1180" s="13" t="s">
        <v>32</v>
      </c>
      <c r="AX1180" s="13" t="s">
        <v>76</v>
      </c>
      <c r="AY1180" s="257" t="s">
        <v>253</v>
      </c>
    </row>
    <row r="1181" s="14" customFormat="1">
      <c r="A1181" s="14"/>
      <c r="B1181" s="258"/>
      <c r="C1181" s="259"/>
      <c r="D1181" s="249" t="s">
        <v>264</v>
      </c>
      <c r="E1181" s="260" t="s">
        <v>1</v>
      </c>
      <c r="F1181" s="261" t="s">
        <v>2094</v>
      </c>
      <c r="G1181" s="259"/>
      <c r="H1181" s="262">
        <v>31.629999999999999</v>
      </c>
      <c r="I1181" s="263"/>
      <c r="J1181" s="259"/>
      <c r="K1181" s="259"/>
      <c r="L1181" s="264"/>
      <c r="M1181" s="265"/>
      <c r="N1181" s="266"/>
      <c r="O1181" s="266"/>
      <c r="P1181" s="266"/>
      <c r="Q1181" s="266"/>
      <c r="R1181" s="266"/>
      <c r="S1181" s="266"/>
      <c r="T1181" s="267"/>
      <c r="U1181" s="14"/>
      <c r="V1181" s="14"/>
      <c r="W1181" s="14"/>
      <c r="X1181" s="14"/>
      <c r="Y1181" s="14"/>
      <c r="Z1181" s="14"/>
      <c r="AA1181" s="14"/>
      <c r="AB1181" s="14"/>
      <c r="AC1181" s="14"/>
      <c r="AD1181" s="14"/>
      <c r="AE1181" s="14"/>
      <c r="AT1181" s="268" t="s">
        <v>264</v>
      </c>
      <c r="AU1181" s="268" t="s">
        <v>85</v>
      </c>
      <c r="AV1181" s="14" t="s">
        <v>85</v>
      </c>
      <c r="AW1181" s="14" t="s">
        <v>32</v>
      </c>
      <c r="AX1181" s="14" t="s">
        <v>76</v>
      </c>
      <c r="AY1181" s="268" t="s">
        <v>253</v>
      </c>
    </row>
    <row r="1182" s="13" customFormat="1">
      <c r="A1182" s="13"/>
      <c r="B1182" s="247"/>
      <c r="C1182" s="248"/>
      <c r="D1182" s="249" t="s">
        <v>264</v>
      </c>
      <c r="E1182" s="250" t="s">
        <v>1</v>
      </c>
      <c r="F1182" s="251" t="s">
        <v>2095</v>
      </c>
      <c r="G1182" s="248"/>
      <c r="H1182" s="250" t="s">
        <v>1</v>
      </c>
      <c r="I1182" s="252"/>
      <c r="J1182" s="248"/>
      <c r="K1182" s="248"/>
      <c r="L1182" s="253"/>
      <c r="M1182" s="254"/>
      <c r="N1182" s="255"/>
      <c r="O1182" s="255"/>
      <c r="P1182" s="255"/>
      <c r="Q1182" s="255"/>
      <c r="R1182" s="255"/>
      <c r="S1182" s="255"/>
      <c r="T1182" s="256"/>
      <c r="U1182" s="13"/>
      <c r="V1182" s="13"/>
      <c r="W1182" s="13"/>
      <c r="X1182" s="13"/>
      <c r="Y1182" s="13"/>
      <c r="Z1182" s="13"/>
      <c r="AA1182" s="13"/>
      <c r="AB1182" s="13"/>
      <c r="AC1182" s="13"/>
      <c r="AD1182" s="13"/>
      <c r="AE1182" s="13"/>
      <c r="AT1182" s="257" t="s">
        <v>264</v>
      </c>
      <c r="AU1182" s="257" t="s">
        <v>85</v>
      </c>
      <c r="AV1182" s="13" t="s">
        <v>83</v>
      </c>
      <c r="AW1182" s="13" t="s">
        <v>32</v>
      </c>
      <c r="AX1182" s="13" t="s">
        <v>76</v>
      </c>
      <c r="AY1182" s="257" t="s">
        <v>253</v>
      </c>
    </row>
    <row r="1183" s="14" customFormat="1">
      <c r="A1183" s="14"/>
      <c r="B1183" s="258"/>
      <c r="C1183" s="259"/>
      <c r="D1183" s="249" t="s">
        <v>264</v>
      </c>
      <c r="E1183" s="260" t="s">
        <v>1</v>
      </c>
      <c r="F1183" s="261" t="s">
        <v>2082</v>
      </c>
      <c r="G1183" s="259"/>
      <c r="H1183" s="262">
        <v>21.390000000000001</v>
      </c>
      <c r="I1183" s="263"/>
      <c r="J1183" s="259"/>
      <c r="K1183" s="259"/>
      <c r="L1183" s="264"/>
      <c r="M1183" s="265"/>
      <c r="N1183" s="266"/>
      <c r="O1183" s="266"/>
      <c r="P1183" s="266"/>
      <c r="Q1183" s="266"/>
      <c r="R1183" s="266"/>
      <c r="S1183" s="266"/>
      <c r="T1183" s="267"/>
      <c r="U1183" s="14"/>
      <c r="V1183" s="14"/>
      <c r="W1183" s="14"/>
      <c r="X1183" s="14"/>
      <c r="Y1183" s="14"/>
      <c r="Z1183" s="14"/>
      <c r="AA1183" s="14"/>
      <c r="AB1183" s="14"/>
      <c r="AC1183" s="14"/>
      <c r="AD1183" s="14"/>
      <c r="AE1183" s="14"/>
      <c r="AT1183" s="268" t="s">
        <v>264</v>
      </c>
      <c r="AU1183" s="268" t="s">
        <v>85</v>
      </c>
      <c r="AV1183" s="14" t="s">
        <v>85</v>
      </c>
      <c r="AW1183" s="14" t="s">
        <v>32</v>
      </c>
      <c r="AX1183" s="14" t="s">
        <v>76</v>
      </c>
      <c r="AY1183" s="268" t="s">
        <v>253</v>
      </c>
    </row>
    <row r="1184" s="13" customFormat="1">
      <c r="A1184" s="13"/>
      <c r="B1184" s="247"/>
      <c r="C1184" s="248"/>
      <c r="D1184" s="249" t="s">
        <v>264</v>
      </c>
      <c r="E1184" s="250" t="s">
        <v>1</v>
      </c>
      <c r="F1184" s="251" t="s">
        <v>2096</v>
      </c>
      <c r="G1184" s="248"/>
      <c r="H1184" s="250" t="s">
        <v>1</v>
      </c>
      <c r="I1184" s="252"/>
      <c r="J1184" s="248"/>
      <c r="K1184" s="248"/>
      <c r="L1184" s="253"/>
      <c r="M1184" s="254"/>
      <c r="N1184" s="255"/>
      <c r="O1184" s="255"/>
      <c r="P1184" s="255"/>
      <c r="Q1184" s="255"/>
      <c r="R1184" s="255"/>
      <c r="S1184" s="255"/>
      <c r="T1184" s="256"/>
      <c r="U1184" s="13"/>
      <c r="V1184" s="13"/>
      <c r="W1184" s="13"/>
      <c r="X1184" s="13"/>
      <c r="Y1184" s="13"/>
      <c r="Z1184" s="13"/>
      <c r="AA1184" s="13"/>
      <c r="AB1184" s="13"/>
      <c r="AC1184" s="13"/>
      <c r="AD1184" s="13"/>
      <c r="AE1184" s="13"/>
      <c r="AT1184" s="257" t="s">
        <v>264</v>
      </c>
      <c r="AU1184" s="257" t="s">
        <v>85</v>
      </c>
      <c r="AV1184" s="13" t="s">
        <v>83</v>
      </c>
      <c r="AW1184" s="13" t="s">
        <v>32</v>
      </c>
      <c r="AX1184" s="13" t="s">
        <v>76</v>
      </c>
      <c r="AY1184" s="257" t="s">
        <v>253</v>
      </c>
    </row>
    <row r="1185" s="14" customFormat="1">
      <c r="A1185" s="14"/>
      <c r="B1185" s="258"/>
      <c r="C1185" s="259"/>
      <c r="D1185" s="249" t="s">
        <v>264</v>
      </c>
      <c r="E1185" s="260" t="s">
        <v>1</v>
      </c>
      <c r="F1185" s="261" t="s">
        <v>2054</v>
      </c>
      <c r="G1185" s="259"/>
      <c r="H1185" s="262">
        <v>1.73</v>
      </c>
      <c r="I1185" s="263"/>
      <c r="J1185" s="259"/>
      <c r="K1185" s="259"/>
      <c r="L1185" s="264"/>
      <c r="M1185" s="265"/>
      <c r="N1185" s="266"/>
      <c r="O1185" s="266"/>
      <c r="P1185" s="266"/>
      <c r="Q1185" s="266"/>
      <c r="R1185" s="266"/>
      <c r="S1185" s="266"/>
      <c r="T1185" s="267"/>
      <c r="U1185" s="14"/>
      <c r="V1185" s="14"/>
      <c r="W1185" s="14"/>
      <c r="X1185" s="14"/>
      <c r="Y1185" s="14"/>
      <c r="Z1185" s="14"/>
      <c r="AA1185" s="14"/>
      <c r="AB1185" s="14"/>
      <c r="AC1185" s="14"/>
      <c r="AD1185" s="14"/>
      <c r="AE1185" s="14"/>
      <c r="AT1185" s="268" t="s">
        <v>264</v>
      </c>
      <c r="AU1185" s="268" t="s">
        <v>85</v>
      </c>
      <c r="AV1185" s="14" t="s">
        <v>85</v>
      </c>
      <c r="AW1185" s="14" t="s">
        <v>32</v>
      </c>
      <c r="AX1185" s="14" t="s">
        <v>76</v>
      </c>
      <c r="AY1185" s="268" t="s">
        <v>253</v>
      </c>
    </row>
    <row r="1186" s="13" customFormat="1">
      <c r="A1186" s="13"/>
      <c r="B1186" s="247"/>
      <c r="C1186" s="248"/>
      <c r="D1186" s="249" t="s">
        <v>264</v>
      </c>
      <c r="E1186" s="250" t="s">
        <v>1</v>
      </c>
      <c r="F1186" s="251" t="s">
        <v>2097</v>
      </c>
      <c r="G1186" s="248"/>
      <c r="H1186" s="250" t="s">
        <v>1</v>
      </c>
      <c r="I1186" s="252"/>
      <c r="J1186" s="248"/>
      <c r="K1186" s="248"/>
      <c r="L1186" s="253"/>
      <c r="M1186" s="254"/>
      <c r="N1186" s="255"/>
      <c r="O1186" s="255"/>
      <c r="P1186" s="255"/>
      <c r="Q1186" s="255"/>
      <c r="R1186" s="255"/>
      <c r="S1186" s="255"/>
      <c r="T1186" s="256"/>
      <c r="U1186" s="13"/>
      <c r="V1186" s="13"/>
      <c r="W1186" s="13"/>
      <c r="X1186" s="13"/>
      <c r="Y1186" s="13"/>
      <c r="Z1186" s="13"/>
      <c r="AA1186" s="13"/>
      <c r="AB1186" s="13"/>
      <c r="AC1186" s="13"/>
      <c r="AD1186" s="13"/>
      <c r="AE1186" s="13"/>
      <c r="AT1186" s="257" t="s">
        <v>264</v>
      </c>
      <c r="AU1186" s="257" t="s">
        <v>85</v>
      </c>
      <c r="AV1186" s="13" t="s">
        <v>83</v>
      </c>
      <c r="AW1186" s="13" t="s">
        <v>32</v>
      </c>
      <c r="AX1186" s="13" t="s">
        <v>76</v>
      </c>
      <c r="AY1186" s="257" t="s">
        <v>253</v>
      </c>
    </row>
    <row r="1187" s="14" customFormat="1">
      <c r="A1187" s="14"/>
      <c r="B1187" s="258"/>
      <c r="C1187" s="259"/>
      <c r="D1187" s="249" t="s">
        <v>264</v>
      </c>
      <c r="E1187" s="260" t="s">
        <v>1</v>
      </c>
      <c r="F1187" s="261" t="s">
        <v>2076</v>
      </c>
      <c r="G1187" s="259"/>
      <c r="H1187" s="262">
        <v>4.71</v>
      </c>
      <c r="I1187" s="263"/>
      <c r="J1187" s="259"/>
      <c r="K1187" s="259"/>
      <c r="L1187" s="264"/>
      <c r="M1187" s="265"/>
      <c r="N1187" s="266"/>
      <c r="O1187" s="266"/>
      <c r="P1187" s="266"/>
      <c r="Q1187" s="266"/>
      <c r="R1187" s="266"/>
      <c r="S1187" s="266"/>
      <c r="T1187" s="267"/>
      <c r="U1187" s="14"/>
      <c r="V1187" s="14"/>
      <c r="W1187" s="14"/>
      <c r="X1187" s="14"/>
      <c r="Y1187" s="14"/>
      <c r="Z1187" s="14"/>
      <c r="AA1187" s="14"/>
      <c r="AB1187" s="14"/>
      <c r="AC1187" s="14"/>
      <c r="AD1187" s="14"/>
      <c r="AE1187" s="14"/>
      <c r="AT1187" s="268" t="s">
        <v>264</v>
      </c>
      <c r="AU1187" s="268" t="s">
        <v>85</v>
      </c>
      <c r="AV1187" s="14" t="s">
        <v>85</v>
      </c>
      <c r="AW1187" s="14" t="s">
        <v>32</v>
      </c>
      <c r="AX1187" s="14" t="s">
        <v>76</v>
      </c>
      <c r="AY1187" s="268" t="s">
        <v>253</v>
      </c>
    </row>
    <row r="1188" s="13" customFormat="1">
      <c r="A1188" s="13"/>
      <c r="B1188" s="247"/>
      <c r="C1188" s="248"/>
      <c r="D1188" s="249" t="s">
        <v>264</v>
      </c>
      <c r="E1188" s="250" t="s">
        <v>1</v>
      </c>
      <c r="F1188" s="251" t="s">
        <v>2098</v>
      </c>
      <c r="G1188" s="248"/>
      <c r="H1188" s="250" t="s">
        <v>1</v>
      </c>
      <c r="I1188" s="252"/>
      <c r="J1188" s="248"/>
      <c r="K1188" s="248"/>
      <c r="L1188" s="253"/>
      <c r="M1188" s="254"/>
      <c r="N1188" s="255"/>
      <c r="O1188" s="255"/>
      <c r="P1188" s="255"/>
      <c r="Q1188" s="255"/>
      <c r="R1188" s="255"/>
      <c r="S1188" s="255"/>
      <c r="T1188" s="256"/>
      <c r="U1188" s="13"/>
      <c r="V1188" s="13"/>
      <c r="W1188" s="13"/>
      <c r="X1188" s="13"/>
      <c r="Y1188" s="13"/>
      <c r="Z1188" s="13"/>
      <c r="AA1188" s="13"/>
      <c r="AB1188" s="13"/>
      <c r="AC1188" s="13"/>
      <c r="AD1188" s="13"/>
      <c r="AE1188" s="13"/>
      <c r="AT1188" s="257" t="s">
        <v>264</v>
      </c>
      <c r="AU1188" s="257" t="s">
        <v>85</v>
      </c>
      <c r="AV1188" s="13" t="s">
        <v>83</v>
      </c>
      <c r="AW1188" s="13" t="s">
        <v>32</v>
      </c>
      <c r="AX1188" s="13" t="s">
        <v>76</v>
      </c>
      <c r="AY1188" s="257" t="s">
        <v>253</v>
      </c>
    </row>
    <row r="1189" s="14" customFormat="1">
      <c r="A1189" s="14"/>
      <c r="B1189" s="258"/>
      <c r="C1189" s="259"/>
      <c r="D1189" s="249" t="s">
        <v>264</v>
      </c>
      <c r="E1189" s="260" t="s">
        <v>1</v>
      </c>
      <c r="F1189" s="261" t="s">
        <v>2057</v>
      </c>
      <c r="G1189" s="259"/>
      <c r="H1189" s="262">
        <v>24.98</v>
      </c>
      <c r="I1189" s="263"/>
      <c r="J1189" s="259"/>
      <c r="K1189" s="259"/>
      <c r="L1189" s="264"/>
      <c r="M1189" s="265"/>
      <c r="N1189" s="266"/>
      <c r="O1189" s="266"/>
      <c r="P1189" s="266"/>
      <c r="Q1189" s="266"/>
      <c r="R1189" s="266"/>
      <c r="S1189" s="266"/>
      <c r="T1189" s="267"/>
      <c r="U1189" s="14"/>
      <c r="V1189" s="14"/>
      <c r="W1189" s="14"/>
      <c r="X1189" s="14"/>
      <c r="Y1189" s="14"/>
      <c r="Z1189" s="14"/>
      <c r="AA1189" s="14"/>
      <c r="AB1189" s="14"/>
      <c r="AC1189" s="14"/>
      <c r="AD1189" s="14"/>
      <c r="AE1189" s="14"/>
      <c r="AT1189" s="268" t="s">
        <v>264</v>
      </c>
      <c r="AU1189" s="268" t="s">
        <v>85</v>
      </c>
      <c r="AV1189" s="14" t="s">
        <v>85</v>
      </c>
      <c r="AW1189" s="14" t="s">
        <v>32</v>
      </c>
      <c r="AX1189" s="14" t="s">
        <v>76</v>
      </c>
      <c r="AY1189" s="268" t="s">
        <v>253</v>
      </c>
    </row>
    <row r="1190" s="16" customFormat="1">
      <c r="A1190" s="16"/>
      <c r="B1190" s="280"/>
      <c r="C1190" s="281"/>
      <c r="D1190" s="249" t="s">
        <v>264</v>
      </c>
      <c r="E1190" s="282" t="s">
        <v>1</v>
      </c>
      <c r="F1190" s="283" t="s">
        <v>323</v>
      </c>
      <c r="G1190" s="281"/>
      <c r="H1190" s="284">
        <v>124.44</v>
      </c>
      <c r="I1190" s="285"/>
      <c r="J1190" s="281"/>
      <c r="K1190" s="281"/>
      <c r="L1190" s="286"/>
      <c r="M1190" s="287"/>
      <c r="N1190" s="288"/>
      <c r="O1190" s="288"/>
      <c r="P1190" s="288"/>
      <c r="Q1190" s="288"/>
      <c r="R1190" s="288"/>
      <c r="S1190" s="288"/>
      <c r="T1190" s="289"/>
      <c r="U1190" s="16"/>
      <c r="V1190" s="16"/>
      <c r="W1190" s="16"/>
      <c r="X1190" s="16"/>
      <c r="Y1190" s="16"/>
      <c r="Z1190" s="16"/>
      <c r="AA1190" s="16"/>
      <c r="AB1190" s="16"/>
      <c r="AC1190" s="16"/>
      <c r="AD1190" s="16"/>
      <c r="AE1190" s="16"/>
      <c r="AT1190" s="290" t="s">
        <v>264</v>
      </c>
      <c r="AU1190" s="290" t="s">
        <v>85</v>
      </c>
      <c r="AV1190" s="16" t="s">
        <v>102</v>
      </c>
      <c r="AW1190" s="16" t="s">
        <v>32</v>
      </c>
      <c r="AX1190" s="16" t="s">
        <v>76</v>
      </c>
      <c r="AY1190" s="290" t="s">
        <v>253</v>
      </c>
    </row>
    <row r="1191" s="13" customFormat="1">
      <c r="A1191" s="13"/>
      <c r="B1191" s="247"/>
      <c r="C1191" s="248"/>
      <c r="D1191" s="249" t="s">
        <v>264</v>
      </c>
      <c r="E1191" s="250" t="s">
        <v>1</v>
      </c>
      <c r="F1191" s="251" t="s">
        <v>324</v>
      </c>
      <c r="G1191" s="248"/>
      <c r="H1191" s="250" t="s">
        <v>1</v>
      </c>
      <c r="I1191" s="252"/>
      <c r="J1191" s="248"/>
      <c r="K1191" s="248"/>
      <c r="L1191" s="253"/>
      <c r="M1191" s="254"/>
      <c r="N1191" s="255"/>
      <c r="O1191" s="255"/>
      <c r="P1191" s="255"/>
      <c r="Q1191" s="255"/>
      <c r="R1191" s="255"/>
      <c r="S1191" s="255"/>
      <c r="T1191" s="256"/>
      <c r="U1191" s="13"/>
      <c r="V1191" s="13"/>
      <c r="W1191" s="13"/>
      <c r="X1191" s="13"/>
      <c r="Y1191" s="13"/>
      <c r="Z1191" s="13"/>
      <c r="AA1191" s="13"/>
      <c r="AB1191" s="13"/>
      <c r="AC1191" s="13"/>
      <c r="AD1191" s="13"/>
      <c r="AE1191" s="13"/>
      <c r="AT1191" s="257" t="s">
        <v>264</v>
      </c>
      <c r="AU1191" s="257" t="s">
        <v>85</v>
      </c>
      <c r="AV1191" s="13" t="s">
        <v>83</v>
      </c>
      <c r="AW1191" s="13" t="s">
        <v>32</v>
      </c>
      <c r="AX1191" s="13" t="s">
        <v>76</v>
      </c>
      <c r="AY1191" s="257" t="s">
        <v>253</v>
      </c>
    </row>
    <row r="1192" s="13" customFormat="1">
      <c r="A1192" s="13"/>
      <c r="B1192" s="247"/>
      <c r="C1192" s="248"/>
      <c r="D1192" s="249" t="s">
        <v>264</v>
      </c>
      <c r="E1192" s="250" t="s">
        <v>1</v>
      </c>
      <c r="F1192" s="251" t="s">
        <v>2099</v>
      </c>
      <c r="G1192" s="248"/>
      <c r="H1192" s="250" t="s">
        <v>1</v>
      </c>
      <c r="I1192" s="252"/>
      <c r="J1192" s="248"/>
      <c r="K1192" s="248"/>
      <c r="L1192" s="253"/>
      <c r="M1192" s="254"/>
      <c r="N1192" s="255"/>
      <c r="O1192" s="255"/>
      <c r="P1192" s="255"/>
      <c r="Q1192" s="255"/>
      <c r="R1192" s="255"/>
      <c r="S1192" s="255"/>
      <c r="T1192" s="256"/>
      <c r="U1192" s="13"/>
      <c r="V1192" s="13"/>
      <c r="W1192" s="13"/>
      <c r="X1192" s="13"/>
      <c r="Y1192" s="13"/>
      <c r="Z1192" s="13"/>
      <c r="AA1192" s="13"/>
      <c r="AB1192" s="13"/>
      <c r="AC1192" s="13"/>
      <c r="AD1192" s="13"/>
      <c r="AE1192" s="13"/>
      <c r="AT1192" s="257" t="s">
        <v>264</v>
      </c>
      <c r="AU1192" s="257" t="s">
        <v>85</v>
      </c>
      <c r="AV1192" s="13" t="s">
        <v>83</v>
      </c>
      <c r="AW1192" s="13" t="s">
        <v>32</v>
      </c>
      <c r="AX1192" s="13" t="s">
        <v>76</v>
      </c>
      <c r="AY1192" s="257" t="s">
        <v>253</v>
      </c>
    </row>
    <row r="1193" s="14" customFormat="1">
      <c r="A1193" s="14"/>
      <c r="B1193" s="258"/>
      <c r="C1193" s="259"/>
      <c r="D1193" s="249" t="s">
        <v>264</v>
      </c>
      <c r="E1193" s="260" t="s">
        <v>1</v>
      </c>
      <c r="F1193" s="261" t="s">
        <v>2100</v>
      </c>
      <c r="G1193" s="259"/>
      <c r="H1193" s="262">
        <v>12.32</v>
      </c>
      <c r="I1193" s="263"/>
      <c r="J1193" s="259"/>
      <c r="K1193" s="259"/>
      <c r="L1193" s="264"/>
      <c r="M1193" s="265"/>
      <c r="N1193" s="266"/>
      <c r="O1193" s="266"/>
      <c r="P1193" s="266"/>
      <c r="Q1193" s="266"/>
      <c r="R1193" s="266"/>
      <c r="S1193" s="266"/>
      <c r="T1193" s="267"/>
      <c r="U1193" s="14"/>
      <c r="V1193" s="14"/>
      <c r="W1193" s="14"/>
      <c r="X1193" s="14"/>
      <c r="Y1193" s="14"/>
      <c r="Z1193" s="14"/>
      <c r="AA1193" s="14"/>
      <c r="AB1193" s="14"/>
      <c r="AC1193" s="14"/>
      <c r="AD1193" s="14"/>
      <c r="AE1193" s="14"/>
      <c r="AT1193" s="268" t="s">
        <v>264</v>
      </c>
      <c r="AU1193" s="268" t="s">
        <v>85</v>
      </c>
      <c r="AV1193" s="14" t="s">
        <v>85</v>
      </c>
      <c r="AW1193" s="14" t="s">
        <v>32</v>
      </c>
      <c r="AX1193" s="14" t="s">
        <v>76</v>
      </c>
      <c r="AY1193" s="268" t="s">
        <v>253</v>
      </c>
    </row>
    <row r="1194" s="13" customFormat="1">
      <c r="A1194" s="13"/>
      <c r="B1194" s="247"/>
      <c r="C1194" s="248"/>
      <c r="D1194" s="249" t="s">
        <v>264</v>
      </c>
      <c r="E1194" s="250" t="s">
        <v>1</v>
      </c>
      <c r="F1194" s="251" t="s">
        <v>2101</v>
      </c>
      <c r="G1194" s="248"/>
      <c r="H1194" s="250" t="s">
        <v>1</v>
      </c>
      <c r="I1194" s="252"/>
      <c r="J1194" s="248"/>
      <c r="K1194" s="248"/>
      <c r="L1194" s="253"/>
      <c r="M1194" s="254"/>
      <c r="N1194" s="255"/>
      <c r="O1194" s="255"/>
      <c r="P1194" s="255"/>
      <c r="Q1194" s="255"/>
      <c r="R1194" s="255"/>
      <c r="S1194" s="255"/>
      <c r="T1194" s="256"/>
      <c r="U1194" s="13"/>
      <c r="V1194" s="13"/>
      <c r="W1194" s="13"/>
      <c r="X1194" s="13"/>
      <c r="Y1194" s="13"/>
      <c r="Z1194" s="13"/>
      <c r="AA1194" s="13"/>
      <c r="AB1194" s="13"/>
      <c r="AC1194" s="13"/>
      <c r="AD1194" s="13"/>
      <c r="AE1194" s="13"/>
      <c r="AT1194" s="257" t="s">
        <v>264</v>
      </c>
      <c r="AU1194" s="257" t="s">
        <v>85</v>
      </c>
      <c r="AV1194" s="13" t="s">
        <v>83</v>
      </c>
      <c r="AW1194" s="13" t="s">
        <v>32</v>
      </c>
      <c r="AX1194" s="13" t="s">
        <v>76</v>
      </c>
      <c r="AY1194" s="257" t="s">
        <v>253</v>
      </c>
    </row>
    <row r="1195" s="14" customFormat="1">
      <c r="A1195" s="14"/>
      <c r="B1195" s="258"/>
      <c r="C1195" s="259"/>
      <c r="D1195" s="249" t="s">
        <v>264</v>
      </c>
      <c r="E1195" s="260" t="s">
        <v>1</v>
      </c>
      <c r="F1195" s="261" t="s">
        <v>2102</v>
      </c>
      <c r="G1195" s="259"/>
      <c r="H1195" s="262">
        <v>2.8999999999999999</v>
      </c>
      <c r="I1195" s="263"/>
      <c r="J1195" s="259"/>
      <c r="K1195" s="259"/>
      <c r="L1195" s="264"/>
      <c r="M1195" s="265"/>
      <c r="N1195" s="266"/>
      <c r="O1195" s="266"/>
      <c r="P1195" s="266"/>
      <c r="Q1195" s="266"/>
      <c r="R1195" s="266"/>
      <c r="S1195" s="266"/>
      <c r="T1195" s="267"/>
      <c r="U1195" s="14"/>
      <c r="V1195" s="14"/>
      <c r="W1195" s="14"/>
      <c r="X1195" s="14"/>
      <c r="Y1195" s="14"/>
      <c r="Z1195" s="14"/>
      <c r="AA1195" s="14"/>
      <c r="AB1195" s="14"/>
      <c r="AC1195" s="14"/>
      <c r="AD1195" s="14"/>
      <c r="AE1195" s="14"/>
      <c r="AT1195" s="268" t="s">
        <v>264</v>
      </c>
      <c r="AU1195" s="268" t="s">
        <v>85</v>
      </c>
      <c r="AV1195" s="14" t="s">
        <v>85</v>
      </c>
      <c r="AW1195" s="14" t="s">
        <v>32</v>
      </c>
      <c r="AX1195" s="14" t="s">
        <v>76</v>
      </c>
      <c r="AY1195" s="268" t="s">
        <v>253</v>
      </c>
    </row>
    <row r="1196" s="13" customFormat="1">
      <c r="A1196" s="13"/>
      <c r="B1196" s="247"/>
      <c r="C1196" s="248"/>
      <c r="D1196" s="249" t="s">
        <v>264</v>
      </c>
      <c r="E1196" s="250" t="s">
        <v>1</v>
      </c>
      <c r="F1196" s="251" t="s">
        <v>2103</v>
      </c>
      <c r="G1196" s="248"/>
      <c r="H1196" s="250" t="s">
        <v>1</v>
      </c>
      <c r="I1196" s="252"/>
      <c r="J1196" s="248"/>
      <c r="K1196" s="248"/>
      <c r="L1196" s="253"/>
      <c r="M1196" s="254"/>
      <c r="N1196" s="255"/>
      <c r="O1196" s="255"/>
      <c r="P1196" s="255"/>
      <c r="Q1196" s="255"/>
      <c r="R1196" s="255"/>
      <c r="S1196" s="255"/>
      <c r="T1196" s="256"/>
      <c r="U1196" s="13"/>
      <c r="V1196" s="13"/>
      <c r="W1196" s="13"/>
      <c r="X1196" s="13"/>
      <c r="Y1196" s="13"/>
      <c r="Z1196" s="13"/>
      <c r="AA1196" s="13"/>
      <c r="AB1196" s="13"/>
      <c r="AC1196" s="13"/>
      <c r="AD1196" s="13"/>
      <c r="AE1196" s="13"/>
      <c r="AT1196" s="257" t="s">
        <v>264</v>
      </c>
      <c r="AU1196" s="257" t="s">
        <v>85</v>
      </c>
      <c r="AV1196" s="13" t="s">
        <v>83</v>
      </c>
      <c r="AW1196" s="13" t="s">
        <v>32</v>
      </c>
      <c r="AX1196" s="13" t="s">
        <v>76</v>
      </c>
      <c r="AY1196" s="257" t="s">
        <v>253</v>
      </c>
    </row>
    <row r="1197" s="14" customFormat="1">
      <c r="A1197" s="14"/>
      <c r="B1197" s="258"/>
      <c r="C1197" s="259"/>
      <c r="D1197" s="249" t="s">
        <v>264</v>
      </c>
      <c r="E1197" s="260" t="s">
        <v>1</v>
      </c>
      <c r="F1197" s="261" t="s">
        <v>2104</v>
      </c>
      <c r="G1197" s="259"/>
      <c r="H1197" s="262">
        <v>18.129999999999999</v>
      </c>
      <c r="I1197" s="263"/>
      <c r="J1197" s="259"/>
      <c r="K1197" s="259"/>
      <c r="L1197" s="264"/>
      <c r="M1197" s="265"/>
      <c r="N1197" s="266"/>
      <c r="O1197" s="266"/>
      <c r="P1197" s="266"/>
      <c r="Q1197" s="266"/>
      <c r="R1197" s="266"/>
      <c r="S1197" s="266"/>
      <c r="T1197" s="267"/>
      <c r="U1197" s="14"/>
      <c r="V1197" s="14"/>
      <c r="W1197" s="14"/>
      <c r="X1197" s="14"/>
      <c r="Y1197" s="14"/>
      <c r="Z1197" s="14"/>
      <c r="AA1197" s="14"/>
      <c r="AB1197" s="14"/>
      <c r="AC1197" s="14"/>
      <c r="AD1197" s="14"/>
      <c r="AE1197" s="14"/>
      <c r="AT1197" s="268" t="s">
        <v>264</v>
      </c>
      <c r="AU1197" s="268" t="s">
        <v>85</v>
      </c>
      <c r="AV1197" s="14" t="s">
        <v>85</v>
      </c>
      <c r="AW1197" s="14" t="s">
        <v>32</v>
      </c>
      <c r="AX1197" s="14" t="s">
        <v>76</v>
      </c>
      <c r="AY1197" s="268" t="s">
        <v>253</v>
      </c>
    </row>
    <row r="1198" s="13" customFormat="1">
      <c r="A1198" s="13"/>
      <c r="B1198" s="247"/>
      <c r="C1198" s="248"/>
      <c r="D1198" s="249" t="s">
        <v>264</v>
      </c>
      <c r="E1198" s="250" t="s">
        <v>1</v>
      </c>
      <c r="F1198" s="251" t="s">
        <v>2105</v>
      </c>
      <c r="G1198" s="248"/>
      <c r="H1198" s="250" t="s">
        <v>1</v>
      </c>
      <c r="I1198" s="252"/>
      <c r="J1198" s="248"/>
      <c r="K1198" s="248"/>
      <c r="L1198" s="253"/>
      <c r="M1198" s="254"/>
      <c r="N1198" s="255"/>
      <c r="O1198" s="255"/>
      <c r="P1198" s="255"/>
      <c r="Q1198" s="255"/>
      <c r="R1198" s="255"/>
      <c r="S1198" s="255"/>
      <c r="T1198" s="256"/>
      <c r="U1198" s="13"/>
      <c r="V1198" s="13"/>
      <c r="W1198" s="13"/>
      <c r="X1198" s="13"/>
      <c r="Y1198" s="13"/>
      <c r="Z1198" s="13"/>
      <c r="AA1198" s="13"/>
      <c r="AB1198" s="13"/>
      <c r="AC1198" s="13"/>
      <c r="AD1198" s="13"/>
      <c r="AE1198" s="13"/>
      <c r="AT1198" s="257" t="s">
        <v>264</v>
      </c>
      <c r="AU1198" s="257" t="s">
        <v>85</v>
      </c>
      <c r="AV1198" s="13" t="s">
        <v>83</v>
      </c>
      <c r="AW1198" s="13" t="s">
        <v>32</v>
      </c>
      <c r="AX1198" s="13" t="s">
        <v>76</v>
      </c>
      <c r="AY1198" s="257" t="s">
        <v>253</v>
      </c>
    </row>
    <row r="1199" s="14" customFormat="1">
      <c r="A1199" s="14"/>
      <c r="B1199" s="258"/>
      <c r="C1199" s="259"/>
      <c r="D1199" s="249" t="s">
        <v>264</v>
      </c>
      <c r="E1199" s="260" t="s">
        <v>1</v>
      </c>
      <c r="F1199" s="261" t="s">
        <v>2106</v>
      </c>
      <c r="G1199" s="259"/>
      <c r="H1199" s="262">
        <v>3.2999999999999998</v>
      </c>
      <c r="I1199" s="263"/>
      <c r="J1199" s="259"/>
      <c r="K1199" s="259"/>
      <c r="L1199" s="264"/>
      <c r="M1199" s="265"/>
      <c r="N1199" s="266"/>
      <c r="O1199" s="266"/>
      <c r="P1199" s="266"/>
      <c r="Q1199" s="266"/>
      <c r="R1199" s="266"/>
      <c r="S1199" s="266"/>
      <c r="T1199" s="267"/>
      <c r="U1199" s="14"/>
      <c r="V1199" s="14"/>
      <c r="W1199" s="14"/>
      <c r="X1199" s="14"/>
      <c r="Y1199" s="14"/>
      <c r="Z1199" s="14"/>
      <c r="AA1199" s="14"/>
      <c r="AB1199" s="14"/>
      <c r="AC1199" s="14"/>
      <c r="AD1199" s="14"/>
      <c r="AE1199" s="14"/>
      <c r="AT1199" s="268" t="s">
        <v>264</v>
      </c>
      <c r="AU1199" s="268" t="s">
        <v>85</v>
      </c>
      <c r="AV1199" s="14" t="s">
        <v>85</v>
      </c>
      <c r="AW1199" s="14" t="s">
        <v>32</v>
      </c>
      <c r="AX1199" s="14" t="s">
        <v>76</v>
      </c>
      <c r="AY1199" s="268" t="s">
        <v>253</v>
      </c>
    </row>
    <row r="1200" s="13" customFormat="1">
      <c r="A1200" s="13"/>
      <c r="B1200" s="247"/>
      <c r="C1200" s="248"/>
      <c r="D1200" s="249" t="s">
        <v>264</v>
      </c>
      <c r="E1200" s="250" t="s">
        <v>1</v>
      </c>
      <c r="F1200" s="251" t="s">
        <v>2107</v>
      </c>
      <c r="G1200" s="248"/>
      <c r="H1200" s="250" t="s">
        <v>1</v>
      </c>
      <c r="I1200" s="252"/>
      <c r="J1200" s="248"/>
      <c r="K1200" s="248"/>
      <c r="L1200" s="253"/>
      <c r="M1200" s="254"/>
      <c r="N1200" s="255"/>
      <c r="O1200" s="255"/>
      <c r="P1200" s="255"/>
      <c r="Q1200" s="255"/>
      <c r="R1200" s="255"/>
      <c r="S1200" s="255"/>
      <c r="T1200" s="256"/>
      <c r="U1200" s="13"/>
      <c r="V1200" s="13"/>
      <c r="W1200" s="13"/>
      <c r="X1200" s="13"/>
      <c r="Y1200" s="13"/>
      <c r="Z1200" s="13"/>
      <c r="AA1200" s="13"/>
      <c r="AB1200" s="13"/>
      <c r="AC1200" s="13"/>
      <c r="AD1200" s="13"/>
      <c r="AE1200" s="13"/>
      <c r="AT1200" s="257" t="s">
        <v>264</v>
      </c>
      <c r="AU1200" s="257" t="s">
        <v>85</v>
      </c>
      <c r="AV1200" s="13" t="s">
        <v>83</v>
      </c>
      <c r="AW1200" s="13" t="s">
        <v>32</v>
      </c>
      <c r="AX1200" s="13" t="s">
        <v>76</v>
      </c>
      <c r="AY1200" s="257" t="s">
        <v>253</v>
      </c>
    </row>
    <row r="1201" s="14" customFormat="1">
      <c r="A1201" s="14"/>
      <c r="B1201" s="258"/>
      <c r="C1201" s="259"/>
      <c r="D1201" s="249" t="s">
        <v>264</v>
      </c>
      <c r="E1201" s="260" t="s">
        <v>1</v>
      </c>
      <c r="F1201" s="261" t="s">
        <v>2108</v>
      </c>
      <c r="G1201" s="259"/>
      <c r="H1201" s="262">
        <v>19.629999999999999</v>
      </c>
      <c r="I1201" s="263"/>
      <c r="J1201" s="259"/>
      <c r="K1201" s="259"/>
      <c r="L1201" s="264"/>
      <c r="M1201" s="265"/>
      <c r="N1201" s="266"/>
      <c r="O1201" s="266"/>
      <c r="P1201" s="266"/>
      <c r="Q1201" s="266"/>
      <c r="R1201" s="266"/>
      <c r="S1201" s="266"/>
      <c r="T1201" s="267"/>
      <c r="U1201" s="14"/>
      <c r="V1201" s="14"/>
      <c r="W1201" s="14"/>
      <c r="X1201" s="14"/>
      <c r="Y1201" s="14"/>
      <c r="Z1201" s="14"/>
      <c r="AA1201" s="14"/>
      <c r="AB1201" s="14"/>
      <c r="AC1201" s="14"/>
      <c r="AD1201" s="14"/>
      <c r="AE1201" s="14"/>
      <c r="AT1201" s="268" t="s">
        <v>264</v>
      </c>
      <c r="AU1201" s="268" t="s">
        <v>85</v>
      </c>
      <c r="AV1201" s="14" t="s">
        <v>85</v>
      </c>
      <c r="AW1201" s="14" t="s">
        <v>32</v>
      </c>
      <c r="AX1201" s="14" t="s">
        <v>76</v>
      </c>
      <c r="AY1201" s="268" t="s">
        <v>253</v>
      </c>
    </row>
    <row r="1202" s="13" customFormat="1">
      <c r="A1202" s="13"/>
      <c r="B1202" s="247"/>
      <c r="C1202" s="248"/>
      <c r="D1202" s="249" t="s">
        <v>264</v>
      </c>
      <c r="E1202" s="250" t="s">
        <v>1</v>
      </c>
      <c r="F1202" s="251" t="s">
        <v>2109</v>
      </c>
      <c r="G1202" s="248"/>
      <c r="H1202" s="250" t="s">
        <v>1</v>
      </c>
      <c r="I1202" s="252"/>
      <c r="J1202" s="248"/>
      <c r="K1202" s="248"/>
      <c r="L1202" s="253"/>
      <c r="M1202" s="254"/>
      <c r="N1202" s="255"/>
      <c r="O1202" s="255"/>
      <c r="P1202" s="255"/>
      <c r="Q1202" s="255"/>
      <c r="R1202" s="255"/>
      <c r="S1202" s="255"/>
      <c r="T1202" s="256"/>
      <c r="U1202" s="13"/>
      <c r="V1202" s="13"/>
      <c r="W1202" s="13"/>
      <c r="X1202" s="13"/>
      <c r="Y1202" s="13"/>
      <c r="Z1202" s="13"/>
      <c r="AA1202" s="13"/>
      <c r="AB1202" s="13"/>
      <c r="AC1202" s="13"/>
      <c r="AD1202" s="13"/>
      <c r="AE1202" s="13"/>
      <c r="AT1202" s="257" t="s">
        <v>264</v>
      </c>
      <c r="AU1202" s="257" t="s">
        <v>85</v>
      </c>
      <c r="AV1202" s="13" t="s">
        <v>83</v>
      </c>
      <c r="AW1202" s="13" t="s">
        <v>32</v>
      </c>
      <c r="AX1202" s="13" t="s">
        <v>76</v>
      </c>
      <c r="AY1202" s="257" t="s">
        <v>253</v>
      </c>
    </row>
    <row r="1203" s="14" customFormat="1">
      <c r="A1203" s="14"/>
      <c r="B1203" s="258"/>
      <c r="C1203" s="259"/>
      <c r="D1203" s="249" t="s">
        <v>264</v>
      </c>
      <c r="E1203" s="260" t="s">
        <v>1</v>
      </c>
      <c r="F1203" s="261" t="s">
        <v>2110</v>
      </c>
      <c r="G1203" s="259"/>
      <c r="H1203" s="262">
        <v>3.25</v>
      </c>
      <c r="I1203" s="263"/>
      <c r="J1203" s="259"/>
      <c r="K1203" s="259"/>
      <c r="L1203" s="264"/>
      <c r="M1203" s="265"/>
      <c r="N1203" s="266"/>
      <c r="O1203" s="266"/>
      <c r="P1203" s="266"/>
      <c r="Q1203" s="266"/>
      <c r="R1203" s="266"/>
      <c r="S1203" s="266"/>
      <c r="T1203" s="267"/>
      <c r="U1203" s="14"/>
      <c r="V1203" s="14"/>
      <c r="W1203" s="14"/>
      <c r="X1203" s="14"/>
      <c r="Y1203" s="14"/>
      <c r="Z1203" s="14"/>
      <c r="AA1203" s="14"/>
      <c r="AB1203" s="14"/>
      <c r="AC1203" s="14"/>
      <c r="AD1203" s="14"/>
      <c r="AE1203" s="14"/>
      <c r="AT1203" s="268" t="s">
        <v>264</v>
      </c>
      <c r="AU1203" s="268" t="s">
        <v>85</v>
      </c>
      <c r="AV1203" s="14" t="s">
        <v>85</v>
      </c>
      <c r="AW1203" s="14" t="s">
        <v>32</v>
      </c>
      <c r="AX1203" s="14" t="s">
        <v>76</v>
      </c>
      <c r="AY1203" s="268" t="s">
        <v>253</v>
      </c>
    </row>
    <row r="1204" s="13" customFormat="1">
      <c r="A1204" s="13"/>
      <c r="B1204" s="247"/>
      <c r="C1204" s="248"/>
      <c r="D1204" s="249" t="s">
        <v>264</v>
      </c>
      <c r="E1204" s="250" t="s">
        <v>1</v>
      </c>
      <c r="F1204" s="251" t="s">
        <v>2111</v>
      </c>
      <c r="G1204" s="248"/>
      <c r="H1204" s="250" t="s">
        <v>1</v>
      </c>
      <c r="I1204" s="252"/>
      <c r="J1204" s="248"/>
      <c r="K1204" s="248"/>
      <c r="L1204" s="253"/>
      <c r="M1204" s="254"/>
      <c r="N1204" s="255"/>
      <c r="O1204" s="255"/>
      <c r="P1204" s="255"/>
      <c r="Q1204" s="255"/>
      <c r="R1204" s="255"/>
      <c r="S1204" s="255"/>
      <c r="T1204" s="256"/>
      <c r="U1204" s="13"/>
      <c r="V1204" s="13"/>
      <c r="W1204" s="13"/>
      <c r="X1204" s="13"/>
      <c r="Y1204" s="13"/>
      <c r="Z1204" s="13"/>
      <c r="AA1204" s="13"/>
      <c r="AB1204" s="13"/>
      <c r="AC1204" s="13"/>
      <c r="AD1204" s="13"/>
      <c r="AE1204" s="13"/>
      <c r="AT1204" s="257" t="s">
        <v>264</v>
      </c>
      <c r="AU1204" s="257" t="s">
        <v>85</v>
      </c>
      <c r="AV1204" s="13" t="s">
        <v>83</v>
      </c>
      <c r="AW1204" s="13" t="s">
        <v>32</v>
      </c>
      <c r="AX1204" s="13" t="s">
        <v>76</v>
      </c>
      <c r="AY1204" s="257" t="s">
        <v>253</v>
      </c>
    </row>
    <row r="1205" s="14" customFormat="1">
      <c r="A1205" s="14"/>
      <c r="B1205" s="258"/>
      <c r="C1205" s="259"/>
      <c r="D1205" s="249" t="s">
        <v>264</v>
      </c>
      <c r="E1205" s="260" t="s">
        <v>1</v>
      </c>
      <c r="F1205" s="261" t="s">
        <v>2112</v>
      </c>
      <c r="G1205" s="259"/>
      <c r="H1205" s="262">
        <v>18.640000000000001</v>
      </c>
      <c r="I1205" s="263"/>
      <c r="J1205" s="259"/>
      <c r="K1205" s="259"/>
      <c r="L1205" s="264"/>
      <c r="M1205" s="265"/>
      <c r="N1205" s="266"/>
      <c r="O1205" s="266"/>
      <c r="P1205" s="266"/>
      <c r="Q1205" s="266"/>
      <c r="R1205" s="266"/>
      <c r="S1205" s="266"/>
      <c r="T1205" s="267"/>
      <c r="U1205" s="14"/>
      <c r="V1205" s="14"/>
      <c r="W1205" s="14"/>
      <c r="X1205" s="14"/>
      <c r="Y1205" s="14"/>
      <c r="Z1205" s="14"/>
      <c r="AA1205" s="14"/>
      <c r="AB1205" s="14"/>
      <c r="AC1205" s="14"/>
      <c r="AD1205" s="14"/>
      <c r="AE1205" s="14"/>
      <c r="AT1205" s="268" t="s">
        <v>264</v>
      </c>
      <c r="AU1205" s="268" t="s">
        <v>85</v>
      </c>
      <c r="AV1205" s="14" t="s">
        <v>85</v>
      </c>
      <c r="AW1205" s="14" t="s">
        <v>32</v>
      </c>
      <c r="AX1205" s="14" t="s">
        <v>76</v>
      </c>
      <c r="AY1205" s="268" t="s">
        <v>253</v>
      </c>
    </row>
    <row r="1206" s="13" customFormat="1">
      <c r="A1206" s="13"/>
      <c r="B1206" s="247"/>
      <c r="C1206" s="248"/>
      <c r="D1206" s="249" t="s">
        <v>264</v>
      </c>
      <c r="E1206" s="250" t="s">
        <v>1</v>
      </c>
      <c r="F1206" s="251" t="s">
        <v>2113</v>
      </c>
      <c r="G1206" s="248"/>
      <c r="H1206" s="250" t="s">
        <v>1</v>
      </c>
      <c r="I1206" s="252"/>
      <c r="J1206" s="248"/>
      <c r="K1206" s="248"/>
      <c r="L1206" s="253"/>
      <c r="M1206" s="254"/>
      <c r="N1206" s="255"/>
      <c r="O1206" s="255"/>
      <c r="P1206" s="255"/>
      <c r="Q1206" s="255"/>
      <c r="R1206" s="255"/>
      <c r="S1206" s="255"/>
      <c r="T1206" s="256"/>
      <c r="U1206" s="13"/>
      <c r="V1206" s="13"/>
      <c r="W1206" s="13"/>
      <c r="X1206" s="13"/>
      <c r="Y1206" s="13"/>
      <c r="Z1206" s="13"/>
      <c r="AA1206" s="13"/>
      <c r="AB1206" s="13"/>
      <c r="AC1206" s="13"/>
      <c r="AD1206" s="13"/>
      <c r="AE1206" s="13"/>
      <c r="AT1206" s="257" t="s">
        <v>264</v>
      </c>
      <c r="AU1206" s="257" t="s">
        <v>85</v>
      </c>
      <c r="AV1206" s="13" t="s">
        <v>83</v>
      </c>
      <c r="AW1206" s="13" t="s">
        <v>32</v>
      </c>
      <c r="AX1206" s="13" t="s">
        <v>76</v>
      </c>
      <c r="AY1206" s="257" t="s">
        <v>253</v>
      </c>
    </row>
    <row r="1207" s="14" customFormat="1">
      <c r="A1207" s="14"/>
      <c r="B1207" s="258"/>
      <c r="C1207" s="259"/>
      <c r="D1207" s="249" t="s">
        <v>264</v>
      </c>
      <c r="E1207" s="260" t="s">
        <v>1</v>
      </c>
      <c r="F1207" s="261" t="s">
        <v>2114</v>
      </c>
      <c r="G1207" s="259"/>
      <c r="H1207" s="262">
        <v>3.2400000000000002</v>
      </c>
      <c r="I1207" s="263"/>
      <c r="J1207" s="259"/>
      <c r="K1207" s="259"/>
      <c r="L1207" s="264"/>
      <c r="M1207" s="265"/>
      <c r="N1207" s="266"/>
      <c r="O1207" s="266"/>
      <c r="P1207" s="266"/>
      <c r="Q1207" s="266"/>
      <c r="R1207" s="266"/>
      <c r="S1207" s="266"/>
      <c r="T1207" s="267"/>
      <c r="U1207" s="14"/>
      <c r="V1207" s="14"/>
      <c r="W1207" s="14"/>
      <c r="X1207" s="14"/>
      <c r="Y1207" s="14"/>
      <c r="Z1207" s="14"/>
      <c r="AA1207" s="14"/>
      <c r="AB1207" s="14"/>
      <c r="AC1207" s="14"/>
      <c r="AD1207" s="14"/>
      <c r="AE1207" s="14"/>
      <c r="AT1207" s="268" t="s">
        <v>264</v>
      </c>
      <c r="AU1207" s="268" t="s">
        <v>85</v>
      </c>
      <c r="AV1207" s="14" t="s">
        <v>85</v>
      </c>
      <c r="AW1207" s="14" t="s">
        <v>32</v>
      </c>
      <c r="AX1207" s="14" t="s">
        <v>76</v>
      </c>
      <c r="AY1207" s="268" t="s">
        <v>253</v>
      </c>
    </row>
    <row r="1208" s="13" customFormat="1">
      <c r="A1208" s="13"/>
      <c r="B1208" s="247"/>
      <c r="C1208" s="248"/>
      <c r="D1208" s="249" t="s">
        <v>264</v>
      </c>
      <c r="E1208" s="250" t="s">
        <v>1</v>
      </c>
      <c r="F1208" s="251" t="s">
        <v>2115</v>
      </c>
      <c r="G1208" s="248"/>
      <c r="H1208" s="250" t="s">
        <v>1</v>
      </c>
      <c r="I1208" s="252"/>
      <c r="J1208" s="248"/>
      <c r="K1208" s="248"/>
      <c r="L1208" s="253"/>
      <c r="M1208" s="254"/>
      <c r="N1208" s="255"/>
      <c r="O1208" s="255"/>
      <c r="P1208" s="255"/>
      <c r="Q1208" s="255"/>
      <c r="R1208" s="255"/>
      <c r="S1208" s="255"/>
      <c r="T1208" s="256"/>
      <c r="U1208" s="13"/>
      <c r="V1208" s="13"/>
      <c r="W1208" s="13"/>
      <c r="X1208" s="13"/>
      <c r="Y1208" s="13"/>
      <c r="Z1208" s="13"/>
      <c r="AA1208" s="13"/>
      <c r="AB1208" s="13"/>
      <c r="AC1208" s="13"/>
      <c r="AD1208" s="13"/>
      <c r="AE1208" s="13"/>
      <c r="AT1208" s="257" t="s">
        <v>264</v>
      </c>
      <c r="AU1208" s="257" t="s">
        <v>85</v>
      </c>
      <c r="AV1208" s="13" t="s">
        <v>83</v>
      </c>
      <c r="AW1208" s="13" t="s">
        <v>32</v>
      </c>
      <c r="AX1208" s="13" t="s">
        <v>76</v>
      </c>
      <c r="AY1208" s="257" t="s">
        <v>253</v>
      </c>
    </row>
    <row r="1209" s="14" customFormat="1">
      <c r="A1209" s="14"/>
      <c r="B1209" s="258"/>
      <c r="C1209" s="259"/>
      <c r="D1209" s="249" t="s">
        <v>264</v>
      </c>
      <c r="E1209" s="260" t="s">
        <v>1</v>
      </c>
      <c r="F1209" s="261" t="s">
        <v>2116</v>
      </c>
      <c r="G1209" s="259"/>
      <c r="H1209" s="262">
        <v>17.59</v>
      </c>
      <c r="I1209" s="263"/>
      <c r="J1209" s="259"/>
      <c r="K1209" s="259"/>
      <c r="L1209" s="264"/>
      <c r="M1209" s="265"/>
      <c r="N1209" s="266"/>
      <c r="O1209" s="266"/>
      <c r="P1209" s="266"/>
      <c r="Q1209" s="266"/>
      <c r="R1209" s="266"/>
      <c r="S1209" s="266"/>
      <c r="T1209" s="267"/>
      <c r="U1209" s="14"/>
      <c r="V1209" s="14"/>
      <c r="W1209" s="14"/>
      <c r="X1209" s="14"/>
      <c r="Y1209" s="14"/>
      <c r="Z1209" s="14"/>
      <c r="AA1209" s="14"/>
      <c r="AB1209" s="14"/>
      <c r="AC1209" s="14"/>
      <c r="AD1209" s="14"/>
      <c r="AE1209" s="14"/>
      <c r="AT1209" s="268" t="s">
        <v>264</v>
      </c>
      <c r="AU1209" s="268" t="s">
        <v>85</v>
      </c>
      <c r="AV1209" s="14" t="s">
        <v>85</v>
      </c>
      <c r="AW1209" s="14" t="s">
        <v>32</v>
      </c>
      <c r="AX1209" s="14" t="s">
        <v>76</v>
      </c>
      <c r="AY1209" s="268" t="s">
        <v>253</v>
      </c>
    </row>
    <row r="1210" s="13" customFormat="1">
      <c r="A1210" s="13"/>
      <c r="B1210" s="247"/>
      <c r="C1210" s="248"/>
      <c r="D1210" s="249" t="s">
        <v>264</v>
      </c>
      <c r="E1210" s="250" t="s">
        <v>1</v>
      </c>
      <c r="F1210" s="251" t="s">
        <v>2117</v>
      </c>
      <c r="G1210" s="248"/>
      <c r="H1210" s="250" t="s">
        <v>1</v>
      </c>
      <c r="I1210" s="252"/>
      <c r="J1210" s="248"/>
      <c r="K1210" s="248"/>
      <c r="L1210" s="253"/>
      <c r="M1210" s="254"/>
      <c r="N1210" s="255"/>
      <c r="O1210" s="255"/>
      <c r="P1210" s="255"/>
      <c r="Q1210" s="255"/>
      <c r="R1210" s="255"/>
      <c r="S1210" s="255"/>
      <c r="T1210" s="256"/>
      <c r="U1210" s="13"/>
      <c r="V1210" s="13"/>
      <c r="W1210" s="13"/>
      <c r="X1210" s="13"/>
      <c r="Y1210" s="13"/>
      <c r="Z1210" s="13"/>
      <c r="AA1210" s="13"/>
      <c r="AB1210" s="13"/>
      <c r="AC1210" s="13"/>
      <c r="AD1210" s="13"/>
      <c r="AE1210" s="13"/>
      <c r="AT1210" s="257" t="s">
        <v>264</v>
      </c>
      <c r="AU1210" s="257" t="s">
        <v>85</v>
      </c>
      <c r="AV1210" s="13" t="s">
        <v>83</v>
      </c>
      <c r="AW1210" s="13" t="s">
        <v>32</v>
      </c>
      <c r="AX1210" s="13" t="s">
        <v>76</v>
      </c>
      <c r="AY1210" s="257" t="s">
        <v>253</v>
      </c>
    </row>
    <row r="1211" s="14" customFormat="1">
      <c r="A1211" s="14"/>
      <c r="B1211" s="258"/>
      <c r="C1211" s="259"/>
      <c r="D1211" s="249" t="s">
        <v>264</v>
      </c>
      <c r="E1211" s="260" t="s">
        <v>1</v>
      </c>
      <c r="F1211" s="261" t="s">
        <v>2118</v>
      </c>
      <c r="G1211" s="259"/>
      <c r="H1211" s="262">
        <v>3.1499999999999999</v>
      </c>
      <c r="I1211" s="263"/>
      <c r="J1211" s="259"/>
      <c r="K1211" s="259"/>
      <c r="L1211" s="264"/>
      <c r="M1211" s="265"/>
      <c r="N1211" s="266"/>
      <c r="O1211" s="266"/>
      <c r="P1211" s="266"/>
      <c r="Q1211" s="266"/>
      <c r="R1211" s="266"/>
      <c r="S1211" s="266"/>
      <c r="T1211" s="267"/>
      <c r="U1211" s="14"/>
      <c r="V1211" s="14"/>
      <c r="W1211" s="14"/>
      <c r="X1211" s="14"/>
      <c r="Y1211" s="14"/>
      <c r="Z1211" s="14"/>
      <c r="AA1211" s="14"/>
      <c r="AB1211" s="14"/>
      <c r="AC1211" s="14"/>
      <c r="AD1211" s="14"/>
      <c r="AE1211" s="14"/>
      <c r="AT1211" s="268" t="s">
        <v>264</v>
      </c>
      <c r="AU1211" s="268" t="s">
        <v>85</v>
      </c>
      <c r="AV1211" s="14" t="s">
        <v>85</v>
      </c>
      <c r="AW1211" s="14" t="s">
        <v>32</v>
      </c>
      <c r="AX1211" s="14" t="s">
        <v>76</v>
      </c>
      <c r="AY1211" s="268" t="s">
        <v>253</v>
      </c>
    </row>
    <row r="1212" s="13" customFormat="1">
      <c r="A1212" s="13"/>
      <c r="B1212" s="247"/>
      <c r="C1212" s="248"/>
      <c r="D1212" s="249" t="s">
        <v>264</v>
      </c>
      <c r="E1212" s="250" t="s">
        <v>1</v>
      </c>
      <c r="F1212" s="251" t="s">
        <v>2119</v>
      </c>
      <c r="G1212" s="248"/>
      <c r="H1212" s="250" t="s">
        <v>1</v>
      </c>
      <c r="I1212" s="252"/>
      <c r="J1212" s="248"/>
      <c r="K1212" s="248"/>
      <c r="L1212" s="253"/>
      <c r="M1212" s="254"/>
      <c r="N1212" s="255"/>
      <c r="O1212" s="255"/>
      <c r="P1212" s="255"/>
      <c r="Q1212" s="255"/>
      <c r="R1212" s="255"/>
      <c r="S1212" s="255"/>
      <c r="T1212" s="256"/>
      <c r="U1212" s="13"/>
      <c r="V1212" s="13"/>
      <c r="W1212" s="13"/>
      <c r="X1212" s="13"/>
      <c r="Y1212" s="13"/>
      <c r="Z1212" s="13"/>
      <c r="AA1212" s="13"/>
      <c r="AB1212" s="13"/>
      <c r="AC1212" s="13"/>
      <c r="AD1212" s="13"/>
      <c r="AE1212" s="13"/>
      <c r="AT1212" s="257" t="s">
        <v>264</v>
      </c>
      <c r="AU1212" s="257" t="s">
        <v>85</v>
      </c>
      <c r="AV1212" s="13" t="s">
        <v>83</v>
      </c>
      <c r="AW1212" s="13" t="s">
        <v>32</v>
      </c>
      <c r="AX1212" s="13" t="s">
        <v>76</v>
      </c>
      <c r="AY1212" s="257" t="s">
        <v>253</v>
      </c>
    </row>
    <row r="1213" s="14" customFormat="1">
      <c r="A1213" s="14"/>
      <c r="B1213" s="258"/>
      <c r="C1213" s="259"/>
      <c r="D1213" s="249" t="s">
        <v>264</v>
      </c>
      <c r="E1213" s="260" t="s">
        <v>1</v>
      </c>
      <c r="F1213" s="261" t="s">
        <v>2120</v>
      </c>
      <c r="G1213" s="259"/>
      <c r="H1213" s="262">
        <v>31.190000000000001</v>
      </c>
      <c r="I1213" s="263"/>
      <c r="J1213" s="259"/>
      <c r="K1213" s="259"/>
      <c r="L1213" s="264"/>
      <c r="M1213" s="265"/>
      <c r="N1213" s="266"/>
      <c r="O1213" s="266"/>
      <c r="P1213" s="266"/>
      <c r="Q1213" s="266"/>
      <c r="R1213" s="266"/>
      <c r="S1213" s="266"/>
      <c r="T1213" s="267"/>
      <c r="U1213" s="14"/>
      <c r="V1213" s="14"/>
      <c r="W1213" s="14"/>
      <c r="X1213" s="14"/>
      <c r="Y1213" s="14"/>
      <c r="Z1213" s="14"/>
      <c r="AA1213" s="14"/>
      <c r="AB1213" s="14"/>
      <c r="AC1213" s="14"/>
      <c r="AD1213" s="14"/>
      <c r="AE1213" s="14"/>
      <c r="AT1213" s="268" t="s">
        <v>264</v>
      </c>
      <c r="AU1213" s="268" t="s">
        <v>85</v>
      </c>
      <c r="AV1213" s="14" t="s">
        <v>85</v>
      </c>
      <c r="AW1213" s="14" t="s">
        <v>32</v>
      </c>
      <c r="AX1213" s="14" t="s">
        <v>76</v>
      </c>
      <c r="AY1213" s="268" t="s">
        <v>253</v>
      </c>
    </row>
    <row r="1214" s="13" customFormat="1">
      <c r="A1214" s="13"/>
      <c r="B1214" s="247"/>
      <c r="C1214" s="248"/>
      <c r="D1214" s="249" t="s">
        <v>264</v>
      </c>
      <c r="E1214" s="250" t="s">
        <v>1</v>
      </c>
      <c r="F1214" s="251" t="s">
        <v>2121</v>
      </c>
      <c r="G1214" s="248"/>
      <c r="H1214" s="250" t="s">
        <v>1</v>
      </c>
      <c r="I1214" s="252"/>
      <c r="J1214" s="248"/>
      <c r="K1214" s="248"/>
      <c r="L1214" s="253"/>
      <c r="M1214" s="254"/>
      <c r="N1214" s="255"/>
      <c r="O1214" s="255"/>
      <c r="P1214" s="255"/>
      <c r="Q1214" s="255"/>
      <c r="R1214" s="255"/>
      <c r="S1214" s="255"/>
      <c r="T1214" s="256"/>
      <c r="U1214" s="13"/>
      <c r="V1214" s="13"/>
      <c r="W1214" s="13"/>
      <c r="X1214" s="13"/>
      <c r="Y1214" s="13"/>
      <c r="Z1214" s="13"/>
      <c r="AA1214" s="13"/>
      <c r="AB1214" s="13"/>
      <c r="AC1214" s="13"/>
      <c r="AD1214" s="13"/>
      <c r="AE1214" s="13"/>
      <c r="AT1214" s="257" t="s">
        <v>264</v>
      </c>
      <c r="AU1214" s="257" t="s">
        <v>85</v>
      </c>
      <c r="AV1214" s="13" t="s">
        <v>83</v>
      </c>
      <c r="AW1214" s="13" t="s">
        <v>32</v>
      </c>
      <c r="AX1214" s="13" t="s">
        <v>76</v>
      </c>
      <c r="AY1214" s="257" t="s">
        <v>253</v>
      </c>
    </row>
    <row r="1215" s="14" customFormat="1">
      <c r="A1215" s="14"/>
      <c r="B1215" s="258"/>
      <c r="C1215" s="259"/>
      <c r="D1215" s="249" t="s">
        <v>264</v>
      </c>
      <c r="E1215" s="260" t="s">
        <v>1</v>
      </c>
      <c r="F1215" s="261" t="s">
        <v>2122</v>
      </c>
      <c r="G1215" s="259"/>
      <c r="H1215" s="262">
        <v>3.8300000000000001</v>
      </c>
      <c r="I1215" s="263"/>
      <c r="J1215" s="259"/>
      <c r="K1215" s="259"/>
      <c r="L1215" s="264"/>
      <c r="M1215" s="265"/>
      <c r="N1215" s="266"/>
      <c r="O1215" s="266"/>
      <c r="P1215" s="266"/>
      <c r="Q1215" s="266"/>
      <c r="R1215" s="266"/>
      <c r="S1215" s="266"/>
      <c r="T1215" s="267"/>
      <c r="U1215" s="14"/>
      <c r="V1215" s="14"/>
      <c r="W1215" s="14"/>
      <c r="X1215" s="14"/>
      <c r="Y1215" s="14"/>
      <c r="Z1215" s="14"/>
      <c r="AA1215" s="14"/>
      <c r="AB1215" s="14"/>
      <c r="AC1215" s="14"/>
      <c r="AD1215" s="14"/>
      <c r="AE1215" s="14"/>
      <c r="AT1215" s="268" t="s">
        <v>264</v>
      </c>
      <c r="AU1215" s="268" t="s">
        <v>85</v>
      </c>
      <c r="AV1215" s="14" t="s">
        <v>85</v>
      </c>
      <c r="AW1215" s="14" t="s">
        <v>32</v>
      </c>
      <c r="AX1215" s="14" t="s">
        <v>76</v>
      </c>
      <c r="AY1215" s="268" t="s">
        <v>253</v>
      </c>
    </row>
    <row r="1216" s="13" customFormat="1">
      <c r="A1216" s="13"/>
      <c r="B1216" s="247"/>
      <c r="C1216" s="248"/>
      <c r="D1216" s="249" t="s">
        <v>264</v>
      </c>
      <c r="E1216" s="250" t="s">
        <v>1</v>
      </c>
      <c r="F1216" s="251" t="s">
        <v>2123</v>
      </c>
      <c r="G1216" s="248"/>
      <c r="H1216" s="250" t="s">
        <v>1</v>
      </c>
      <c r="I1216" s="252"/>
      <c r="J1216" s="248"/>
      <c r="K1216" s="248"/>
      <c r="L1216" s="253"/>
      <c r="M1216" s="254"/>
      <c r="N1216" s="255"/>
      <c r="O1216" s="255"/>
      <c r="P1216" s="255"/>
      <c r="Q1216" s="255"/>
      <c r="R1216" s="255"/>
      <c r="S1216" s="255"/>
      <c r="T1216" s="256"/>
      <c r="U1216" s="13"/>
      <c r="V1216" s="13"/>
      <c r="W1216" s="13"/>
      <c r="X1216" s="13"/>
      <c r="Y1216" s="13"/>
      <c r="Z1216" s="13"/>
      <c r="AA1216" s="13"/>
      <c r="AB1216" s="13"/>
      <c r="AC1216" s="13"/>
      <c r="AD1216" s="13"/>
      <c r="AE1216" s="13"/>
      <c r="AT1216" s="257" t="s">
        <v>264</v>
      </c>
      <c r="AU1216" s="257" t="s">
        <v>85</v>
      </c>
      <c r="AV1216" s="13" t="s">
        <v>83</v>
      </c>
      <c r="AW1216" s="13" t="s">
        <v>32</v>
      </c>
      <c r="AX1216" s="13" t="s">
        <v>76</v>
      </c>
      <c r="AY1216" s="257" t="s">
        <v>253</v>
      </c>
    </row>
    <row r="1217" s="14" customFormat="1">
      <c r="A1217" s="14"/>
      <c r="B1217" s="258"/>
      <c r="C1217" s="259"/>
      <c r="D1217" s="249" t="s">
        <v>264</v>
      </c>
      <c r="E1217" s="260" t="s">
        <v>1</v>
      </c>
      <c r="F1217" s="261" t="s">
        <v>2124</v>
      </c>
      <c r="G1217" s="259"/>
      <c r="H1217" s="262">
        <v>2.9500000000000002</v>
      </c>
      <c r="I1217" s="263"/>
      <c r="J1217" s="259"/>
      <c r="K1217" s="259"/>
      <c r="L1217" s="264"/>
      <c r="M1217" s="265"/>
      <c r="N1217" s="266"/>
      <c r="O1217" s="266"/>
      <c r="P1217" s="266"/>
      <c r="Q1217" s="266"/>
      <c r="R1217" s="266"/>
      <c r="S1217" s="266"/>
      <c r="T1217" s="267"/>
      <c r="U1217" s="14"/>
      <c r="V1217" s="14"/>
      <c r="W1217" s="14"/>
      <c r="X1217" s="14"/>
      <c r="Y1217" s="14"/>
      <c r="Z1217" s="14"/>
      <c r="AA1217" s="14"/>
      <c r="AB1217" s="14"/>
      <c r="AC1217" s="14"/>
      <c r="AD1217" s="14"/>
      <c r="AE1217" s="14"/>
      <c r="AT1217" s="268" t="s">
        <v>264</v>
      </c>
      <c r="AU1217" s="268" t="s">
        <v>85</v>
      </c>
      <c r="AV1217" s="14" t="s">
        <v>85</v>
      </c>
      <c r="AW1217" s="14" t="s">
        <v>32</v>
      </c>
      <c r="AX1217" s="14" t="s">
        <v>76</v>
      </c>
      <c r="AY1217" s="268" t="s">
        <v>253</v>
      </c>
    </row>
    <row r="1218" s="13" customFormat="1">
      <c r="A1218" s="13"/>
      <c r="B1218" s="247"/>
      <c r="C1218" s="248"/>
      <c r="D1218" s="249" t="s">
        <v>264</v>
      </c>
      <c r="E1218" s="250" t="s">
        <v>1</v>
      </c>
      <c r="F1218" s="251" t="s">
        <v>2125</v>
      </c>
      <c r="G1218" s="248"/>
      <c r="H1218" s="250" t="s">
        <v>1</v>
      </c>
      <c r="I1218" s="252"/>
      <c r="J1218" s="248"/>
      <c r="K1218" s="248"/>
      <c r="L1218" s="253"/>
      <c r="M1218" s="254"/>
      <c r="N1218" s="255"/>
      <c r="O1218" s="255"/>
      <c r="P1218" s="255"/>
      <c r="Q1218" s="255"/>
      <c r="R1218" s="255"/>
      <c r="S1218" s="255"/>
      <c r="T1218" s="256"/>
      <c r="U1218" s="13"/>
      <c r="V1218" s="13"/>
      <c r="W1218" s="13"/>
      <c r="X1218" s="13"/>
      <c r="Y1218" s="13"/>
      <c r="Z1218" s="13"/>
      <c r="AA1218" s="13"/>
      <c r="AB1218" s="13"/>
      <c r="AC1218" s="13"/>
      <c r="AD1218" s="13"/>
      <c r="AE1218" s="13"/>
      <c r="AT1218" s="257" t="s">
        <v>264</v>
      </c>
      <c r="AU1218" s="257" t="s">
        <v>85</v>
      </c>
      <c r="AV1218" s="13" t="s">
        <v>83</v>
      </c>
      <c r="AW1218" s="13" t="s">
        <v>32</v>
      </c>
      <c r="AX1218" s="13" t="s">
        <v>76</v>
      </c>
      <c r="AY1218" s="257" t="s">
        <v>253</v>
      </c>
    </row>
    <row r="1219" s="14" customFormat="1">
      <c r="A1219" s="14"/>
      <c r="B1219" s="258"/>
      <c r="C1219" s="259"/>
      <c r="D1219" s="249" t="s">
        <v>264</v>
      </c>
      <c r="E1219" s="260" t="s">
        <v>1</v>
      </c>
      <c r="F1219" s="261" t="s">
        <v>2126</v>
      </c>
      <c r="G1219" s="259"/>
      <c r="H1219" s="262">
        <v>14.310000000000001</v>
      </c>
      <c r="I1219" s="263"/>
      <c r="J1219" s="259"/>
      <c r="K1219" s="259"/>
      <c r="L1219" s="264"/>
      <c r="M1219" s="265"/>
      <c r="N1219" s="266"/>
      <c r="O1219" s="266"/>
      <c r="P1219" s="266"/>
      <c r="Q1219" s="266"/>
      <c r="R1219" s="266"/>
      <c r="S1219" s="266"/>
      <c r="T1219" s="267"/>
      <c r="U1219" s="14"/>
      <c r="V1219" s="14"/>
      <c r="W1219" s="14"/>
      <c r="X1219" s="14"/>
      <c r="Y1219" s="14"/>
      <c r="Z1219" s="14"/>
      <c r="AA1219" s="14"/>
      <c r="AB1219" s="14"/>
      <c r="AC1219" s="14"/>
      <c r="AD1219" s="14"/>
      <c r="AE1219" s="14"/>
      <c r="AT1219" s="268" t="s">
        <v>264</v>
      </c>
      <c r="AU1219" s="268" t="s">
        <v>85</v>
      </c>
      <c r="AV1219" s="14" t="s">
        <v>85</v>
      </c>
      <c r="AW1219" s="14" t="s">
        <v>32</v>
      </c>
      <c r="AX1219" s="14" t="s">
        <v>76</v>
      </c>
      <c r="AY1219" s="268" t="s">
        <v>253</v>
      </c>
    </row>
    <row r="1220" s="13" customFormat="1">
      <c r="A1220" s="13"/>
      <c r="B1220" s="247"/>
      <c r="C1220" s="248"/>
      <c r="D1220" s="249" t="s">
        <v>264</v>
      </c>
      <c r="E1220" s="250" t="s">
        <v>1</v>
      </c>
      <c r="F1220" s="251" t="s">
        <v>2127</v>
      </c>
      <c r="G1220" s="248"/>
      <c r="H1220" s="250" t="s">
        <v>1</v>
      </c>
      <c r="I1220" s="252"/>
      <c r="J1220" s="248"/>
      <c r="K1220" s="248"/>
      <c r="L1220" s="253"/>
      <c r="M1220" s="254"/>
      <c r="N1220" s="255"/>
      <c r="O1220" s="255"/>
      <c r="P1220" s="255"/>
      <c r="Q1220" s="255"/>
      <c r="R1220" s="255"/>
      <c r="S1220" s="255"/>
      <c r="T1220" s="256"/>
      <c r="U1220" s="13"/>
      <c r="V1220" s="13"/>
      <c r="W1220" s="13"/>
      <c r="X1220" s="13"/>
      <c r="Y1220" s="13"/>
      <c r="Z1220" s="13"/>
      <c r="AA1220" s="13"/>
      <c r="AB1220" s="13"/>
      <c r="AC1220" s="13"/>
      <c r="AD1220" s="13"/>
      <c r="AE1220" s="13"/>
      <c r="AT1220" s="257" t="s">
        <v>264</v>
      </c>
      <c r="AU1220" s="257" t="s">
        <v>85</v>
      </c>
      <c r="AV1220" s="13" t="s">
        <v>83</v>
      </c>
      <c r="AW1220" s="13" t="s">
        <v>32</v>
      </c>
      <c r="AX1220" s="13" t="s">
        <v>76</v>
      </c>
      <c r="AY1220" s="257" t="s">
        <v>253</v>
      </c>
    </row>
    <row r="1221" s="14" customFormat="1">
      <c r="A1221" s="14"/>
      <c r="B1221" s="258"/>
      <c r="C1221" s="259"/>
      <c r="D1221" s="249" t="s">
        <v>264</v>
      </c>
      <c r="E1221" s="260" t="s">
        <v>1</v>
      </c>
      <c r="F1221" s="261" t="s">
        <v>2128</v>
      </c>
      <c r="G1221" s="259"/>
      <c r="H1221" s="262">
        <v>3.3100000000000001</v>
      </c>
      <c r="I1221" s="263"/>
      <c r="J1221" s="259"/>
      <c r="K1221" s="259"/>
      <c r="L1221" s="264"/>
      <c r="M1221" s="265"/>
      <c r="N1221" s="266"/>
      <c r="O1221" s="266"/>
      <c r="P1221" s="266"/>
      <c r="Q1221" s="266"/>
      <c r="R1221" s="266"/>
      <c r="S1221" s="266"/>
      <c r="T1221" s="267"/>
      <c r="U1221" s="14"/>
      <c r="V1221" s="14"/>
      <c r="W1221" s="14"/>
      <c r="X1221" s="14"/>
      <c r="Y1221" s="14"/>
      <c r="Z1221" s="14"/>
      <c r="AA1221" s="14"/>
      <c r="AB1221" s="14"/>
      <c r="AC1221" s="14"/>
      <c r="AD1221" s="14"/>
      <c r="AE1221" s="14"/>
      <c r="AT1221" s="268" t="s">
        <v>264</v>
      </c>
      <c r="AU1221" s="268" t="s">
        <v>85</v>
      </c>
      <c r="AV1221" s="14" t="s">
        <v>85</v>
      </c>
      <c r="AW1221" s="14" t="s">
        <v>32</v>
      </c>
      <c r="AX1221" s="14" t="s">
        <v>76</v>
      </c>
      <c r="AY1221" s="268" t="s">
        <v>253</v>
      </c>
    </row>
    <row r="1222" s="13" customFormat="1">
      <c r="A1222" s="13"/>
      <c r="B1222" s="247"/>
      <c r="C1222" s="248"/>
      <c r="D1222" s="249" t="s">
        <v>264</v>
      </c>
      <c r="E1222" s="250" t="s">
        <v>1</v>
      </c>
      <c r="F1222" s="251" t="s">
        <v>2129</v>
      </c>
      <c r="G1222" s="248"/>
      <c r="H1222" s="250" t="s">
        <v>1</v>
      </c>
      <c r="I1222" s="252"/>
      <c r="J1222" s="248"/>
      <c r="K1222" s="248"/>
      <c r="L1222" s="253"/>
      <c r="M1222" s="254"/>
      <c r="N1222" s="255"/>
      <c r="O1222" s="255"/>
      <c r="P1222" s="255"/>
      <c r="Q1222" s="255"/>
      <c r="R1222" s="255"/>
      <c r="S1222" s="255"/>
      <c r="T1222" s="256"/>
      <c r="U1222" s="13"/>
      <c r="V1222" s="13"/>
      <c r="W1222" s="13"/>
      <c r="X1222" s="13"/>
      <c r="Y1222" s="13"/>
      <c r="Z1222" s="13"/>
      <c r="AA1222" s="13"/>
      <c r="AB1222" s="13"/>
      <c r="AC1222" s="13"/>
      <c r="AD1222" s="13"/>
      <c r="AE1222" s="13"/>
      <c r="AT1222" s="257" t="s">
        <v>264</v>
      </c>
      <c r="AU1222" s="257" t="s">
        <v>85</v>
      </c>
      <c r="AV1222" s="13" t="s">
        <v>83</v>
      </c>
      <c r="AW1222" s="13" t="s">
        <v>32</v>
      </c>
      <c r="AX1222" s="13" t="s">
        <v>76</v>
      </c>
      <c r="AY1222" s="257" t="s">
        <v>253</v>
      </c>
    </row>
    <row r="1223" s="14" customFormat="1">
      <c r="A1223" s="14"/>
      <c r="B1223" s="258"/>
      <c r="C1223" s="259"/>
      <c r="D1223" s="249" t="s">
        <v>264</v>
      </c>
      <c r="E1223" s="260" t="s">
        <v>1</v>
      </c>
      <c r="F1223" s="261" t="s">
        <v>2130</v>
      </c>
      <c r="G1223" s="259"/>
      <c r="H1223" s="262">
        <v>16.550000000000001</v>
      </c>
      <c r="I1223" s="263"/>
      <c r="J1223" s="259"/>
      <c r="K1223" s="259"/>
      <c r="L1223" s="264"/>
      <c r="M1223" s="265"/>
      <c r="N1223" s="266"/>
      <c r="O1223" s="266"/>
      <c r="P1223" s="266"/>
      <c r="Q1223" s="266"/>
      <c r="R1223" s="266"/>
      <c r="S1223" s="266"/>
      <c r="T1223" s="267"/>
      <c r="U1223" s="14"/>
      <c r="V1223" s="14"/>
      <c r="W1223" s="14"/>
      <c r="X1223" s="14"/>
      <c r="Y1223" s="14"/>
      <c r="Z1223" s="14"/>
      <c r="AA1223" s="14"/>
      <c r="AB1223" s="14"/>
      <c r="AC1223" s="14"/>
      <c r="AD1223" s="14"/>
      <c r="AE1223" s="14"/>
      <c r="AT1223" s="268" t="s">
        <v>264</v>
      </c>
      <c r="AU1223" s="268" t="s">
        <v>85</v>
      </c>
      <c r="AV1223" s="14" t="s">
        <v>85</v>
      </c>
      <c r="AW1223" s="14" t="s">
        <v>32</v>
      </c>
      <c r="AX1223" s="14" t="s">
        <v>76</v>
      </c>
      <c r="AY1223" s="268" t="s">
        <v>253</v>
      </c>
    </row>
    <row r="1224" s="13" customFormat="1">
      <c r="A1224" s="13"/>
      <c r="B1224" s="247"/>
      <c r="C1224" s="248"/>
      <c r="D1224" s="249" t="s">
        <v>264</v>
      </c>
      <c r="E1224" s="250" t="s">
        <v>1</v>
      </c>
      <c r="F1224" s="251" t="s">
        <v>2131</v>
      </c>
      <c r="G1224" s="248"/>
      <c r="H1224" s="250" t="s">
        <v>1</v>
      </c>
      <c r="I1224" s="252"/>
      <c r="J1224" s="248"/>
      <c r="K1224" s="248"/>
      <c r="L1224" s="253"/>
      <c r="M1224" s="254"/>
      <c r="N1224" s="255"/>
      <c r="O1224" s="255"/>
      <c r="P1224" s="255"/>
      <c r="Q1224" s="255"/>
      <c r="R1224" s="255"/>
      <c r="S1224" s="255"/>
      <c r="T1224" s="256"/>
      <c r="U1224" s="13"/>
      <c r="V1224" s="13"/>
      <c r="W1224" s="13"/>
      <c r="X1224" s="13"/>
      <c r="Y1224" s="13"/>
      <c r="Z1224" s="13"/>
      <c r="AA1224" s="13"/>
      <c r="AB1224" s="13"/>
      <c r="AC1224" s="13"/>
      <c r="AD1224" s="13"/>
      <c r="AE1224" s="13"/>
      <c r="AT1224" s="257" t="s">
        <v>264</v>
      </c>
      <c r="AU1224" s="257" t="s">
        <v>85</v>
      </c>
      <c r="AV1224" s="13" t="s">
        <v>83</v>
      </c>
      <c r="AW1224" s="13" t="s">
        <v>32</v>
      </c>
      <c r="AX1224" s="13" t="s">
        <v>76</v>
      </c>
      <c r="AY1224" s="257" t="s">
        <v>253</v>
      </c>
    </row>
    <row r="1225" s="14" customFormat="1">
      <c r="A1225" s="14"/>
      <c r="B1225" s="258"/>
      <c r="C1225" s="259"/>
      <c r="D1225" s="249" t="s">
        <v>264</v>
      </c>
      <c r="E1225" s="260" t="s">
        <v>1</v>
      </c>
      <c r="F1225" s="261" t="s">
        <v>2132</v>
      </c>
      <c r="G1225" s="259"/>
      <c r="H1225" s="262">
        <v>3.3199999999999998</v>
      </c>
      <c r="I1225" s="263"/>
      <c r="J1225" s="259"/>
      <c r="K1225" s="259"/>
      <c r="L1225" s="264"/>
      <c r="M1225" s="265"/>
      <c r="N1225" s="266"/>
      <c r="O1225" s="266"/>
      <c r="P1225" s="266"/>
      <c r="Q1225" s="266"/>
      <c r="R1225" s="266"/>
      <c r="S1225" s="266"/>
      <c r="T1225" s="267"/>
      <c r="U1225" s="14"/>
      <c r="V1225" s="14"/>
      <c r="W1225" s="14"/>
      <c r="X1225" s="14"/>
      <c r="Y1225" s="14"/>
      <c r="Z1225" s="14"/>
      <c r="AA1225" s="14"/>
      <c r="AB1225" s="14"/>
      <c r="AC1225" s="14"/>
      <c r="AD1225" s="14"/>
      <c r="AE1225" s="14"/>
      <c r="AT1225" s="268" t="s">
        <v>264</v>
      </c>
      <c r="AU1225" s="268" t="s">
        <v>85</v>
      </c>
      <c r="AV1225" s="14" t="s">
        <v>85</v>
      </c>
      <c r="AW1225" s="14" t="s">
        <v>32</v>
      </c>
      <c r="AX1225" s="14" t="s">
        <v>76</v>
      </c>
      <c r="AY1225" s="268" t="s">
        <v>253</v>
      </c>
    </row>
    <row r="1226" s="13" customFormat="1">
      <c r="A1226" s="13"/>
      <c r="B1226" s="247"/>
      <c r="C1226" s="248"/>
      <c r="D1226" s="249" t="s">
        <v>264</v>
      </c>
      <c r="E1226" s="250" t="s">
        <v>1</v>
      </c>
      <c r="F1226" s="251" t="s">
        <v>2133</v>
      </c>
      <c r="G1226" s="248"/>
      <c r="H1226" s="250" t="s">
        <v>1</v>
      </c>
      <c r="I1226" s="252"/>
      <c r="J1226" s="248"/>
      <c r="K1226" s="248"/>
      <c r="L1226" s="253"/>
      <c r="M1226" s="254"/>
      <c r="N1226" s="255"/>
      <c r="O1226" s="255"/>
      <c r="P1226" s="255"/>
      <c r="Q1226" s="255"/>
      <c r="R1226" s="255"/>
      <c r="S1226" s="255"/>
      <c r="T1226" s="256"/>
      <c r="U1226" s="13"/>
      <c r="V1226" s="13"/>
      <c r="W1226" s="13"/>
      <c r="X1226" s="13"/>
      <c r="Y1226" s="13"/>
      <c r="Z1226" s="13"/>
      <c r="AA1226" s="13"/>
      <c r="AB1226" s="13"/>
      <c r="AC1226" s="13"/>
      <c r="AD1226" s="13"/>
      <c r="AE1226" s="13"/>
      <c r="AT1226" s="257" t="s">
        <v>264</v>
      </c>
      <c r="AU1226" s="257" t="s">
        <v>85</v>
      </c>
      <c r="AV1226" s="13" t="s">
        <v>83</v>
      </c>
      <c r="AW1226" s="13" t="s">
        <v>32</v>
      </c>
      <c r="AX1226" s="13" t="s">
        <v>76</v>
      </c>
      <c r="AY1226" s="257" t="s">
        <v>253</v>
      </c>
    </row>
    <row r="1227" s="14" customFormat="1">
      <c r="A1227" s="14"/>
      <c r="B1227" s="258"/>
      <c r="C1227" s="259"/>
      <c r="D1227" s="249" t="s">
        <v>264</v>
      </c>
      <c r="E1227" s="260" t="s">
        <v>1</v>
      </c>
      <c r="F1227" s="261" t="s">
        <v>322</v>
      </c>
      <c r="G1227" s="259"/>
      <c r="H1227" s="262">
        <v>3.7999999999999998</v>
      </c>
      <c r="I1227" s="263"/>
      <c r="J1227" s="259"/>
      <c r="K1227" s="259"/>
      <c r="L1227" s="264"/>
      <c r="M1227" s="265"/>
      <c r="N1227" s="266"/>
      <c r="O1227" s="266"/>
      <c r="P1227" s="266"/>
      <c r="Q1227" s="266"/>
      <c r="R1227" s="266"/>
      <c r="S1227" s="266"/>
      <c r="T1227" s="267"/>
      <c r="U1227" s="14"/>
      <c r="V1227" s="14"/>
      <c r="W1227" s="14"/>
      <c r="X1227" s="14"/>
      <c r="Y1227" s="14"/>
      <c r="Z1227" s="14"/>
      <c r="AA1227" s="14"/>
      <c r="AB1227" s="14"/>
      <c r="AC1227" s="14"/>
      <c r="AD1227" s="14"/>
      <c r="AE1227" s="14"/>
      <c r="AT1227" s="268" t="s">
        <v>264</v>
      </c>
      <c r="AU1227" s="268" t="s">
        <v>85</v>
      </c>
      <c r="AV1227" s="14" t="s">
        <v>85</v>
      </c>
      <c r="AW1227" s="14" t="s">
        <v>32</v>
      </c>
      <c r="AX1227" s="14" t="s">
        <v>76</v>
      </c>
      <c r="AY1227" s="268" t="s">
        <v>253</v>
      </c>
    </row>
    <row r="1228" s="13" customFormat="1">
      <c r="A1228" s="13"/>
      <c r="B1228" s="247"/>
      <c r="C1228" s="248"/>
      <c r="D1228" s="249" t="s">
        <v>264</v>
      </c>
      <c r="E1228" s="250" t="s">
        <v>1</v>
      </c>
      <c r="F1228" s="251" t="s">
        <v>2134</v>
      </c>
      <c r="G1228" s="248"/>
      <c r="H1228" s="250" t="s">
        <v>1</v>
      </c>
      <c r="I1228" s="252"/>
      <c r="J1228" s="248"/>
      <c r="K1228" s="248"/>
      <c r="L1228" s="253"/>
      <c r="M1228" s="254"/>
      <c r="N1228" s="255"/>
      <c r="O1228" s="255"/>
      <c r="P1228" s="255"/>
      <c r="Q1228" s="255"/>
      <c r="R1228" s="255"/>
      <c r="S1228" s="255"/>
      <c r="T1228" s="256"/>
      <c r="U1228" s="13"/>
      <c r="V1228" s="13"/>
      <c r="W1228" s="13"/>
      <c r="X1228" s="13"/>
      <c r="Y1228" s="13"/>
      <c r="Z1228" s="13"/>
      <c r="AA1228" s="13"/>
      <c r="AB1228" s="13"/>
      <c r="AC1228" s="13"/>
      <c r="AD1228" s="13"/>
      <c r="AE1228" s="13"/>
      <c r="AT1228" s="257" t="s">
        <v>264</v>
      </c>
      <c r="AU1228" s="257" t="s">
        <v>85</v>
      </c>
      <c r="AV1228" s="13" t="s">
        <v>83</v>
      </c>
      <c r="AW1228" s="13" t="s">
        <v>32</v>
      </c>
      <c r="AX1228" s="13" t="s">
        <v>76</v>
      </c>
      <c r="AY1228" s="257" t="s">
        <v>253</v>
      </c>
    </row>
    <row r="1229" s="14" customFormat="1">
      <c r="A1229" s="14"/>
      <c r="B1229" s="258"/>
      <c r="C1229" s="259"/>
      <c r="D1229" s="249" t="s">
        <v>264</v>
      </c>
      <c r="E1229" s="260" t="s">
        <v>1</v>
      </c>
      <c r="F1229" s="261" t="s">
        <v>2135</v>
      </c>
      <c r="G1229" s="259"/>
      <c r="H1229" s="262">
        <v>14.949999999999999</v>
      </c>
      <c r="I1229" s="263"/>
      <c r="J1229" s="259"/>
      <c r="K1229" s="259"/>
      <c r="L1229" s="264"/>
      <c r="M1229" s="265"/>
      <c r="N1229" s="266"/>
      <c r="O1229" s="266"/>
      <c r="P1229" s="266"/>
      <c r="Q1229" s="266"/>
      <c r="R1229" s="266"/>
      <c r="S1229" s="266"/>
      <c r="T1229" s="267"/>
      <c r="U1229" s="14"/>
      <c r="V1229" s="14"/>
      <c r="W1229" s="14"/>
      <c r="X1229" s="14"/>
      <c r="Y1229" s="14"/>
      <c r="Z1229" s="14"/>
      <c r="AA1229" s="14"/>
      <c r="AB1229" s="14"/>
      <c r="AC1229" s="14"/>
      <c r="AD1229" s="14"/>
      <c r="AE1229" s="14"/>
      <c r="AT1229" s="268" t="s">
        <v>264</v>
      </c>
      <c r="AU1229" s="268" t="s">
        <v>85</v>
      </c>
      <c r="AV1229" s="14" t="s">
        <v>85</v>
      </c>
      <c r="AW1229" s="14" t="s">
        <v>32</v>
      </c>
      <c r="AX1229" s="14" t="s">
        <v>76</v>
      </c>
      <c r="AY1229" s="268" t="s">
        <v>253</v>
      </c>
    </row>
    <row r="1230" s="13" customFormat="1">
      <c r="A1230" s="13"/>
      <c r="B1230" s="247"/>
      <c r="C1230" s="248"/>
      <c r="D1230" s="249" t="s">
        <v>264</v>
      </c>
      <c r="E1230" s="250" t="s">
        <v>1</v>
      </c>
      <c r="F1230" s="251" t="s">
        <v>2136</v>
      </c>
      <c r="G1230" s="248"/>
      <c r="H1230" s="250" t="s">
        <v>1</v>
      </c>
      <c r="I1230" s="252"/>
      <c r="J1230" s="248"/>
      <c r="K1230" s="248"/>
      <c r="L1230" s="253"/>
      <c r="M1230" s="254"/>
      <c r="N1230" s="255"/>
      <c r="O1230" s="255"/>
      <c r="P1230" s="255"/>
      <c r="Q1230" s="255"/>
      <c r="R1230" s="255"/>
      <c r="S1230" s="255"/>
      <c r="T1230" s="256"/>
      <c r="U1230" s="13"/>
      <c r="V1230" s="13"/>
      <c r="W1230" s="13"/>
      <c r="X1230" s="13"/>
      <c r="Y1230" s="13"/>
      <c r="Z1230" s="13"/>
      <c r="AA1230" s="13"/>
      <c r="AB1230" s="13"/>
      <c r="AC1230" s="13"/>
      <c r="AD1230" s="13"/>
      <c r="AE1230" s="13"/>
      <c r="AT1230" s="257" t="s">
        <v>264</v>
      </c>
      <c r="AU1230" s="257" t="s">
        <v>85</v>
      </c>
      <c r="AV1230" s="13" t="s">
        <v>83</v>
      </c>
      <c r="AW1230" s="13" t="s">
        <v>32</v>
      </c>
      <c r="AX1230" s="13" t="s">
        <v>76</v>
      </c>
      <c r="AY1230" s="257" t="s">
        <v>253</v>
      </c>
    </row>
    <row r="1231" s="14" customFormat="1">
      <c r="A1231" s="14"/>
      <c r="B1231" s="258"/>
      <c r="C1231" s="259"/>
      <c r="D1231" s="249" t="s">
        <v>264</v>
      </c>
      <c r="E1231" s="260" t="s">
        <v>1</v>
      </c>
      <c r="F1231" s="261" t="s">
        <v>2137</v>
      </c>
      <c r="G1231" s="259"/>
      <c r="H1231" s="262">
        <v>3.27</v>
      </c>
      <c r="I1231" s="263"/>
      <c r="J1231" s="259"/>
      <c r="K1231" s="259"/>
      <c r="L1231" s="264"/>
      <c r="M1231" s="265"/>
      <c r="N1231" s="266"/>
      <c r="O1231" s="266"/>
      <c r="P1231" s="266"/>
      <c r="Q1231" s="266"/>
      <c r="R1231" s="266"/>
      <c r="S1231" s="266"/>
      <c r="T1231" s="267"/>
      <c r="U1231" s="14"/>
      <c r="V1231" s="14"/>
      <c r="W1231" s="14"/>
      <c r="X1231" s="14"/>
      <c r="Y1231" s="14"/>
      <c r="Z1231" s="14"/>
      <c r="AA1231" s="14"/>
      <c r="AB1231" s="14"/>
      <c r="AC1231" s="14"/>
      <c r="AD1231" s="14"/>
      <c r="AE1231" s="14"/>
      <c r="AT1231" s="268" t="s">
        <v>264</v>
      </c>
      <c r="AU1231" s="268" t="s">
        <v>85</v>
      </c>
      <c r="AV1231" s="14" t="s">
        <v>85</v>
      </c>
      <c r="AW1231" s="14" t="s">
        <v>32</v>
      </c>
      <c r="AX1231" s="14" t="s">
        <v>76</v>
      </c>
      <c r="AY1231" s="268" t="s">
        <v>253</v>
      </c>
    </row>
    <row r="1232" s="13" customFormat="1">
      <c r="A1232" s="13"/>
      <c r="B1232" s="247"/>
      <c r="C1232" s="248"/>
      <c r="D1232" s="249" t="s">
        <v>264</v>
      </c>
      <c r="E1232" s="250" t="s">
        <v>1</v>
      </c>
      <c r="F1232" s="251" t="s">
        <v>2138</v>
      </c>
      <c r="G1232" s="248"/>
      <c r="H1232" s="250" t="s">
        <v>1</v>
      </c>
      <c r="I1232" s="252"/>
      <c r="J1232" s="248"/>
      <c r="K1232" s="248"/>
      <c r="L1232" s="253"/>
      <c r="M1232" s="254"/>
      <c r="N1232" s="255"/>
      <c r="O1232" s="255"/>
      <c r="P1232" s="255"/>
      <c r="Q1232" s="255"/>
      <c r="R1232" s="255"/>
      <c r="S1232" s="255"/>
      <c r="T1232" s="256"/>
      <c r="U1232" s="13"/>
      <c r="V1232" s="13"/>
      <c r="W1232" s="13"/>
      <c r="X1232" s="13"/>
      <c r="Y1232" s="13"/>
      <c r="Z1232" s="13"/>
      <c r="AA1232" s="13"/>
      <c r="AB1232" s="13"/>
      <c r="AC1232" s="13"/>
      <c r="AD1232" s="13"/>
      <c r="AE1232" s="13"/>
      <c r="AT1232" s="257" t="s">
        <v>264</v>
      </c>
      <c r="AU1232" s="257" t="s">
        <v>85</v>
      </c>
      <c r="AV1232" s="13" t="s">
        <v>83</v>
      </c>
      <c r="AW1232" s="13" t="s">
        <v>32</v>
      </c>
      <c r="AX1232" s="13" t="s">
        <v>76</v>
      </c>
      <c r="AY1232" s="257" t="s">
        <v>253</v>
      </c>
    </row>
    <row r="1233" s="14" customFormat="1">
      <c r="A1233" s="14"/>
      <c r="B1233" s="258"/>
      <c r="C1233" s="259"/>
      <c r="D1233" s="249" t="s">
        <v>264</v>
      </c>
      <c r="E1233" s="260" t="s">
        <v>1</v>
      </c>
      <c r="F1233" s="261" t="s">
        <v>2139</v>
      </c>
      <c r="G1233" s="259"/>
      <c r="H1233" s="262">
        <v>19.620000000000001</v>
      </c>
      <c r="I1233" s="263"/>
      <c r="J1233" s="259"/>
      <c r="K1233" s="259"/>
      <c r="L1233" s="264"/>
      <c r="M1233" s="265"/>
      <c r="N1233" s="266"/>
      <c r="O1233" s="266"/>
      <c r="P1233" s="266"/>
      <c r="Q1233" s="266"/>
      <c r="R1233" s="266"/>
      <c r="S1233" s="266"/>
      <c r="T1233" s="267"/>
      <c r="U1233" s="14"/>
      <c r="V1233" s="14"/>
      <c r="W1233" s="14"/>
      <c r="X1233" s="14"/>
      <c r="Y1233" s="14"/>
      <c r="Z1233" s="14"/>
      <c r="AA1233" s="14"/>
      <c r="AB1233" s="14"/>
      <c r="AC1233" s="14"/>
      <c r="AD1233" s="14"/>
      <c r="AE1233" s="14"/>
      <c r="AT1233" s="268" t="s">
        <v>264</v>
      </c>
      <c r="AU1233" s="268" t="s">
        <v>85</v>
      </c>
      <c r="AV1233" s="14" t="s">
        <v>85</v>
      </c>
      <c r="AW1233" s="14" t="s">
        <v>32</v>
      </c>
      <c r="AX1233" s="14" t="s">
        <v>76</v>
      </c>
      <c r="AY1233" s="268" t="s">
        <v>253</v>
      </c>
    </row>
    <row r="1234" s="13" customFormat="1">
      <c r="A1234" s="13"/>
      <c r="B1234" s="247"/>
      <c r="C1234" s="248"/>
      <c r="D1234" s="249" t="s">
        <v>264</v>
      </c>
      <c r="E1234" s="250" t="s">
        <v>1</v>
      </c>
      <c r="F1234" s="251" t="s">
        <v>2140</v>
      </c>
      <c r="G1234" s="248"/>
      <c r="H1234" s="250" t="s">
        <v>1</v>
      </c>
      <c r="I1234" s="252"/>
      <c r="J1234" s="248"/>
      <c r="K1234" s="248"/>
      <c r="L1234" s="253"/>
      <c r="M1234" s="254"/>
      <c r="N1234" s="255"/>
      <c r="O1234" s="255"/>
      <c r="P1234" s="255"/>
      <c r="Q1234" s="255"/>
      <c r="R1234" s="255"/>
      <c r="S1234" s="255"/>
      <c r="T1234" s="256"/>
      <c r="U1234" s="13"/>
      <c r="V1234" s="13"/>
      <c r="W1234" s="13"/>
      <c r="X1234" s="13"/>
      <c r="Y1234" s="13"/>
      <c r="Z1234" s="13"/>
      <c r="AA1234" s="13"/>
      <c r="AB1234" s="13"/>
      <c r="AC1234" s="13"/>
      <c r="AD1234" s="13"/>
      <c r="AE1234" s="13"/>
      <c r="AT1234" s="257" t="s">
        <v>264</v>
      </c>
      <c r="AU1234" s="257" t="s">
        <v>85</v>
      </c>
      <c r="AV1234" s="13" t="s">
        <v>83</v>
      </c>
      <c r="AW1234" s="13" t="s">
        <v>32</v>
      </c>
      <c r="AX1234" s="13" t="s">
        <v>76</v>
      </c>
      <c r="AY1234" s="257" t="s">
        <v>253</v>
      </c>
    </row>
    <row r="1235" s="14" customFormat="1">
      <c r="A1235" s="14"/>
      <c r="B1235" s="258"/>
      <c r="C1235" s="259"/>
      <c r="D1235" s="249" t="s">
        <v>264</v>
      </c>
      <c r="E1235" s="260" t="s">
        <v>1</v>
      </c>
      <c r="F1235" s="261" t="s">
        <v>2141</v>
      </c>
      <c r="G1235" s="259"/>
      <c r="H1235" s="262">
        <v>4.1399999999999997</v>
      </c>
      <c r="I1235" s="263"/>
      <c r="J1235" s="259"/>
      <c r="K1235" s="259"/>
      <c r="L1235" s="264"/>
      <c r="M1235" s="265"/>
      <c r="N1235" s="266"/>
      <c r="O1235" s="266"/>
      <c r="P1235" s="266"/>
      <c r="Q1235" s="266"/>
      <c r="R1235" s="266"/>
      <c r="S1235" s="266"/>
      <c r="T1235" s="267"/>
      <c r="U1235" s="14"/>
      <c r="V1235" s="14"/>
      <c r="W1235" s="14"/>
      <c r="X1235" s="14"/>
      <c r="Y1235" s="14"/>
      <c r="Z1235" s="14"/>
      <c r="AA1235" s="14"/>
      <c r="AB1235" s="14"/>
      <c r="AC1235" s="14"/>
      <c r="AD1235" s="14"/>
      <c r="AE1235" s="14"/>
      <c r="AT1235" s="268" t="s">
        <v>264</v>
      </c>
      <c r="AU1235" s="268" t="s">
        <v>85</v>
      </c>
      <c r="AV1235" s="14" t="s">
        <v>85</v>
      </c>
      <c r="AW1235" s="14" t="s">
        <v>32</v>
      </c>
      <c r="AX1235" s="14" t="s">
        <v>76</v>
      </c>
      <c r="AY1235" s="268" t="s">
        <v>253</v>
      </c>
    </row>
    <row r="1236" s="13" customFormat="1">
      <c r="A1236" s="13"/>
      <c r="B1236" s="247"/>
      <c r="C1236" s="248"/>
      <c r="D1236" s="249" t="s">
        <v>264</v>
      </c>
      <c r="E1236" s="250" t="s">
        <v>1</v>
      </c>
      <c r="F1236" s="251" t="s">
        <v>2142</v>
      </c>
      <c r="G1236" s="248"/>
      <c r="H1236" s="250" t="s">
        <v>1</v>
      </c>
      <c r="I1236" s="252"/>
      <c r="J1236" s="248"/>
      <c r="K1236" s="248"/>
      <c r="L1236" s="253"/>
      <c r="M1236" s="254"/>
      <c r="N1236" s="255"/>
      <c r="O1236" s="255"/>
      <c r="P1236" s="255"/>
      <c r="Q1236" s="255"/>
      <c r="R1236" s="255"/>
      <c r="S1236" s="255"/>
      <c r="T1236" s="256"/>
      <c r="U1236" s="13"/>
      <c r="V1236" s="13"/>
      <c r="W1236" s="13"/>
      <c r="X1236" s="13"/>
      <c r="Y1236" s="13"/>
      <c r="Z1236" s="13"/>
      <c r="AA1236" s="13"/>
      <c r="AB1236" s="13"/>
      <c r="AC1236" s="13"/>
      <c r="AD1236" s="13"/>
      <c r="AE1236" s="13"/>
      <c r="AT1236" s="257" t="s">
        <v>264</v>
      </c>
      <c r="AU1236" s="257" t="s">
        <v>85</v>
      </c>
      <c r="AV1236" s="13" t="s">
        <v>83</v>
      </c>
      <c r="AW1236" s="13" t="s">
        <v>32</v>
      </c>
      <c r="AX1236" s="13" t="s">
        <v>76</v>
      </c>
      <c r="AY1236" s="257" t="s">
        <v>253</v>
      </c>
    </row>
    <row r="1237" s="14" customFormat="1">
      <c r="A1237" s="14"/>
      <c r="B1237" s="258"/>
      <c r="C1237" s="259"/>
      <c r="D1237" s="249" t="s">
        <v>264</v>
      </c>
      <c r="E1237" s="260" t="s">
        <v>1</v>
      </c>
      <c r="F1237" s="261" t="s">
        <v>2143</v>
      </c>
      <c r="G1237" s="259"/>
      <c r="H1237" s="262">
        <v>2.71</v>
      </c>
      <c r="I1237" s="263"/>
      <c r="J1237" s="259"/>
      <c r="K1237" s="259"/>
      <c r="L1237" s="264"/>
      <c r="M1237" s="265"/>
      <c r="N1237" s="266"/>
      <c r="O1237" s="266"/>
      <c r="P1237" s="266"/>
      <c r="Q1237" s="266"/>
      <c r="R1237" s="266"/>
      <c r="S1237" s="266"/>
      <c r="T1237" s="267"/>
      <c r="U1237" s="14"/>
      <c r="V1237" s="14"/>
      <c r="W1237" s="14"/>
      <c r="X1237" s="14"/>
      <c r="Y1237" s="14"/>
      <c r="Z1237" s="14"/>
      <c r="AA1237" s="14"/>
      <c r="AB1237" s="14"/>
      <c r="AC1237" s="14"/>
      <c r="AD1237" s="14"/>
      <c r="AE1237" s="14"/>
      <c r="AT1237" s="268" t="s">
        <v>264</v>
      </c>
      <c r="AU1237" s="268" t="s">
        <v>85</v>
      </c>
      <c r="AV1237" s="14" t="s">
        <v>85</v>
      </c>
      <c r="AW1237" s="14" t="s">
        <v>32</v>
      </c>
      <c r="AX1237" s="14" t="s">
        <v>76</v>
      </c>
      <c r="AY1237" s="268" t="s">
        <v>253</v>
      </c>
    </row>
    <row r="1238" s="13" customFormat="1">
      <c r="A1238" s="13"/>
      <c r="B1238" s="247"/>
      <c r="C1238" s="248"/>
      <c r="D1238" s="249" t="s">
        <v>264</v>
      </c>
      <c r="E1238" s="250" t="s">
        <v>1</v>
      </c>
      <c r="F1238" s="251" t="s">
        <v>2144</v>
      </c>
      <c r="G1238" s="248"/>
      <c r="H1238" s="250" t="s">
        <v>1</v>
      </c>
      <c r="I1238" s="252"/>
      <c r="J1238" s="248"/>
      <c r="K1238" s="248"/>
      <c r="L1238" s="253"/>
      <c r="M1238" s="254"/>
      <c r="N1238" s="255"/>
      <c r="O1238" s="255"/>
      <c r="P1238" s="255"/>
      <c r="Q1238" s="255"/>
      <c r="R1238" s="255"/>
      <c r="S1238" s="255"/>
      <c r="T1238" s="256"/>
      <c r="U1238" s="13"/>
      <c r="V1238" s="13"/>
      <c r="W1238" s="13"/>
      <c r="X1238" s="13"/>
      <c r="Y1238" s="13"/>
      <c r="Z1238" s="13"/>
      <c r="AA1238" s="13"/>
      <c r="AB1238" s="13"/>
      <c r="AC1238" s="13"/>
      <c r="AD1238" s="13"/>
      <c r="AE1238" s="13"/>
      <c r="AT1238" s="257" t="s">
        <v>264</v>
      </c>
      <c r="AU1238" s="257" t="s">
        <v>85</v>
      </c>
      <c r="AV1238" s="13" t="s">
        <v>83</v>
      </c>
      <c r="AW1238" s="13" t="s">
        <v>32</v>
      </c>
      <c r="AX1238" s="13" t="s">
        <v>76</v>
      </c>
      <c r="AY1238" s="257" t="s">
        <v>253</v>
      </c>
    </row>
    <row r="1239" s="14" customFormat="1">
      <c r="A1239" s="14"/>
      <c r="B1239" s="258"/>
      <c r="C1239" s="259"/>
      <c r="D1239" s="249" t="s">
        <v>264</v>
      </c>
      <c r="E1239" s="260" t="s">
        <v>1</v>
      </c>
      <c r="F1239" s="261" t="s">
        <v>2145</v>
      </c>
      <c r="G1239" s="259"/>
      <c r="H1239" s="262">
        <v>14.23</v>
      </c>
      <c r="I1239" s="263"/>
      <c r="J1239" s="259"/>
      <c r="K1239" s="259"/>
      <c r="L1239" s="264"/>
      <c r="M1239" s="265"/>
      <c r="N1239" s="266"/>
      <c r="O1239" s="266"/>
      <c r="P1239" s="266"/>
      <c r="Q1239" s="266"/>
      <c r="R1239" s="266"/>
      <c r="S1239" s="266"/>
      <c r="T1239" s="267"/>
      <c r="U1239" s="14"/>
      <c r="V1239" s="14"/>
      <c r="W1239" s="14"/>
      <c r="X1239" s="14"/>
      <c r="Y1239" s="14"/>
      <c r="Z1239" s="14"/>
      <c r="AA1239" s="14"/>
      <c r="AB1239" s="14"/>
      <c r="AC1239" s="14"/>
      <c r="AD1239" s="14"/>
      <c r="AE1239" s="14"/>
      <c r="AT1239" s="268" t="s">
        <v>264</v>
      </c>
      <c r="AU1239" s="268" t="s">
        <v>85</v>
      </c>
      <c r="AV1239" s="14" t="s">
        <v>85</v>
      </c>
      <c r="AW1239" s="14" t="s">
        <v>32</v>
      </c>
      <c r="AX1239" s="14" t="s">
        <v>76</v>
      </c>
      <c r="AY1239" s="268" t="s">
        <v>253</v>
      </c>
    </row>
    <row r="1240" s="13" customFormat="1">
      <c r="A1240" s="13"/>
      <c r="B1240" s="247"/>
      <c r="C1240" s="248"/>
      <c r="D1240" s="249" t="s">
        <v>264</v>
      </c>
      <c r="E1240" s="250" t="s">
        <v>1</v>
      </c>
      <c r="F1240" s="251" t="s">
        <v>2146</v>
      </c>
      <c r="G1240" s="248"/>
      <c r="H1240" s="250" t="s">
        <v>1</v>
      </c>
      <c r="I1240" s="252"/>
      <c r="J1240" s="248"/>
      <c r="K1240" s="248"/>
      <c r="L1240" s="253"/>
      <c r="M1240" s="254"/>
      <c r="N1240" s="255"/>
      <c r="O1240" s="255"/>
      <c r="P1240" s="255"/>
      <c r="Q1240" s="255"/>
      <c r="R1240" s="255"/>
      <c r="S1240" s="255"/>
      <c r="T1240" s="256"/>
      <c r="U1240" s="13"/>
      <c r="V1240" s="13"/>
      <c r="W1240" s="13"/>
      <c r="X1240" s="13"/>
      <c r="Y1240" s="13"/>
      <c r="Z1240" s="13"/>
      <c r="AA1240" s="13"/>
      <c r="AB1240" s="13"/>
      <c r="AC1240" s="13"/>
      <c r="AD1240" s="13"/>
      <c r="AE1240" s="13"/>
      <c r="AT1240" s="257" t="s">
        <v>264</v>
      </c>
      <c r="AU1240" s="257" t="s">
        <v>85</v>
      </c>
      <c r="AV1240" s="13" t="s">
        <v>83</v>
      </c>
      <c r="AW1240" s="13" t="s">
        <v>32</v>
      </c>
      <c r="AX1240" s="13" t="s">
        <v>76</v>
      </c>
      <c r="AY1240" s="257" t="s">
        <v>253</v>
      </c>
    </row>
    <row r="1241" s="14" customFormat="1">
      <c r="A1241" s="14"/>
      <c r="B1241" s="258"/>
      <c r="C1241" s="259"/>
      <c r="D1241" s="249" t="s">
        <v>264</v>
      </c>
      <c r="E1241" s="260" t="s">
        <v>1</v>
      </c>
      <c r="F1241" s="261" t="s">
        <v>2147</v>
      </c>
      <c r="G1241" s="259"/>
      <c r="H1241" s="262">
        <v>4.0700000000000003</v>
      </c>
      <c r="I1241" s="263"/>
      <c r="J1241" s="259"/>
      <c r="K1241" s="259"/>
      <c r="L1241" s="264"/>
      <c r="M1241" s="265"/>
      <c r="N1241" s="266"/>
      <c r="O1241" s="266"/>
      <c r="P1241" s="266"/>
      <c r="Q1241" s="266"/>
      <c r="R1241" s="266"/>
      <c r="S1241" s="266"/>
      <c r="T1241" s="267"/>
      <c r="U1241" s="14"/>
      <c r="V1241" s="14"/>
      <c r="W1241" s="14"/>
      <c r="X1241" s="14"/>
      <c r="Y1241" s="14"/>
      <c r="Z1241" s="14"/>
      <c r="AA1241" s="14"/>
      <c r="AB1241" s="14"/>
      <c r="AC1241" s="14"/>
      <c r="AD1241" s="14"/>
      <c r="AE1241" s="14"/>
      <c r="AT1241" s="268" t="s">
        <v>264</v>
      </c>
      <c r="AU1241" s="268" t="s">
        <v>85</v>
      </c>
      <c r="AV1241" s="14" t="s">
        <v>85</v>
      </c>
      <c r="AW1241" s="14" t="s">
        <v>32</v>
      </c>
      <c r="AX1241" s="14" t="s">
        <v>76</v>
      </c>
      <c r="AY1241" s="268" t="s">
        <v>253</v>
      </c>
    </row>
    <row r="1242" s="13" customFormat="1">
      <c r="A1242" s="13"/>
      <c r="B1242" s="247"/>
      <c r="C1242" s="248"/>
      <c r="D1242" s="249" t="s">
        <v>264</v>
      </c>
      <c r="E1242" s="250" t="s">
        <v>1</v>
      </c>
      <c r="F1242" s="251" t="s">
        <v>2148</v>
      </c>
      <c r="G1242" s="248"/>
      <c r="H1242" s="250" t="s">
        <v>1</v>
      </c>
      <c r="I1242" s="252"/>
      <c r="J1242" s="248"/>
      <c r="K1242" s="248"/>
      <c r="L1242" s="253"/>
      <c r="M1242" s="254"/>
      <c r="N1242" s="255"/>
      <c r="O1242" s="255"/>
      <c r="P1242" s="255"/>
      <c r="Q1242" s="255"/>
      <c r="R1242" s="255"/>
      <c r="S1242" s="255"/>
      <c r="T1242" s="256"/>
      <c r="U1242" s="13"/>
      <c r="V1242" s="13"/>
      <c r="W1242" s="13"/>
      <c r="X1242" s="13"/>
      <c r="Y1242" s="13"/>
      <c r="Z1242" s="13"/>
      <c r="AA1242" s="13"/>
      <c r="AB1242" s="13"/>
      <c r="AC1242" s="13"/>
      <c r="AD1242" s="13"/>
      <c r="AE1242" s="13"/>
      <c r="AT1242" s="257" t="s">
        <v>264</v>
      </c>
      <c r="AU1242" s="257" t="s">
        <v>85</v>
      </c>
      <c r="AV1242" s="13" t="s">
        <v>83</v>
      </c>
      <c r="AW1242" s="13" t="s">
        <v>32</v>
      </c>
      <c r="AX1242" s="13" t="s">
        <v>76</v>
      </c>
      <c r="AY1242" s="257" t="s">
        <v>253</v>
      </c>
    </row>
    <row r="1243" s="14" customFormat="1">
      <c r="A1243" s="14"/>
      <c r="B1243" s="258"/>
      <c r="C1243" s="259"/>
      <c r="D1243" s="249" t="s">
        <v>264</v>
      </c>
      <c r="E1243" s="260" t="s">
        <v>1</v>
      </c>
      <c r="F1243" s="261" t="s">
        <v>2149</v>
      </c>
      <c r="G1243" s="259"/>
      <c r="H1243" s="262">
        <v>1.72</v>
      </c>
      <c r="I1243" s="263"/>
      <c r="J1243" s="259"/>
      <c r="K1243" s="259"/>
      <c r="L1243" s="264"/>
      <c r="M1243" s="265"/>
      <c r="N1243" s="266"/>
      <c r="O1243" s="266"/>
      <c r="P1243" s="266"/>
      <c r="Q1243" s="266"/>
      <c r="R1243" s="266"/>
      <c r="S1243" s="266"/>
      <c r="T1243" s="267"/>
      <c r="U1243" s="14"/>
      <c r="V1243" s="14"/>
      <c r="W1243" s="14"/>
      <c r="X1243" s="14"/>
      <c r="Y1243" s="14"/>
      <c r="Z1243" s="14"/>
      <c r="AA1243" s="14"/>
      <c r="AB1243" s="14"/>
      <c r="AC1243" s="14"/>
      <c r="AD1243" s="14"/>
      <c r="AE1243" s="14"/>
      <c r="AT1243" s="268" t="s">
        <v>264</v>
      </c>
      <c r="AU1243" s="268" t="s">
        <v>85</v>
      </c>
      <c r="AV1243" s="14" t="s">
        <v>85</v>
      </c>
      <c r="AW1243" s="14" t="s">
        <v>32</v>
      </c>
      <c r="AX1243" s="14" t="s">
        <v>76</v>
      </c>
      <c r="AY1243" s="268" t="s">
        <v>253</v>
      </c>
    </row>
    <row r="1244" s="13" customFormat="1">
      <c r="A1244" s="13"/>
      <c r="B1244" s="247"/>
      <c r="C1244" s="248"/>
      <c r="D1244" s="249" t="s">
        <v>264</v>
      </c>
      <c r="E1244" s="250" t="s">
        <v>1</v>
      </c>
      <c r="F1244" s="251" t="s">
        <v>2150</v>
      </c>
      <c r="G1244" s="248"/>
      <c r="H1244" s="250" t="s">
        <v>1</v>
      </c>
      <c r="I1244" s="252"/>
      <c r="J1244" s="248"/>
      <c r="K1244" s="248"/>
      <c r="L1244" s="253"/>
      <c r="M1244" s="254"/>
      <c r="N1244" s="255"/>
      <c r="O1244" s="255"/>
      <c r="P1244" s="255"/>
      <c r="Q1244" s="255"/>
      <c r="R1244" s="255"/>
      <c r="S1244" s="255"/>
      <c r="T1244" s="256"/>
      <c r="U1244" s="13"/>
      <c r="V1244" s="13"/>
      <c r="W1244" s="13"/>
      <c r="X1244" s="13"/>
      <c r="Y1244" s="13"/>
      <c r="Z1244" s="13"/>
      <c r="AA1244" s="13"/>
      <c r="AB1244" s="13"/>
      <c r="AC1244" s="13"/>
      <c r="AD1244" s="13"/>
      <c r="AE1244" s="13"/>
      <c r="AT1244" s="257" t="s">
        <v>264</v>
      </c>
      <c r="AU1244" s="257" t="s">
        <v>85</v>
      </c>
      <c r="AV1244" s="13" t="s">
        <v>83</v>
      </c>
      <c r="AW1244" s="13" t="s">
        <v>32</v>
      </c>
      <c r="AX1244" s="13" t="s">
        <v>76</v>
      </c>
      <c r="AY1244" s="257" t="s">
        <v>253</v>
      </c>
    </row>
    <row r="1245" s="14" customFormat="1">
      <c r="A1245" s="14"/>
      <c r="B1245" s="258"/>
      <c r="C1245" s="259"/>
      <c r="D1245" s="249" t="s">
        <v>264</v>
      </c>
      <c r="E1245" s="260" t="s">
        <v>1</v>
      </c>
      <c r="F1245" s="261" t="s">
        <v>83</v>
      </c>
      <c r="G1245" s="259"/>
      <c r="H1245" s="262">
        <v>1</v>
      </c>
      <c r="I1245" s="263"/>
      <c r="J1245" s="259"/>
      <c r="K1245" s="259"/>
      <c r="L1245" s="264"/>
      <c r="M1245" s="265"/>
      <c r="N1245" s="266"/>
      <c r="O1245" s="266"/>
      <c r="P1245" s="266"/>
      <c r="Q1245" s="266"/>
      <c r="R1245" s="266"/>
      <c r="S1245" s="266"/>
      <c r="T1245" s="267"/>
      <c r="U1245" s="14"/>
      <c r="V1245" s="14"/>
      <c r="W1245" s="14"/>
      <c r="X1245" s="14"/>
      <c r="Y1245" s="14"/>
      <c r="Z1245" s="14"/>
      <c r="AA1245" s="14"/>
      <c r="AB1245" s="14"/>
      <c r="AC1245" s="14"/>
      <c r="AD1245" s="14"/>
      <c r="AE1245" s="14"/>
      <c r="AT1245" s="268" t="s">
        <v>264</v>
      </c>
      <c r="AU1245" s="268" t="s">
        <v>85</v>
      </c>
      <c r="AV1245" s="14" t="s">
        <v>85</v>
      </c>
      <c r="AW1245" s="14" t="s">
        <v>32</v>
      </c>
      <c r="AX1245" s="14" t="s">
        <v>76</v>
      </c>
      <c r="AY1245" s="268" t="s">
        <v>253</v>
      </c>
    </row>
    <row r="1246" s="13" customFormat="1">
      <c r="A1246" s="13"/>
      <c r="B1246" s="247"/>
      <c r="C1246" s="248"/>
      <c r="D1246" s="249" t="s">
        <v>264</v>
      </c>
      <c r="E1246" s="250" t="s">
        <v>1</v>
      </c>
      <c r="F1246" s="251" t="s">
        <v>2151</v>
      </c>
      <c r="G1246" s="248"/>
      <c r="H1246" s="250" t="s">
        <v>1</v>
      </c>
      <c r="I1246" s="252"/>
      <c r="J1246" s="248"/>
      <c r="K1246" s="248"/>
      <c r="L1246" s="253"/>
      <c r="M1246" s="254"/>
      <c r="N1246" s="255"/>
      <c r="O1246" s="255"/>
      <c r="P1246" s="255"/>
      <c r="Q1246" s="255"/>
      <c r="R1246" s="255"/>
      <c r="S1246" s="255"/>
      <c r="T1246" s="256"/>
      <c r="U1246" s="13"/>
      <c r="V1246" s="13"/>
      <c r="W1246" s="13"/>
      <c r="X1246" s="13"/>
      <c r="Y1246" s="13"/>
      <c r="Z1246" s="13"/>
      <c r="AA1246" s="13"/>
      <c r="AB1246" s="13"/>
      <c r="AC1246" s="13"/>
      <c r="AD1246" s="13"/>
      <c r="AE1246" s="13"/>
      <c r="AT1246" s="257" t="s">
        <v>264</v>
      </c>
      <c r="AU1246" s="257" t="s">
        <v>85</v>
      </c>
      <c r="AV1246" s="13" t="s">
        <v>83</v>
      </c>
      <c r="AW1246" s="13" t="s">
        <v>32</v>
      </c>
      <c r="AX1246" s="13" t="s">
        <v>76</v>
      </c>
      <c r="AY1246" s="257" t="s">
        <v>253</v>
      </c>
    </row>
    <row r="1247" s="14" customFormat="1">
      <c r="A1247" s="14"/>
      <c r="B1247" s="258"/>
      <c r="C1247" s="259"/>
      <c r="D1247" s="249" t="s">
        <v>264</v>
      </c>
      <c r="E1247" s="260" t="s">
        <v>1</v>
      </c>
      <c r="F1247" s="261" t="s">
        <v>2152</v>
      </c>
      <c r="G1247" s="259"/>
      <c r="H1247" s="262">
        <v>1.51</v>
      </c>
      <c r="I1247" s="263"/>
      <c r="J1247" s="259"/>
      <c r="K1247" s="259"/>
      <c r="L1247" s="264"/>
      <c r="M1247" s="265"/>
      <c r="N1247" s="266"/>
      <c r="O1247" s="266"/>
      <c r="P1247" s="266"/>
      <c r="Q1247" s="266"/>
      <c r="R1247" s="266"/>
      <c r="S1247" s="266"/>
      <c r="T1247" s="267"/>
      <c r="U1247" s="14"/>
      <c r="V1247" s="14"/>
      <c r="W1247" s="14"/>
      <c r="X1247" s="14"/>
      <c r="Y1247" s="14"/>
      <c r="Z1247" s="14"/>
      <c r="AA1247" s="14"/>
      <c r="AB1247" s="14"/>
      <c r="AC1247" s="14"/>
      <c r="AD1247" s="14"/>
      <c r="AE1247" s="14"/>
      <c r="AT1247" s="268" t="s">
        <v>264</v>
      </c>
      <c r="AU1247" s="268" t="s">
        <v>85</v>
      </c>
      <c r="AV1247" s="14" t="s">
        <v>85</v>
      </c>
      <c r="AW1247" s="14" t="s">
        <v>32</v>
      </c>
      <c r="AX1247" s="14" t="s">
        <v>76</v>
      </c>
      <c r="AY1247" s="268" t="s">
        <v>253</v>
      </c>
    </row>
    <row r="1248" s="16" customFormat="1">
      <c r="A1248" s="16"/>
      <c r="B1248" s="280"/>
      <c r="C1248" s="281"/>
      <c r="D1248" s="249" t="s">
        <v>264</v>
      </c>
      <c r="E1248" s="282" t="s">
        <v>1</v>
      </c>
      <c r="F1248" s="283" t="s">
        <v>323</v>
      </c>
      <c r="G1248" s="281"/>
      <c r="H1248" s="284">
        <v>248.63</v>
      </c>
      <c r="I1248" s="285"/>
      <c r="J1248" s="281"/>
      <c r="K1248" s="281"/>
      <c r="L1248" s="286"/>
      <c r="M1248" s="287"/>
      <c r="N1248" s="288"/>
      <c r="O1248" s="288"/>
      <c r="P1248" s="288"/>
      <c r="Q1248" s="288"/>
      <c r="R1248" s="288"/>
      <c r="S1248" s="288"/>
      <c r="T1248" s="289"/>
      <c r="U1248" s="16"/>
      <c r="V1248" s="16"/>
      <c r="W1248" s="16"/>
      <c r="X1248" s="16"/>
      <c r="Y1248" s="16"/>
      <c r="Z1248" s="16"/>
      <c r="AA1248" s="16"/>
      <c r="AB1248" s="16"/>
      <c r="AC1248" s="16"/>
      <c r="AD1248" s="16"/>
      <c r="AE1248" s="16"/>
      <c r="AT1248" s="290" t="s">
        <v>264</v>
      </c>
      <c r="AU1248" s="290" t="s">
        <v>85</v>
      </c>
      <c r="AV1248" s="16" t="s">
        <v>102</v>
      </c>
      <c r="AW1248" s="16" t="s">
        <v>32</v>
      </c>
      <c r="AX1248" s="16" t="s">
        <v>76</v>
      </c>
      <c r="AY1248" s="290" t="s">
        <v>253</v>
      </c>
    </row>
    <row r="1249" s="13" customFormat="1">
      <c r="A1249" s="13"/>
      <c r="B1249" s="247"/>
      <c r="C1249" s="248"/>
      <c r="D1249" s="249" t="s">
        <v>264</v>
      </c>
      <c r="E1249" s="250" t="s">
        <v>1</v>
      </c>
      <c r="F1249" s="251" t="s">
        <v>2649</v>
      </c>
      <c r="G1249" s="248"/>
      <c r="H1249" s="250" t="s">
        <v>1</v>
      </c>
      <c r="I1249" s="252"/>
      <c r="J1249" s="248"/>
      <c r="K1249" s="248"/>
      <c r="L1249" s="253"/>
      <c r="M1249" s="254"/>
      <c r="N1249" s="255"/>
      <c r="O1249" s="255"/>
      <c r="P1249" s="255"/>
      <c r="Q1249" s="255"/>
      <c r="R1249" s="255"/>
      <c r="S1249" s="255"/>
      <c r="T1249" s="256"/>
      <c r="U1249" s="13"/>
      <c r="V1249" s="13"/>
      <c r="W1249" s="13"/>
      <c r="X1249" s="13"/>
      <c r="Y1249" s="13"/>
      <c r="Z1249" s="13"/>
      <c r="AA1249" s="13"/>
      <c r="AB1249" s="13"/>
      <c r="AC1249" s="13"/>
      <c r="AD1249" s="13"/>
      <c r="AE1249" s="13"/>
      <c r="AT1249" s="257" t="s">
        <v>264</v>
      </c>
      <c r="AU1249" s="257" t="s">
        <v>85</v>
      </c>
      <c r="AV1249" s="13" t="s">
        <v>83</v>
      </c>
      <c r="AW1249" s="13" t="s">
        <v>32</v>
      </c>
      <c r="AX1249" s="13" t="s">
        <v>76</v>
      </c>
      <c r="AY1249" s="257" t="s">
        <v>253</v>
      </c>
    </row>
    <row r="1250" s="14" customFormat="1">
      <c r="A1250" s="14"/>
      <c r="B1250" s="258"/>
      <c r="C1250" s="259"/>
      <c r="D1250" s="249" t="s">
        <v>264</v>
      </c>
      <c r="E1250" s="260" t="s">
        <v>1</v>
      </c>
      <c r="F1250" s="261" t="s">
        <v>2650</v>
      </c>
      <c r="G1250" s="259"/>
      <c r="H1250" s="262">
        <v>-181.459</v>
      </c>
      <c r="I1250" s="263"/>
      <c r="J1250" s="259"/>
      <c r="K1250" s="259"/>
      <c r="L1250" s="264"/>
      <c r="M1250" s="265"/>
      <c r="N1250" s="266"/>
      <c r="O1250" s="266"/>
      <c r="P1250" s="266"/>
      <c r="Q1250" s="266"/>
      <c r="R1250" s="266"/>
      <c r="S1250" s="266"/>
      <c r="T1250" s="267"/>
      <c r="U1250" s="14"/>
      <c r="V1250" s="14"/>
      <c r="W1250" s="14"/>
      <c r="X1250" s="14"/>
      <c r="Y1250" s="14"/>
      <c r="Z1250" s="14"/>
      <c r="AA1250" s="14"/>
      <c r="AB1250" s="14"/>
      <c r="AC1250" s="14"/>
      <c r="AD1250" s="14"/>
      <c r="AE1250" s="14"/>
      <c r="AT1250" s="268" t="s">
        <v>264</v>
      </c>
      <c r="AU1250" s="268" t="s">
        <v>85</v>
      </c>
      <c r="AV1250" s="14" t="s">
        <v>85</v>
      </c>
      <c r="AW1250" s="14" t="s">
        <v>32</v>
      </c>
      <c r="AX1250" s="14" t="s">
        <v>76</v>
      </c>
      <c r="AY1250" s="268" t="s">
        <v>253</v>
      </c>
    </row>
    <row r="1251" s="15" customFormat="1">
      <c r="A1251" s="15"/>
      <c r="B1251" s="269"/>
      <c r="C1251" s="270"/>
      <c r="D1251" s="249" t="s">
        <v>264</v>
      </c>
      <c r="E1251" s="271" t="s">
        <v>1</v>
      </c>
      <c r="F1251" s="272" t="s">
        <v>283</v>
      </c>
      <c r="G1251" s="270"/>
      <c r="H1251" s="273">
        <v>1422.72</v>
      </c>
      <c r="I1251" s="274"/>
      <c r="J1251" s="270"/>
      <c r="K1251" s="270"/>
      <c r="L1251" s="275"/>
      <c r="M1251" s="276"/>
      <c r="N1251" s="277"/>
      <c r="O1251" s="277"/>
      <c r="P1251" s="277"/>
      <c r="Q1251" s="277"/>
      <c r="R1251" s="277"/>
      <c r="S1251" s="277"/>
      <c r="T1251" s="278"/>
      <c r="U1251" s="15"/>
      <c r="V1251" s="15"/>
      <c r="W1251" s="15"/>
      <c r="X1251" s="15"/>
      <c r="Y1251" s="15"/>
      <c r="Z1251" s="15"/>
      <c r="AA1251" s="15"/>
      <c r="AB1251" s="15"/>
      <c r="AC1251" s="15"/>
      <c r="AD1251" s="15"/>
      <c r="AE1251" s="15"/>
      <c r="AT1251" s="279" t="s">
        <v>264</v>
      </c>
      <c r="AU1251" s="279" t="s">
        <v>85</v>
      </c>
      <c r="AV1251" s="15" t="s">
        <v>260</v>
      </c>
      <c r="AW1251" s="15" t="s">
        <v>32</v>
      </c>
      <c r="AX1251" s="15" t="s">
        <v>83</v>
      </c>
      <c r="AY1251" s="279" t="s">
        <v>253</v>
      </c>
    </row>
    <row r="1252" s="12" customFormat="1" ht="22.8" customHeight="1">
      <c r="A1252" s="12"/>
      <c r="B1252" s="213"/>
      <c r="C1252" s="214"/>
      <c r="D1252" s="215" t="s">
        <v>75</v>
      </c>
      <c r="E1252" s="227" t="s">
        <v>1155</v>
      </c>
      <c r="F1252" s="227" t="s">
        <v>1156</v>
      </c>
      <c r="G1252" s="214"/>
      <c r="H1252" s="214"/>
      <c r="I1252" s="217"/>
      <c r="J1252" s="228">
        <f>BK1252</f>
        <v>0</v>
      </c>
      <c r="K1252" s="214"/>
      <c r="L1252" s="219"/>
      <c r="M1252" s="220"/>
      <c r="N1252" s="221"/>
      <c r="O1252" s="221"/>
      <c r="P1252" s="222">
        <f>SUM(P1253:P1256)</f>
        <v>0</v>
      </c>
      <c r="Q1252" s="221"/>
      <c r="R1252" s="222">
        <f>SUM(R1253:R1256)</f>
        <v>0</v>
      </c>
      <c r="S1252" s="221"/>
      <c r="T1252" s="223">
        <f>SUM(T1253:T1256)</f>
        <v>0</v>
      </c>
      <c r="U1252" s="12"/>
      <c r="V1252" s="12"/>
      <c r="W1252" s="12"/>
      <c r="X1252" s="12"/>
      <c r="Y1252" s="12"/>
      <c r="Z1252" s="12"/>
      <c r="AA1252" s="12"/>
      <c r="AB1252" s="12"/>
      <c r="AC1252" s="12"/>
      <c r="AD1252" s="12"/>
      <c r="AE1252" s="12"/>
      <c r="AR1252" s="224" t="s">
        <v>85</v>
      </c>
      <c r="AT1252" s="225" t="s">
        <v>75</v>
      </c>
      <c r="AU1252" s="225" t="s">
        <v>83</v>
      </c>
      <c r="AY1252" s="224" t="s">
        <v>253</v>
      </c>
      <c r="BK1252" s="226">
        <f>SUM(BK1253:BK1256)</f>
        <v>0</v>
      </c>
    </row>
    <row r="1253" s="2" customFormat="1" ht="24.15" customHeight="1">
      <c r="A1253" s="39"/>
      <c r="B1253" s="40"/>
      <c r="C1253" s="229" t="s">
        <v>978</v>
      </c>
      <c r="D1253" s="229" t="s">
        <v>256</v>
      </c>
      <c r="E1253" s="230" t="s">
        <v>1158</v>
      </c>
      <c r="F1253" s="231" t="s">
        <v>2651</v>
      </c>
      <c r="G1253" s="232" t="s">
        <v>179</v>
      </c>
      <c r="H1253" s="233">
        <v>27.300000000000001</v>
      </c>
      <c r="I1253" s="234"/>
      <c r="J1253" s="235">
        <f>ROUND(I1253*H1253,2)</f>
        <v>0</v>
      </c>
      <c r="K1253" s="231" t="s">
        <v>1</v>
      </c>
      <c r="L1253" s="45"/>
      <c r="M1253" s="236" t="s">
        <v>1</v>
      </c>
      <c r="N1253" s="237" t="s">
        <v>41</v>
      </c>
      <c r="O1253" s="92"/>
      <c r="P1253" s="238">
        <f>O1253*H1253</f>
        <v>0</v>
      </c>
      <c r="Q1253" s="238">
        <v>0</v>
      </c>
      <c r="R1253" s="238">
        <f>Q1253*H1253</f>
        <v>0</v>
      </c>
      <c r="S1253" s="238">
        <v>0</v>
      </c>
      <c r="T1253" s="239">
        <f>S1253*H1253</f>
        <v>0</v>
      </c>
      <c r="U1253" s="39"/>
      <c r="V1253" s="39"/>
      <c r="W1253" s="39"/>
      <c r="X1253" s="39"/>
      <c r="Y1253" s="39"/>
      <c r="Z1253" s="39"/>
      <c r="AA1253" s="39"/>
      <c r="AB1253" s="39"/>
      <c r="AC1253" s="39"/>
      <c r="AD1253" s="39"/>
      <c r="AE1253" s="39"/>
      <c r="AR1253" s="240" t="s">
        <v>398</v>
      </c>
      <c r="AT1253" s="240" t="s">
        <v>256</v>
      </c>
      <c r="AU1253" s="240" t="s">
        <v>85</v>
      </c>
      <c r="AY1253" s="18" t="s">
        <v>253</v>
      </c>
      <c r="BE1253" s="241">
        <f>IF(N1253="základní",J1253,0)</f>
        <v>0</v>
      </c>
      <c r="BF1253" s="241">
        <f>IF(N1253="snížená",J1253,0)</f>
        <v>0</v>
      </c>
      <c r="BG1253" s="241">
        <f>IF(N1253="zákl. přenesená",J1253,0)</f>
        <v>0</v>
      </c>
      <c r="BH1253" s="241">
        <f>IF(N1253="sníž. přenesená",J1253,0)</f>
        <v>0</v>
      </c>
      <c r="BI1253" s="241">
        <f>IF(N1253="nulová",J1253,0)</f>
        <v>0</v>
      </c>
      <c r="BJ1253" s="18" t="s">
        <v>83</v>
      </c>
      <c r="BK1253" s="241">
        <f>ROUND(I1253*H1253,2)</f>
        <v>0</v>
      </c>
      <c r="BL1253" s="18" t="s">
        <v>398</v>
      </c>
      <c r="BM1253" s="240" t="s">
        <v>2652</v>
      </c>
    </row>
    <row r="1254" s="13" customFormat="1">
      <c r="A1254" s="13"/>
      <c r="B1254" s="247"/>
      <c r="C1254" s="248"/>
      <c r="D1254" s="249" t="s">
        <v>264</v>
      </c>
      <c r="E1254" s="250" t="s">
        <v>1</v>
      </c>
      <c r="F1254" s="251" t="s">
        <v>2653</v>
      </c>
      <c r="G1254" s="248"/>
      <c r="H1254" s="250" t="s">
        <v>1</v>
      </c>
      <c r="I1254" s="252"/>
      <c r="J1254" s="248"/>
      <c r="K1254" s="248"/>
      <c r="L1254" s="253"/>
      <c r="M1254" s="254"/>
      <c r="N1254" s="255"/>
      <c r="O1254" s="255"/>
      <c r="P1254" s="255"/>
      <c r="Q1254" s="255"/>
      <c r="R1254" s="255"/>
      <c r="S1254" s="255"/>
      <c r="T1254" s="256"/>
      <c r="U1254" s="13"/>
      <c r="V1254" s="13"/>
      <c r="W1254" s="13"/>
      <c r="X1254" s="13"/>
      <c r="Y1254" s="13"/>
      <c r="Z1254" s="13"/>
      <c r="AA1254" s="13"/>
      <c r="AB1254" s="13"/>
      <c r="AC1254" s="13"/>
      <c r="AD1254" s="13"/>
      <c r="AE1254" s="13"/>
      <c r="AT1254" s="257" t="s">
        <v>264</v>
      </c>
      <c r="AU1254" s="257" t="s">
        <v>85</v>
      </c>
      <c r="AV1254" s="13" t="s">
        <v>83</v>
      </c>
      <c r="AW1254" s="13" t="s">
        <v>32</v>
      </c>
      <c r="AX1254" s="13" t="s">
        <v>76</v>
      </c>
      <c r="AY1254" s="257" t="s">
        <v>253</v>
      </c>
    </row>
    <row r="1255" s="13" customFormat="1">
      <c r="A1255" s="13"/>
      <c r="B1255" s="247"/>
      <c r="C1255" s="248"/>
      <c r="D1255" s="249" t="s">
        <v>264</v>
      </c>
      <c r="E1255" s="250" t="s">
        <v>1</v>
      </c>
      <c r="F1255" s="251" t="s">
        <v>1161</v>
      </c>
      <c r="G1255" s="248"/>
      <c r="H1255" s="250" t="s">
        <v>1</v>
      </c>
      <c r="I1255" s="252"/>
      <c r="J1255" s="248"/>
      <c r="K1255" s="248"/>
      <c r="L1255" s="253"/>
      <c r="M1255" s="254"/>
      <c r="N1255" s="255"/>
      <c r="O1255" s="255"/>
      <c r="P1255" s="255"/>
      <c r="Q1255" s="255"/>
      <c r="R1255" s="255"/>
      <c r="S1255" s="255"/>
      <c r="T1255" s="256"/>
      <c r="U1255" s="13"/>
      <c r="V1255" s="13"/>
      <c r="W1255" s="13"/>
      <c r="X1255" s="13"/>
      <c r="Y1255" s="13"/>
      <c r="Z1255" s="13"/>
      <c r="AA1255" s="13"/>
      <c r="AB1255" s="13"/>
      <c r="AC1255" s="13"/>
      <c r="AD1255" s="13"/>
      <c r="AE1255" s="13"/>
      <c r="AT1255" s="257" t="s">
        <v>264</v>
      </c>
      <c r="AU1255" s="257" t="s">
        <v>85</v>
      </c>
      <c r="AV1255" s="13" t="s">
        <v>83</v>
      </c>
      <c r="AW1255" s="13" t="s">
        <v>32</v>
      </c>
      <c r="AX1255" s="13" t="s">
        <v>76</v>
      </c>
      <c r="AY1255" s="257" t="s">
        <v>253</v>
      </c>
    </row>
    <row r="1256" s="14" customFormat="1">
      <c r="A1256" s="14"/>
      <c r="B1256" s="258"/>
      <c r="C1256" s="259"/>
      <c r="D1256" s="249" t="s">
        <v>264</v>
      </c>
      <c r="E1256" s="260" t="s">
        <v>1</v>
      </c>
      <c r="F1256" s="261" t="s">
        <v>2654</v>
      </c>
      <c r="G1256" s="259"/>
      <c r="H1256" s="262">
        <v>27.300000000000001</v>
      </c>
      <c r="I1256" s="263"/>
      <c r="J1256" s="259"/>
      <c r="K1256" s="259"/>
      <c r="L1256" s="264"/>
      <c r="M1256" s="311"/>
      <c r="N1256" s="312"/>
      <c r="O1256" s="312"/>
      <c r="P1256" s="312"/>
      <c r="Q1256" s="312"/>
      <c r="R1256" s="312"/>
      <c r="S1256" s="312"/>
      <c r="T1256" s="313"/>
      <c r="U1256" s="14"/>
      <c r="V1256" s="14"/>
      <c r="W1256" s="14"/>
      <c r="X1256" s="14"/>
      <c r="Y1256" s="14"/>
      <c r="Z1256" s="14"/>
      <c r="AA1256" s="14"/>
      <c r="AB1256" s="14"/>
      <c r="AC1256" s="14"/>
      <c r="AD1256" s="14"/>
      <c r="AE1256" s="14"/>
      <c r="AT1256" s="268" t="s">
        <v>264</v>
      </c>
      <c r="AU1256" s="268" t="s">
        <v>85</v>
      </c>
      <c r="AV1256" s="14" t="s">
        <v>85</v>
      </c>
      <c r="AW1256" s="14" t="s">
        <v>32</v>
      </c>
      <c r="AX1256" s="14" t="s">
        <v>83</v>
      </c>
      <c r="AY1256" s="268" t="s">
        <v>253</v>
      </c>
    </row>
    <row r="1257" s="2" customFormat="1" ht="6.96" customHeight="1">
      <c r="A1257" s="39"/>
      <c r="B1257" s="67"/>
      <c r="C1257" s="68"/>
      <c r="D1257" s="68"/>
      <c r="E1257" s="68"/>
      <c r="F1257" s="68"/>
      <c r="G1257" s="68"/>
      <c r="H1257" s="68"/>
      <c r="I1257" s="68"/>
      <c r="J1257" s="68"/>
      <c r="K1257" s="68"/>
      <c r="L1257" s="45"/>
      <c r="M1257" s="39"/>
      <c r="O1257" s="39"/>
      <c r="P1257" s="39"/>
      <c r="Q1257" s="39"/>
      <c r="R1257" s="39"/>
      <c r="S1257" s="39"/>
      <c r="T1257" s="39"/>
      <c r="U1257" s="39"/>
      <c r="V1257" s="39"/>
      <c r="W1257" s="39"/>
      <c r="X1257" s="39"/>
      <c r="Y1257" s="39"/>
      <c r="Z1257" s="39"/>
      <c r="AA1257" s="39"/>
      <c r="AB1257" s="39"/>
      <c r="AC1257" s="39"/>
      <c r="AD1257" s="39"/>
      <c r="AE1257" s="39"/>
    </row>
  </sheetData>
  <sheetProtection sheet="1" autoFilter="0" formatColumns="0" formatRows="0" objects="1" scenarios="1" spinCount="100000" saltValue="Nz6vmxl75DAEGibdWTQdUKDHjzYHz0etDvbedOsYTu/CKddkZF8ERD4vbE3PTvFBp52L5wKndc83dpxyzebs1Q==" hashValue="v0syqHtU6DM7n5EyR62NuNiyGcwhrQpYJSqcBkMX9Vs+BamCQ9M8JtKBiHkLL+ZVO+BVS3npCyjb3plbT4IZVQ==" algorithmName="SHA-512" password="CC35"/>
  <autoFilter ref="C135:K1256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24:H124"/>
    <mergeCell ref="E126:H126"/>
    <mergeCell ref="E128:H128"/>
    <mergeCell ref="L2:V2"/>
  </mergeCells>
  <hyperlinks>
    <hyperlink ref="F140" r:id="rId1" display="https://podminky.urs.cz/item/CS_URS_2025_01/611312015"/>
    <hyperlink ref="F146" r:id="rId2" display="https://podminky.urs.cz/item/CS_URS_2025_01/611312025"/>
    <hyperlink ref="F247" r:id="rId3" display="https://podminky.urs.cz/item/CS_URS_2025_01/998713122"/>
    <hyperlink ref="F250" r:id="rId4" display="https://podminky.urs.cz/item/CS_URS_2025_01/763111437"/>
    <hyperlink ref="F282" r:id="rId5" display="https://podminky.urs.cz/item/CS_URS_2025_01/763111714"/>
    <hyperlink ref="F286" r:id="rId6" display="https://podminky.urs.cz/item/CS_URS_2025_01/763111717"/>
    <hyperlink ref="F293" r:id="rId7" display="https://podminky.urs.cz/item/CS_URS_2025_01/763111722"/>
    <hyperlink ref="F364" r:id="rId8" display="https://podminky.urs.cz/item/CS_URS_2025_01/763121712"/>
    <hyperlink ref="F371" r:id="rId9" display="https://podminky.urs.cz/item/CS_URS_2025_01/763121716"/>
    <hyperlink ref="F463" r:id="rId10" display="https://podminky.urs.cz/item/CS_URS_2025_01/763131721"/>
    <hyperlink ref="F480" r:id="rId11" display="https://podminky.urs.cz/item/CS_URS_2025_01/763131751"/>
    <hyperlink ref="F491" r:id="rId12" display="https://podminky.urs.cz/item/CS_URS_2025_01/763131752"/>
    <hyperlink ref="F517" r:id="rId13" display="https://podminky.urs.cz/item/CS_URS_2025_01/763132112"/>
    <hyperlink ref="F522" r:id="rId14" display="https://podminky.urs.cz/item/CS_URS_2025_01/763158115"/>
    <hyperlink ref="F543" r:id="rId15" display="https://podminky.urs.cz/item/CS_URS_2025_01/998763332"/>
    <hyperlink ref="F576" r:id="rId16" display="https://podminky.urs.cz/item/CS_URS_2025_01/998766122"/>
    <hyperlink ref="F581" r:id="rId17" display="https://podminky.urs.cz/item/CS_URS_2025_01/998767122"/>
    <hyperlink ref="F596" r:id="rId18" display="https://podminky.urs.cz/item/CS_URS_2025_01/771574412"/>
    <hyperlink ref="F625" r:id="rId19" display="https://podminky.urs.cz/item/CS_URS_2025_01/771574419"/>
    <hyperlink ref="F695" r:id="rId20" display="https://podminky.urs.cz/item/CS_URS_2025_01/771591242"/>
    <hyperlink ref="F752" r:id="rId21" display="https://podminky.urs.cz/item/CS_URS_2025_01/998771122"/>
    <hyperlink ref="F817" r:id="rId22" display="https://podminky.urs.cz/item/CS_URS_2025_01/775541191"/>
    <hyperlink ref="F831" r:id="rId23" display="https://podminky.urs.cz/item/CS_URS_2025_01/775591919"/>
    <hyperlink ref="F837" r:id="rId24" display="https://podminky.urs.cz/item/CS_URS_2025_01/775591920"/>
    <hyperlink ref="F843" r:id="rId25" display="https://podminky.urs.cz/item/CS_URS_2025_01/775591921"/>
    <hyperlink ref="F849" r:id="rId26" display="https://podminky.urs.cz/item/CS_URS_2025_01/775591922"/>
    <hyperlink ref="F855" r:id="rId27" display="https://podminky.urs.cz/item/CS_URS_2025_01/998775122"/>
    <hyperlink ref="F858" r:id="rId28" display="https://podminky.urs.cz/item/CS_URS_2025_01/776111311"/>
    <hyperlink ref="F861" r:id="rId29" display="https://podminky.urs.cz/item/CS_URS_2025_01/776121112"/>
    <hyperlink ref="F864" r:id="rId30" display="https://podminky.urs.cz/item/CS_URS_2025_01/776251111"/>
    <hyperlink ref="F869" r:id="rId31" display="https://podminky.urs.cz/item/CS_URS_2025_01/998776102"/>
    <hyperlink ref="F984" r:id="rId32" display="https://podminky.urs.cz/item/CS_URS_2025_01/781472212"/>
    <hyperlink ref="F1024" r:id="rId33" display="https://podminky.urs.cz/item/CS_URS_2025_01/781472224"/>
    <hyperlink ref="F1047" r:id="rId34" display="https://podminky.urs.cz/item/CS_URS_2025_01/781495142"/>
    <hyperlink ref="F1050" r:id="rId35" display="https://podminky.urs.cz/item/CS_URS_2025_01/998781122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36"/>
</worksheet>
</file>

<file path=xl/worksheets/sheet1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142</v>
      </c>
    </row>
    <row r="3" s="1" customFormat="1" ht="6.96" customHeight="1">
      <c r="B3" s="149"/>
      <c r="C3" s="150"/>
      <c r="D3" s="150"/>
      <c r="E3" s="150"/>
      <c r="F3" s="150"/>
      <c r="G3" s="150"/>
      <c r="H3" s="150"/>
      <c r="I3" s="150"/>
      <c r="J3" s="150"/>
      <c r="K3" s="150"/>
      <c r="L3" s="21"/>
      <c r="AT3" s="18" t="s">
        <v>85</v>
      </c>
    </row>
    <row r="4" s="1" customFormat="1" ht="24.96" customHeight="1">
      <c r="B4" s="21"/>
      <c r="D4" s="151" t="s">
        <v>184</v>
      </c>
      <c r="L4" s="21"/>
      <c r="M4" s="152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3" t="s">
        <v>16</v>
      </c>
      <c r="L6" s="21"/>
    </row>
    <row r="7" s="1" customFormat="1" ht="16.5" customHeight="1">
      <c r="B7" s="21"/>
      <c r="E7" s="154" t="str">
        <f>'Rekapitulace stavby'!K6</f>
        <v>REKONSTRUKCE HOTELU KVĚTNICE - 3. etapa</v>
      </c>
      <c r="F7" s="153"/>
      <c r="G7" s="153"/>
      <c r="H7" s="153"/>
      <c r="L7" s="21"/>
    </row>
    <row r="8" s="1" customFormat="1" ht="12" customHeight="1">
      <c r="B8" s="21"/>
      <c r="D8" s="153" t="s">
        <v>198</v>
      </c>
      <c r="L8" s="21"/>
    </row>
    <row r="9" s="2" customFormat="1" ht="16.5" customHeight="1">
      <c r="A9" s="39"/>
      <c r="B9" s="45"/>
      <c r="C9" s="39"/>
      <c r="D9" s="39"/>
      <c r="E9" s="154" t="s">
        <v>2073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3" t="s">
        <v>206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5" t="s">
        <v>2655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3" t="s">
        <v>18</v>
      </c>
      <c r="E13" s="39"/>
      <c r="F13" s="142" t="s">
        <v>1</v>
      </c>
      <c r="G13" s="39"/>
      <c r="H13" s="39"/>
      <c r="I13" s="153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3" t="s">
        <v>20</v>
      </c>
      <c r="E14" s="39"/>
      <c r="F14" s="142" t="s">
        <v>21</v>
      </c>
      <c r="G14" s="39"/>
      <c r="H14" s="39"/>
      <c r="I14" s="153" t="s">
        <v>22</v>
      </c>
      <c r="J14" s="156" t="str">
        <f>'Rekapitulace stavby'!AN8</f>
        <v>15. 5. 2025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3" t="s">
        <v>24</v>
      </c>
      <c r="E16" s="39"/>
      <c r="F16" s="39"/>
      <c r="G16" s="39"/>
      <c r="H16" s="39"/>
      <c r="I16" s="153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3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3" t="s">
        <v>28</v>
      </c>
      <c r="E19" s="39"/>
      <c r="F19" s="39"/>
      <c r="G19" s="39"/>
      <c r="H19" s="39"/>
      <c r="I19" s="153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3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3" t="s">
        <v>30</v>
      </c>
      <c r="E22" s="39"/>
      <c r="F22" s="39"/>
      <c r="G22" s="39"/>
      <c r="H22" s="39"/>
      <c r="I22" s="153" t="s">
        <v>25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31</v>
      </c>
      <c r="F23" s="39"/>
      <c r="G23" s="39"/>
      <c r="H23" s="39"/>
      <c r="I23" s="153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3" t="s">
        <v>33</v>
      </c>
      <c r="E25" s="39"/>
      <c r="F25" s="39"/>
      <c r="G25" s="39"/>
      <c r="H25" s="39"/>
      <c r="I25" s="153" t="s">
        <v>25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3" t="s">
        <v>27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3" t="s">
        <v>35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7"/>
      <c r="B29" s="158"/>
      <c r="C29" s="157"/>
      <c r="D29" s="157"/>
      <c r="E29" s="159" t="s">
        <v>1</v>
      </c>
      <c r="F29" s="159"/>
      <c r="G29" s="159"/>
      <c r="H29" s="159"/>
      <c r="I29" s="157"/>
      <c r="J29" s="157"/>
      <c r="K29" s="157"/>
      <c r="L29" s="160"/>
      <c r="S29" s="157"/>
      <c r="T29" s="157"/>
      <c r="U29" s="157"/>
      <c r="V29" s="157"/>
      <c r="W29" s="157"/>
      <c r="X29" s="157"/>
      <c r="Y29" s="157"/>
      <c r="Z29" s="157"/>
      <c r="AA29" s="157"/>
      <c r="AB29" s="157"/>
      <c r="AC29" s="157"/>
      <c r="AD29" s="157"/>
      <c r="AE29" s="157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1"/>
      <c r="E31" s="161"/>
      <c r="F31" s="161"/>
      <c r="G31" s="161"/>
      <c r="H31" s="161"/>
      <c r="I31" s="161"/>
      <c r="J31" s="161"/>
      <c r="K31" s="161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2" t="s">
        <v>36</v>
      </c>
      <c r="E32" s="39"/>
      <c r="F32" s="39"/>
      <c r="G32" s="39"/>
      <c r="H32" s="39"/>
      <c r="I32" s="39"/>
      <c r="J32" s="163">
        <f>ROUND(J122,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1"/>
      <c r="E33" s="161"/>
      <c r="F33" s="161"/>
      <c r="G33" s="161"/>
      <c r="H33" s="161"/>
      <c r="I33" s="161"/>
      <c r="J33" s="161"/>
      <c r="K33" s="161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4" t="s">
        <v>38</v>
      </c>
      <c r="G34" s="39"/>
      <c r="H34" s="39"/>
      <c r="I34" s="164" t="s">
        <v>37</v>
      </c>
      <c r="J34" s="164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5" t="s">
        <v>40</v>
      </c>
      <c r="E35" s="153" t="s">
        <v>41</v>
      </c>
      <c r="F35" s="166">
        <f>ROUND((SUM(BE122:BE163)),  2)</f>
        <v>0</v>
      </c>
      <c r="G35" s="39"/>
      <c r="H35" s="39"/>
      <c r="I35" s="167">
        <v>0.20999999999999999</v>
      </c>
      <c r="J35" s="166">
        <f>ROUND(((SUM(BE122:BE163))*I35),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3" t="s">
        <v>42</v>
      </c>
      <c r="F36" s="166">
        <f>ROUND((SUM(BF122:BF163)),  2)</f>
        <v>0</v>
      </c>
      <c r="G36" s="39"/>
      <c r="H36" s="39"/>
      <c r="I36" s="167">
        <v>0.12</v>
      </c>
      <c r="J36" s="166">
        <f>ROUND(((SUM(BF122:BF163))*I36),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3" t="s">
        <v>43</v>
      </c>
      <c r="F37" s="166">
        <f>ROUND((SUM(BG122:BG163)),  2)</f>
        <v>0</v>
      </c>
      <c r="G37" s="39"/>
      <c r="H37" s="39"/>
      <c r="I37" s="167">
        <v>0.20999999999999999</v>
      </c>
      <c r="J37" s="166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3" t="s">
        <v>44</v>
      </c>
      <c r="F38" s="166">
        <f>ROUND((SUM(BH122:BH163)),  2)</f>
        <v>0</v>
      </c>
      <c r="G38" s="39"/>
      <c r="H38" s="39"/>
      <c r="I38" s="167">
        <v>0.12</v>
      </c>
      <c r="J38" s="166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3" t="s">
        <v>45</v>
      </c>
      <c r="F39" s="166">
        <f>ROUND((SUM(BI122:BI163)),  2)</f>
        <v>0</v>
      </c>
      <c r="G39" s="39"/>
      <c r="H39" s="39"/>
      <c r="I39" s="167">
        <v>0</v>
      </c>
      <c r="J39" s="166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8"/>
      <c r="D41" s="169" t="s">
        <v>46</v>
      </c>
      <c r="E41" s="170"/>
      <c r="F41" s="170"/>
      <c r="G41" s="171" t="s">
        <v>47</v>
      </c>
      <c r="H41" s="172" t="s">
        <v>48</v>
      </c>
      <c r="I41" s="170"/>
      <c r="J41" s="173">
        <f>SUM(J32:J39)</f>
        <v>0</v>
      </c>
      <c r="K41" s="174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5" t="s">
        <v>49</v>
      </c>
      <c r="E50" s="176"/>
      <c r="F50" s="176"/>
      <c r="G50" s="175" t="s">
        <v>50</v>
      </c>
      <c r="H50" s="176"/>
      <c r="I50" s="176"/>
      <c r="J50" s="176"/>
      <c r="K50" s="176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7" t="s">
        <v>51</v>
      </c>
      <c r="E61" s="178"/>
      <c r="F61" s="179" t="s">
        <v>52</v>
      </c>
      <c r="G61" s="177" t="s">
        <v>51</v>
      </c>
      <c r="H61" s="178"/>
      <c r="I61" s="178"/>
      <c r="J61" s="180" t="s">
        <v>52</v>
      </c>
      <c r="K61" s="178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5" t="s">
        <v>53</v>
      </c>
      <c r="E65" s="181"/>
      <c r="F65" s="181"/>
      <c r="G65" s="175" t="s">
        <v>54</v>
      </c>
      <c r="H65" s="181"/>
      <c r="I65" s="181"/>
      <c r="J65" s="181"/>
      <c r="K65" s="181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7" t="s">
        <v>51</v>
      </c>
      <c r="E76" s="178"/>
      <c r="F76" s="179" t="s">
        <v>52</v>
      </c>
      <c r="G76" s="177" t="s">
        <v>51</v>
      </c>
      <c r="H76" s="178"/>
      <c r="I76" s="178"/>
      <c r="J76" s="180" t="s">
        <v>52</v>
      </c>
      <c r="K76" s="178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2"/>
      <c r="C77" s="183"/>
      <c r="D77" s="183"/>
      <c r="E77" s="183"/>
      <c r="F77" s="183"/>
      <c r="G77" s="183"/>
      <c r="H77" s="183"/>
      <c r="I77" s="183"/>
      <c r="J77" s="183"/>
      <c r="K77" s="183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4"/>
      <c r="C81" s="185"/>
      <c r="D81" s="185"/>
      <c r="E81" s="185"/>
      <c r="F81" s="185"/>
      <c r="G81" s="185"/>
      <c r="H81" s="185"/>
      <c r="I81" s="185"/>
      <c r="J81" s="185"/>
      <c r="K81" s="185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217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6" t="str">
        <f>E7</f>
        <v>REKONSTRUKCE HOTELU KVĚTNICE - 3. etapa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198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6" t="s">
        <v>2073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206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D.1.4.1 - U - Vytápění společné prostory - ubytování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>Tišnov</v>
      </c>
      <c r="G91" s="41"/>
      <c r="H91" s="41"/>
      <c r="I91" s="33" t="s">
        <v>22</v>
      </c>
      <c r="J91" s="80" t="str">
        <f>IF(J14="","",J14)</f>
        <v>15. 5. 2025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25.65" customHeight="1">
      <c r="A93" s="39"/>
      <c r="B93" s="40"/>
      <c r="C93" s="33" t="s">
        <v>24</v>
      </c>
      <c r="D93" s="41"/>
      <c r="E93" s="41"/>
      <c r="F93" s="28" t="str">
        <f>E17</f>
        <v>Město Tišnov</v>
      </c>
      <c r="G93" s="41"/>
      <c r="H93" s="41"/>
      <c r="I93" s="33" t="s">
        <v>30</v>
      </c>
      <c r="J93" s="37" t="str">
        <f>E23</f>
        <v>BURIAN-KŘIVINKA ARCHITECTS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33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7" t="s">
        <v>218</v>
      </c>
      <c r="D96" s="188"/>
      <c r="E96" s="188"/>
      <c r="F96" s="188"/>
      <c r="G96" s="188"/>
      <c r="H96" s="188"/>
      <c r="I96" s="188"/>
      <c r="J96" s="189" t="s">
        <v>219</v>
      </c>
      <c r="K96" s="188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90" t="s">
        <v>220</v>
      </c>
      <c r="D98" s="41"/>
      <c r="E98" s="41"/>
      <c r="F98" s="41"/>
      <c r="G98" s="41"/>
      <c r="H98" s="41"/>
      <c r="I98" s="41"/>
      <c r="J98" s="111">
        <f>J122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221</v>
      </c>
    </row>
    <row r="99" s="9" customFormat="1" ht="24.96" customHeight="1">
      <c r="A99" s="9"/>
      <c r="B99" s="191"/>
      <c r="C99" s="192"/>
      <c r="D99" s="193" t="s">
        <v>1175</v>
      </c>
      <c r="E99" s="194"/>
      <c r="F99" s="194"/>
      <c r="G99" s="194"/>
      <c r="H99" s="194"/>
      <c r="I99" s="194"/>
      <c r="J99" s="195">
        <f>J123</f>
        <v>0</v>
      </c>
      <c r="K99" s="192"/>
      <c r="L99" s="196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91"/>
      <c r="C100" s="192"/>
      <c r="D100" s="193" t="s">
        <v>1176</v>
      </c>
      <c r="E100" s="194"/>
      <c r="F100" s="194"/>
      <c r="G100" s="194"/>
      <c r="H100" s="194"/>
      <c r="I100" s="194"/>
      <c r="J100" s="195">
        <f>J143</f>
        <v>0</v>
      </c>
      <c r="K100" s="192"/>
      <c r="L100" s="196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2" customFormat="1" ht="21.84" customHeight="1">
      <c r="A101" s="39"/>
      <c r="B101" s="40"/>
      <c r="C101" s="41"/>
      <c r="D101" s="41"/>
      <c r="E101" s="41"/>
      <c r="F101" s="41"/>
      <c r="G101" s="41"/>
      <c r="H101" s="41"/>
      <c r="I101" s="41"/>
      <c r="J101" s="41"/>
      <c r="K101" s="41"/>
      <c r="L101" s="64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</row>
    <row r="102" s="2" customFormat="1" ht="6.96" customHeight="1">
      <c r="A102" s="39"/>
      <c r="B102" s="67"/>
      <c r="C102" s="68"/>
      <c r="D102" s="68"/>
      <c r="E102" s="68"/>
      <c r="F102" s="68"/>
      <c r="G102" s="68"/>
      <c r="H102" s="68"/>
      <c r="I102" s="68"/>
      <c r="J102" s="68"/>
      <c r="K102" s="68"/>
      <c r="L102" s="64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</row>
    <row r="106" s="2" customFormat="1" ht="6.96" customHeight="1">
      <c r="A106" s="39"/>
      <c r="B106" s="69"/>
      <c r="C106" s="70"/>
      <c r="D106" s="70"/>
      <c r="E106" s="70"/>
      <c r="F106" s="70"/>
      <c r="G106" s="70"/>
      <c r="H106" s="70"/>
      <c r="I106" s="70"/>
      <c r="J106" s="70"/>
      <c r="K106" s="70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="2" customFormat="1" ht="24.96" customHeight="1">
      <c r="A107" s="39"/>
      <c r="B107" s="40"/>
      <c r="C107" s="24" t="s">
        <v>238</v>
      </c>
      <c r="D107" s="41"/>
      <c r="E107" s="41"/>
      <c r="F107" s="41"/>
      <c r="G107" s="41"/>
      <c r="H107" s="41"/>
      <c r="I107" s="41"/>
      <c r="J107" s="41"/>
      <c r="K107" s="41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6.96" customHeight="1">
      <c r="A108" s="39"/>
      <c r="B108" s="40"/>
      <c r="C108" s="41"/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12" customHeight="1">
      <c r="A109" s="39"/>
      <c r="B109" s="40"/>
      <c r="C109" s="33" t="s">
        <v>16</v>
      </c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16.5" customHeight="1">
      <c r="A110" s="39"/>
      <c r="B110" s="40"/>
      <c r="C110" s="41"/>
      <c r="D110" s="41"/>
      <c r="E110" s="186" t="str">
        <f>E7</f>
        <v>REKONSTRUKCE HOTELU KVĚTNICE - 3. etapa</v>
      </c>
      <c r="F110" s="33"/>
      <c r="G110" s="33"/>
      <c r="H110" s="33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1" customFormat="1" ht="12" customHeight="1">
      <c r="B111" s="22"/>
      <c r="C111" s="33" t="s">
        <v>198</v>
      </c>
      <c r="D111" s="23"/>
      <c r="E111" s="23"/>
      <c r="F111" s="23"/>
      <c r="G111" s="23"/>
      <c r="H111" s="23"/>
      <c r="I111" s="23"/>
      <c r="J111" s="23"/>
      <c r="K111" s="23"/>
      <c r="L111" s="21"/>
    </row>
    <row r="112" s="2" customFormat="1" ht="16.5" customHeight="1">
      <c r="A112" s="39"/>
      <c r="B112" s="40"/>
      <c r="C112" s="41"/>
      <c r="D112" s="41"/>
      <c r="E112" s="186" t="s">
        <v>2073</v>
      </c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2" customHeight="1">
      <c r="A113" s="39"/>
      <c r="B113" s="40"/>
      <c r="C113" s="33" t="s">
        <v>206</v>
      </c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6.5" customHeight="1">
      <c r="A114" s="39"/>
      <c r="B114" s="40"/>
      <c r="C114" s="41"/>
      <c r="D114" s="41"/>
      <c r="E114" s="77" t="str">
        <f>E11</f>
        <v>D.1.4.1 - U - Vytápění společné prostory - ubytování</v>
      </c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6.96" customHeight="1">
      <c r="A115" s="39"/>
      <c r="B115" s="40"/>
      <c r="C115" s="41"/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2" customHeight="1">
      <c r="A116" s="39"/>
      <c r="B116" s="40"/>
      <c r="C116" s="33" t="s">
        <v>20</v>
      </c>
      <c r="D116" s="41"/>
      <c r="E116" s="41"/>
      <c r="F116" s="28" t="str">
        <f>F14</f>
        <v>Tišnov</v>
      </c>
      <c r="G116" s="41"/>
      <c r="H116" s="41"/>
      <c r="I116" s="33" t="s">
        <v>22</v>
      </c>
      <c r="J116" s="80" t="str">
        <f>IF(J14="","",J14)</f>
        <v>15. 5. 2025</v>
      </c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6.96" customHeight="1">
      <c r="A117" s="39"/>
      <c r="B117" s="40"/>
      <c r="C117" s="41"/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25.65" customHeight="1">
      <c r="A118" s="39"/>
      <c r="B118" s="40"/>
      <c r="C118" s="33" t="s">
        <v>24</v>
      </c>
      <c r="D118" s="41"/>
      <c r="E118" s="41"/>
      <c r="F118" s="28" t="str">
        <f>E17</f>
        <v>Město Tišnov</v>
      </c>
      <c r="G118" s="41"/>
      <c r="H118" s="41"/>
      <c r="I118" s="33" t="s">
        <v>30</v>
      </c>
      <c r="J118" s="37" t="str">
        <f>E23</f>
        <v>BURIAN-KŘIVINKA ARCHITECTS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5.15" customHeight="1">
      <c r="A119" s="39"/>
      <c r="B119" s="40"/>
      <c r="C119" s="33" t="s">
        <v>28</v>
      </c>
      <c r="D119" s="41"/>
      <c r="E119" s="41"/>
      <c r="F119" s="28" t="str">
        <f>IF(E20="","",E20)</f>
        <v>Vyplň údaj</v>
      </c>
      <c r="G119" s="41"/>
      <c r="H119" s="41"/>
      <c r="I119" s="33" t="s">
        <v>33</v>
      </c>
      <c r="J119" s="37" t="str">
        <f>E26</f>
        <v xml:space="preserve"> </v>
      </c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0.32" customHeight="1">
      <c r="A120" s="39"/>
      <c r="B120" s="40"/>
      <c r="C120" s="41"/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11" customFormat="1" ht="29.28" customHeight="1">
      <c r="A121" s="202"/>
      <c r="B121" s="203"/>
      <c r="C121" s="204" t="s">
        <v>239</v>
      </c>
      <c r="D121" s="205" t="s">
        <v>61</v>
      </c>
      <c r="E121" s="205" t="s">
        <v>57</v>
      </c>
      <c r="F121" s="205" t="s">
        <v>58</v>
      </c>
      <c r="G121" s="205" t="s">
        <v>240</v>
      </c>
      <c r="H121" s="205" t="s">
        <v>241</v>
      </c>
      <c r="I121" s="205" t="s">
        <v>242</v>
      </c>
      <c r="J121" s="205" t="s">
        <v>219</v>
      </c>
      <c r="K121" s="206" t="s">
        <v>243</v>
      </c>
      <c r="L121" s="207"/>
      <c r="M121" s="101" t="s">
        <v>1</v>
      </c>
      <c r="N121" s="102" t="s">
        <v>40</v>
      </c>
      <c r="O121" s="102" t="s">
        <v>244</v>
      </c>
      <c r="P121" s="102" t="s">
        <v>245</v>
      </c>
      <c r="Q121" s="102" t="s">
        <v>246</v>
      </c>
      <c r="R121" s="102" t="s">
        <v>247</v>
      </c>
      <c r="S121" s="102" t="s">
        <v>248</v>
      </c>
      <c r="T121" s="103" t="s">
        <v>249</v>
      </c>
      <c r="U121" s="202"/>
      <c r="V121" s="202"/>
      <c r="W121" s="202"/>
      <c r="X121" s="202"/>
      <c r="Y121" s="202"/>
      <c r="Z121" s="202"/>
      <c r="AA121" s="202"/>
      <c r="AB121" s="202"/>
      <c r="AC121" s="202"/>
      <c r="AD121" s="202"/>
      <c r="AE121" s="202"/>
    </row>
    <row r="122" s="2" customFormat="1" ht="22.8" customHeight="1">
      <c r="A122" s="39"/>
      <c r="B122" s="40"/>
      <c r="C122" s="108" t="s">
        <v>250</v>
      </c>
      <c r="D122" s="41"/>
      <c r="E122" s="41"/>
      <c r="F122" s="41"/>
      <c r="G122" s="41"/>
      <c r="H122" s="41"/>
      <c r="I122" s="41"/>
      <c r="J122" s="208">
        <f>BK122</f>
        <v>0</v>
      </c>
      <c r="K122" s="41"/>
      <c r="L122" s="45"/>
      <c r="M122" s="104"/>
      <c r="N122" s="209"/>
      <c r="O122" s="105"/>
      <c r="P122" s="210">
        <f>P123+P143</f>
        <v>0</v>
      </c>
      <c r="Q122" s="105"/>
      <c r="R122" s="210">
        <f>R123+R143</f>
        <v>0</v>
      </c>
      <c r="S122" s="105"/>
      <c r="T122" s="211">
        <f>T123+T143</f>
        <v>0</v>
      </c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  <c r="AT122" s="18" t="s">
        <v>75</v>
      </c>
      <c r="AU122" s="18" t="s">
        <v>221</v>
      </c>
      <c r="BK122" s="212">
        <f>BK123+BK143</f>
        <v>0</v>
      </c>
    </row>
    <row r="123" s="12" customFormat="1" ht="25.92" customHeight="1">
      <c r="A123" s="12"/>
      <c r="B123" s="213"/>
      <c r="C123" s="214"/>
      <c r="D123" s="215" t="s">
        <v>75</v>
      </c>
      <c r="E123" s="216" t="s">
        <v>1196</v>
      </c>
      <c r="F123" s="216" t="s">
        <v>1197</v>
      </c>
      <c r="G123" s="214"/>
      <c r="H123" s="214"/>
      <c r="I123" s="217"/>
      <c r="J123" s="218">
        <f>BK123</f>
        <v>0</v>
      </c>
      <c r="K123" s="214"/>
      <c r="L123" s="219"/>
      <c r="M123" s="220"/>
      <c r="N123" s="221"/>
      <c r="O123" s="221"/>
      <c r="P123" s="222">
        <f>SUM(P124:P142)</f>
        <v>0</v>
      </c>
      <c r="Q123" s="221"/>
      <c r="R123" s="222">
        <f>SUM(R124:R142)</f>
        <v>0</v>
      </c>
      <c r="S123" s="221"/>
      <c r="T123" s="223">
        <f>SUM(T124:T142)</f>
        <v>0</v>
      </c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R123" s="224" t="s">
        <v>85</v>
      </c>
      <c r="AT123" s="225" t="s">
        <v>75</v>
      </c>
      <c r="AU123" s="225" t="s">
        <v>76</v>
      </c>
      <c r="AY123" s="224" t="s">
        <v>253</v>
      </c>
      <c r="BK123" s="226">
        <f>SUM(BK124:BK142)</f>
        <v>0</v>
      </c>
    </row>
    <row r="124" s="2" customFormat="1" ht="16.5" customHeight="1">
      <c r="A124" s="39"/>
      <c r="B124" s="40"/>
      <c r="C124" s="229" t="s">
        <v>83</v>
      </c>
      <c r="D124" s="229" t="s">
        <v>256</v>
      </c>
      <c r="E124" s="230" t="s">
        <v>1198</v>
      </c>
      <c r="F124" s="231" t="s">
        <v>1199</v>
      </c>
      <c r="G124" s="232" t="s">
        <v>369</v>
      </c>
      <c r="H124" s="233">
        <v>56</v>
      </c>
      <c r="I124" s="234"/>
      <c r="J124" s="235">
        <f>ROUND(I124*H124,2)</f>
        <v>0</v>
      </c>
      <c r="K124" s="231" t="s">
        <v>1</v>
      </c>
      <c r="L124" s="45"/>
      <c r="M124" s="236" t="s">
        <v>1</v>
      </c>
      <c r="N124" s="237" t="s">
        <v>41</v>
      </c>
      <c r="O124" s="92"/>
      <c r="P124" s="238">
        <f>O124*H124</f>
        <v>0</v>
      </c>
      <c r="Q124" s="238">
        <v>0</v>
      </c>
      <c r="R124" s="238">
        <f>Q124*H124</f>
        <v>0</v>
      </c>
      <c r="S124" s="238">
        <v>0</v>
      </c>
      <c r="T124" s="239">
        <f>S124*H124</f>
        <v>0</v>
      </c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R124" s="240" t="s">
        <v>398</v>
      </c>
      <c r="AT124" s="240" t="s">
        <v>256</v>
      </c>
      <c r="AU124" s="240" t="s">
        <v>83</v>
      </c>
      <c r="AY124" s="18" t="s">
        <v>253</v>
      </c>
      <c r="BE124" s="241">
        <f>IF(N124="základní",J124,0)</f>
        <v>0</v>
      </c>
      <c r="BF124" s="241">
        <f>IF(N124="snížená",J124,0)</f>
        <v>0</v>
      </c>
      <c r="BG124" s="241">
        <f>IF(N124="zákl. přenesená",J124,0)</f>
        <v>0</v>
      </c>
      <c r="BH124" s="241">
        <f>IF(N124="sníž. přenesená",J124,0)</f>
        <v>0</v>
      </c>
      <c r="BI124" s="241">
        <f>IF(N124="nulová",J124,0)</f>
        <v>0</v>
      </c>
      <c r="BJ124" s="18" t="s">
        <v>83</v>
      </c>
      <c r="BK124" s="241">
        <f>ROUND(I124*H124,2)</f>
        <v>0</v>
      </c>
      <c r="BL124" s="18" t="s">
        <v>398</v>
      </c>
      <c r="BM124" s="240" t="s">
        <v>559</v>
      </c>
    </row>
    <row r="125" s="2" customFormat="1" ht="21.75" customHeight="1">
      <c r="A125" s="39"/>
      <c r="B125" s="40"/>
      <c r="C125" s="229" t="s">
        <v>85</v>
      </c>
      <c r="D125" s="229" t="s">
        <v>256</v>
      </c>
      <c r="E125" s="230" t="s">
        <v>2656</v>
      </c>
      <c r="F125" s="231" t="s">
        <v>1228</v>
      </c>
      <c r="G125" s="232" t="s">
        <v>2657</v>
      </c>
      <c r="H125" s="233">
        <v>25</v>
      </c>
      <c r="I125" s="234"/>
      <c r="J125" s="235">
        <f>ROUND(I125*H125,2)</f>
        <v>0</v>
      </c>
      <c r="K125" s="231" t="s">
        <v>1</v>
      </c>
      <c r="L125" s="45"/>
      <c r="M125" s="236" t="s">
        <v>1</v>
      </c>
      <c r="N125" s="237" t="s">
        <v>41</v>
      </c>
      <c r="O125" s="92"/>
      <c r="P125" s="238">
        <f>O125*H125</f>
        <v>0</v>
      </c>
      <c r="Q125" s="238">
        <v>0</v>
      </c>
      <c r="R125" s="238">
        <f>Q125*H125</f>
        <v>0</v>
      </c>
      <c r="S125" s="238">
        <v>0</v>
      </c>
      <c r="T125" s="239">
        <f>S125*H125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R125" s="240" t="s">
        <v>398</v>
      </c>
      <c r="AT125" s="240" t="s">
        <v>256</v>
      </c>
      <c r="AU125" s="240" t="s">
        <v>83</v>
      </c>
      <c r="AY125" s="18" t="s">
        <v>253</v>
      </c>
      <c r="BE125" s="241">
        <f>IF(N125="základní",J125,0)</f>
        <v>0</v>
      </c>
      <c r="BF125" s="241">
        <f>IF(N125="snížená",J125,0)</f>
        <v>0</v>
      </c>
      <c r="BG125" s="241">
        <f>IF(N125="zákl. přenesená",J125,0)</f>
        <v>0</v>
      </c>
      <c r="BH125" s="241">
        <f>IF(N125="sníž. přenesená",J125,0)</f>
        <v>0</v>
      </c>
      <c r="BI125" s="241">
        <f>IF(N125="nulová",J125,0)</f>
        <v>0</v>
      </c>
      <c r="BJ125" s="18" t="s">
        <v>83</v>
      </c>
      <c r="BK125" s="241">
        <f>ROUND(I125*H125,2)</f>
        <v>0</v>
      </c>
      <c r="BL125" s="18" t="s">
        <v>398</v>
      </c>
      <c r="BM125" s="240" t="s">
        <v>567</v>
      </c>
    </row>
    <row r="126" s="2" customFormat="1" ht="66.75" customHeight="1">
      <c r="A126" s="39"/>
      <c r="B126" s="40"/>
      <c r="C126" s="229" t="s">
        <v>102</v>
      </c>
      <c r="D126" s="229" t="s">
        <v>256</v>
      </c>
      <c r="E126" s="230" t="s">
        <v>2658</v>
      </c>
      <c r="F126" s="231" t="s">
        <v>1230</v>
      </c>
      <c r="G126" s="232" t="s">
        <v>369</v>
      </c>
      <c r="H126" s="233">
        <v>25</v>
      </c>
      <c r="I126" s="234"/>
      <c r="J126" s="235">
        <f>ROUND(I126*H126,2)</f>
        <v>0</v>
      </c>
      <c r="K126" s="231" t="s">
        <v>1</v>
      </c>
      <c r="L126" s="45"/>
      <c r="M126" s="236" t="s">
        <v>1</v>
      </c>
      <c r="N126" s="237" t="s">
        <v>41</v>
      </c>
      <c r="O126" s="92"/>
      <c r="P126" s="238">
        <f>O126*H126</f>
        <v>0</v>
      </c>
      <c r="Q126" s="238">
        <v>0</v>
      </c>
      <c r="R126" s="238">
        <f>Q126*H126</f>
        <v>0</v>
      </c>
      <c r="S126" s="238">
        <v>0</v>
      </c>
      <c r="T126" s="239">
        <f>S126*H126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R126" s="240" t="s">
        <v>398</v>
      </c>
      <c r="AT126" s="240" t="s">
        <v>256</v>
      </c>
      <c r="AU126" s="240" t="s">
        <v>83</v>
      </c>
      <c r="AY126" s="18" t="s">
        <v>253</v>
      </c>
      <c r="BE126" s="241">
        <f>IF(N126="základní",J126,0)</f>
        <v>0</v>
      </c>
      <c r="BF126" s="241">
        <f>IF(N126="snížená",J126,0)</f>
        <v>0</v>
      </c>
      <c r="BG126" s="241">
        <f>IF(N126="zákl. přenesená",J126,0)</f>
        <v>0</v>
      </c>
      <c r="BH126" s="241">
        <f>IF(N126="sníž. přenesená",J126,0)</f>
        <v>0</v>
      </c>
      <c r="BI126" s="241">
        <f>IF(N126="nulová",J126,0)</f>
        <v>0</v>
      </c>
      <c r="BJ126" s="18" t="s">
        <v>83</v>
      </c>
      <c r="BK126" s="241">
        <f>ROUND(I126*H126,2)</f>
        <v>0</v>
      </c>
      <c r="BL126" s="18" t="s">
        <v>398</v>
      </c>
      <c r="BM126" s="240" t="s">
        <v>577</v>
      </c>
    </row>
    <row r="127" s="2" customFormat="1" ht="24.15" customHeight="1">
      <c r="A127" s="39"/>
      <c r="B127" s="40"/>
      <c r="C127" s="229" t="s">
        <v>260</v>
      </c>
      <c r="D127" s="229" t="s">
        <v>256</v>
      </c>
      <c r="E127" s="230" t="s">
        <v>1186</v>
      </c>
      <c r="F127" s="231" t="s">
        <v>1232</v>
      </c>
      <c r="G127" s="232" t="s">
        <v>369</v>
      </c>
      <c r="H127" s="233">
        <v>25</v>
      </c>
      <c r="I127" s="234"/>
      <c r="J127" s="235">
        <f>ROUND(I127*H127,2)</f>
        <v>0</v>
      </c>
      <c r="K127" s="231" t="s">
        <v>1</v>
      </c>
      <c r="L127" s="45"/>
      <c r="M127" s="236" t="s">
        <v>1</v>
      </c>
      <c r="N127" s="237" t="s">
        <v>41</v>
      </c>
      <c r="O127" s="92"/>
      <c r="P127" s="238">
        <f>O127*H127</f>
        <v>0</v>
      </c>
      <c r="Q127" s="238">
        <v>0</v>
      </c>
      <c r="R127" s="238">
        <f>Q127*H127</f>
        <v>0</v>
      </c>
      <c r="S127" s="238">
        <v>0</v>
      </c>
      <c r="T127" s="239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40" t="s">
        <v>398</v>
      </c>
      <c r="AT127" s="240" t="s">
        <v>256</v>
      </c>
      <c r="AU127" s="240" t="s">
        <v>83</v>
      </c>
      <c r="AY127" s="18" t="s">
        <v>253</v>
      </c>
      <c r="BE127" s="241">
        <f>IF(N127="základní",J127,0)</f>
        <v>0</v>
      </c>
      <c r="BF127" s="241">
        <f>IF(N127="snížená",J127,0)</f>
        <v>0</v>
      </c>
      <c r="BG127" s="241">
        <f>IF(N127="zákl. přenesená",J127,0)</f>
        <v>0</v>
      </c>
      <c r="BH127" s="241">
        <f>IF(N127="sníž. přenesená",J127,0)</f>
        <v>0</v>
      </c>
      <c r="BI127" s="241">
        <f>IF(N127="nulová",J127,0)</f>
        <v>0</v>
      </c>
      <c r="BJ127" s="18" t="s">
        <v>83</v>
      </c>
      <c r="BK127" s="241">
        <f>ROUND(I127*H127,2)</f>
        <v>0</v>
      </c>
      <c r="BL127" s="18" t="s">
        <v>398</v>
      </c>
      <c r="BM127" s="240" t="s">
        <v>589</v>
      </c>
    </row>
    <row r="128" s="2" customFormat="1" ht="24.15" customHeight="1">
      <c r="A128" s="39"/>
      <c r="B128" s="40"/>
      <c r="C128" s="229" t="s">
        <v>288</v>
      </c>
      <c r="D128" s="229" t="s">
        <v>256</v>
      </c>
      <c r="E128" s="230" t="s">
        <v>1190</v>
      </c>
      <c r="F128" s="231" t="s">
        <v>1234</v>
      </c>
      <c r="G128" s="232" t="s">
        <v>369</v>
      </c>
      <c r="H128" s="233">
        <v>25</v>
      </c>
      <c r="I128" s="234"/>
      <c r="J128" s="235">
        <f>ROUND(I128*H128,2)</f>
        <v>0</v>
      </c>
      <c r="K128" s="231" t="s">
        <v>1</v>
      </c>
      <c r="L128" s="45"/>
      <c r="M128" s="236" t="s">
        <v>1</v>
      </c>
      <c r="N128" s="237" t="s">
        <v>41</v>
      </c>
      <c r="O128" s="92"/>
      <c r="P128" s="238">
        <f>O128*H128</f>
        <v>0</v>
      </c>
      <c r="Q128" s="238">
        <v>0</v>
      </c>
      <c r="R128" s="238">
        <f>Q128*H128</f>
        <v>0</v>
      </c>
      <c r="S128" s="238">
        <v>0</v>
      </c>
      <c r="T128" s="239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40" t="s">
        <v>398</v>
      </c>
      <c r="AT128" s="240" t="s">
        <v>256</v>
      </c>
      <c r="AU128" s="240" t="s">
        <v>83</v>
      </c>
      <c r="AY128" s="18" t="s">
        <v>253</v>
      </c>
      <c r="BE128" s="241">
        <f>IF(N128="základní",J128,0)</f>
        <v>0</v>
      </c>
      <c r="BF128" s="241">
        <f>IF(N128="snížená",J128,0)</f>
        <v>0</v>
      </c>
      <c r="BG128" s="241">
        <f>IF(N128="zákl. přenesená",J128,0)</f>
        <v>0</v>
      </c>
      <c r="BH128" s="241">
        <f>IF(N128="sníž. přenesená",J128,0)</f>
        <v>0</v>
      </c>
      <c r="BI128" s="241">
        <f>IF(N128="nulová",J128,0)</f>
        <v>0</v>
      </c>
      <c r="BJ128" s="18" t="s">
        <v>83</v>
      </c>
      <c r="BK128" s="241">
        <f>ROUND(I128*H128,2)</f>
        <v>0</v>
      </c>
      <c r="BL128" s="18" t="s">
        <v>398</v>
      </c>
      <c r="BM128" s="240" t="s">
        <v>598</v>
      </c>
    </row>
    <row r="129" s="2" customFormat="1" ht="16.5" customHeight="1">
      <c r="A129" s="39"/>
      <c r="B129" s="40"/>
      <c r="C129" s="229" t="s">
        <v>254</v>
      </c>
      <c r="D129" s="229" t="s">
        <v>256</v>
      </c>
      <c r="E129" s="230" t="s">
        <v>1192</v>
      </c>
      <c r="F129" s="231" t="s">
        <v>1236</v>
      </c>
      <c r="G129" s="232" t="s">
        <v>798</v>
      </c>
      <c r="H129" s="233">
        <v>1</v>
      </c>
      <c r="I129" s="234"/>
      <c r="J129" s="235">
        <f>ROUND(I129*H129,2)</f>
        <v>0</v>
      </c>
      <c r="K129" s="231" t="s">
        <v>1</v>
      </c>
      <c r="L129" s="45"/>
      <c r="M129" s="236" t="s">
        <v>1</v>
      </c>
      <c r="N129" s="237" t="s">
        <v>41</v>
      </c>
      <c r="O129" s="92"/>
      <c r="P129" s="238">
        <f>O129*H129</f>
        <v>0</v>
      </c>
      <c r="Q129" s="238">
        <v>0</v>
      </c>
      <c r="R129" s="238">
        <f>Q129*H129</f>
        <v>0</v>
      </c>
      <c r="S129" s="238">
        <v>0</v>
      </c>
      <c r="T129" s="239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40" t="s">
        <v>398</v>
      </c>
      <c r="AT129" s="240" t="s">
        <v>256</v>
      </c>
      <c r="AU129" s="240" t="s">
        <v>83</v>
      </c>
      <c r="AY129" s="18" t="s">
        <v>253</v>
      </c>
      <c r="BE129" s="241">
        <f>IF(N129="základní",J129,0)</f>
        <v>0</v>
      </c>
      <c r="BF129" s="241">
        <f>IF(N129="snížená",J129,0)</f>
        <v>0</v>
      </c>
      <c r="BG129" s="241">
        <f>IF(N129="zákl. přenesená",J129,0)</f>
        <v>0</v>
      </c>
      <c r="BH129" s="241">
        <f>IF(N129="sníž. přenesená",J129,0)</f>
        <v>0</v>
      </c>
      <c r="BI129" s="241">
        <f>IF(N129="nulová",J129,0)</f>
        <v>0</v>
      </c>
      <c r="BJ129" s="18" t="s">
        <v>83</v>
      </c>
      <c r="BK129" s="241">
        <f>ROUND(I129*H129,2)</f>
        <v>0</v>
      </c>
      <c r="BL129" s="18" t="s">
        <v>398</v>
      </c>
      <c r="BM129" s="240" t="s">
        <v>610</v>
      </c>
    </row>
    <row r="130" s="2" customFormat="1" ht="37.8" customHeight="1">
      <c r="A130" s="39"/>
      <c r="B130" s="40"/>
      <c r="C130" s="229" t="s">
        <v>361</v>
      </c>
      <c r="D130" s="229" t="s">
        <v>256</v>
      </c>
      <c r="E130" s="230" t="s">
        <v>1218</v>
      </c>
      <c r="F130" s="231" t="s">
        <v>1238</v>
      </c>
      <c r="G130" s="232" t="s">
        <v>369</v>
      </c>
      <c r="H130" s="233">
        <v>1</v>
      </c>
      <c r="I130" s="234"/>
      <c r="J130" s="235">
        <f>ROUND(I130*H130,2)</f>
        <v>0</v>
      </c>
      <c r="K130" s="231" t="s">
        <v>1</v>
      </c>
      <c r="L130" s="45"/>
      <c r="M130" s="236" t="s">
        <v>1</v>
      </c>
      <c r="N130" s="237" t="s">
        <v>41</v>
      </c>
      <c r="O130" s="92"/>
      <c r="P130" s="238">
        <f>O130*H130</f>
        <v>0</v>
      </c>
      <c r="Q130" s="238">
        <v>0</v>
      </c>
      <c r="R130" s="238">
        <f>Q130*H130</f>
        <v>0</v>
      </c>
      <c r="S130" s="238">
        <v>0</v>
      </c>
      <c r="T130" s="239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40" t="s">
        <v>398</v>
      </c>
      <c r="AT130" s="240" t="s">
        <v>256</v>
      </c>
      <c r="AU130" s="240" t="s">
        <v>83</v>
      </c>
      <c r="AY130" s="18" t="s">
        <v>253</v>
      </c>
      <c r="BE130" s="241">
        <f>IF(N130="základní",J130,0)</f>
        <v>0</v>
      </c>
      <c r="BF130" s="241">
        <f>IF(N130="snížená",J130,0)</f>
        <v>0</v>
      </c>
      <c r="BG130" s="241">
        <f>IF(N130="zákl. přenesená",J130,0)</f>
        <v>0</v>
      </c>
      <c r="BH130" s="241">
        <f>IF(N130="sníž. přenesená",J130,0)</f>
        <v>0</v>
      </c>
      <c r="BI130" s="241">
        <f>IF(N130="nulová",J130,0)</f>
        <v>0</v>
      </c>
      <c r="BJ130" s="18" t="s">
        <v>83</v>
      </c>
      <c r="BK130" s="241">
        <f>ROUND(I130*H130,2)</f>
        <v>0</v>
      </c>
      <c r="BL130" s="18" t="s">
        <v>398</v>
      </c>
      <c r="BM130" s="240" t="s">
        <v>625</v>
      </c>
    </row>
    <row r="131" s="2" customFormat="1" ht="24.15" customHeight="1">
      <c r="A131" s="39"/>
      <c r="B131" s="40"/>
      <c r="C131" s="229" t="s">
        <v>328</v>
      </c>
      <c r="D131" s="229" t="s">
        <v>256</v>
      </c>
      <c r="E131" s="230" t="s">
        <v>1220</v>
      </c>
      <c r="F131" s="231" t="s">
        <v>1240</v>
      </c>
      <c r="G131" s="232" t="s">
        <v>369</v>
      </c>
      <c r="H131" s="233">
        <v>25</v>
      </c>
      <c r="I131" s="234"/>
      <c r="J131" s="235">
        <f>ROUND(I131*H131,2)</f>
        <v>0</v>
      </c>
      <c r="K131" s="231" t="s">
        <v>1</v>
      </c>
      <c r="L131" s="45"/>
      <c r="M131" s="236" t="s">
        <v>1</v>
      </c>
      <c r="N131" s="237" t="s">
        <v>41</v>
      </c>
      <c r="O131" s="92"/>
      <c r="P131" s="238">
        <f>O131*H131</f>
        <v>0</v>
      </c>
      <c r="Q131" s="238">
        <v>0</v>
      </c>
      <c r="R131" s="238">
        <f>Q131*H131</f>
        <v>0</v>
      </c>
      <c r="S131" s="238">
        <v>0</v>
      </c>
      <c r="T131" s="239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40" t="s">
        <v>398</v>
      </c>
      <c r="AT131" s="240" t="s">
        <v>256</v>
      </c>
      <c r="AU131" s="240" t="s">
        <v>83</v>
      </c>
      <c r="AY131" s="18" t="s">
        <v>253</v>
      </c>
      <c r="BE131" s="241">
        <f>IF(N131="základní",J131,0)</f>
        <v>0</v>
      </c>
      <c r="BF131" s="241">
        <f>IF(N131="snížená",J131,0)</f>
        <v>0</v>
      </c>
      <c r="BG131" s="241">
        <f>IF(N131="zákl. přenesená",J131,0)</f>
        <v>0</v>
      </c>
      <c r="BH131" s="241">
        <f>IF(N131="sníž. přenesená",J131,0)</f>
        <v>0</v>
      </c>
      <c r="BI131" s="241">
        <f>IF(N131="nulová",J131,0)</f>
        <v>0</v>
      </c>
      <c r="BJ131" s="18" t="s">
        <v>83</v>
      </c>
      <c r="BK131" s="241">
        <f>ROUND(I131*H131,2)</f>
        <v>0</v>
      </c>
      <c r="BL131" s="18" t="s">
        <v>398</v>
      </c>
      <c r="BM131" s="240" t="s">
        <v>635</v>
      </c>
    </row>
    <row r="132" s="2" customFormat="1" ht="16.5" customHeight="1">
      <c r="A132" s="39"/>
      <c r="B132" s="40"/>
      <c r="C132" s="229" t="s">
        <v>305</v>
      </c>
      <c r="D132" s="229" t="s">
        <v>256</v>
      </c>
      <c r="E132" s="230" t="s">
        <v>1222</v>
      </c>
      <c r="F132" s="231" t="s">
        <v>1242</v>
      </c>
      <c r="G132" s="232" t="s">
        <v>369</v>
      </c>
      <c r="H132" s="233">
        <v>3</v>
      </c>
      <c r="I132" s="234"/>
      <c r="J132" s="235">
        <f>ROUND(I132*H132,2)</f>
        <v>0</v>
      </c>
      <c r="K132" s="231" t="s">
        <v>1</v>
      </c>
      <c r="L132" s="45"/>
      <c r="M132" s="236" t="s">
        <v>1</v>
      </c>
      <c r="N132" s="237" t="s">
        <v>41</v>
      </c>
      <c r="O132" s="92"/>
      <c r="P132" s="238">
        <f>O132*H132</f>
        <v>0</v>
      </c>
      <c r="Q132" s="238">
        <v>0</v>
      </c>
      <c r="R132" s="238">
        <f>Q132*H132</f>
        <v>0</v>
      </c>
      <c r="S132" s="238">
        <v>0</v>
      </c>
      <c r="T132" s="239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40" t="s">
        <v>398</v>
      </c>
      <c r="AT132" s="240" t="s">
        <v>256</v>
      </c>
      <c r="AU132" s="240" t="s">
        <v>83</v>
      </c>
      <c r="AY132" s="18" t="s">
        <v>253</v>
      </c>
      <c r="BE132" s="241">
        <f>IF(N132="základní",J132,0)</f>
        <v>0</v>
      </c>
      <c r="BF132" s="241">
        <f>IF(N132="snížená",J132,0)</f>
        <v>0</v>
      </c>
      <c r="BG132" s="241">
        <f>IF(N132="zákl. přenesená",J132,0)</f>
        <v>0</v>
      </c>
      <c r="BH132" s="241">
        <f>IF(N132="sníž. přenesená",J132,0)</f>
        <v>0</v>
      </c>
      <c r="BI132" s="241">
        <f>IF(N132="nulová",J132,0)</f>
        <v>0</v>
      </c>
      <c r="BJ132" s="18" t="s">
        <v>83</v>
      </c>
      <c r="BK132" s="241">
        <f>ROUND(I132*H132,2)</f>
        <v>0</v>
      </c>
      <c r="BL132" s="18" t="s">
        <v>398</v>
      </c>
      <c r="BM132" s="240" t="s">
        <v>650</v>
      </c>
    </row>
    <row r="133" s="2" customFormat="1" ht="49.05" customHeight="1">
      <c r="A133" s="39"/>
      <c r="B133" s="40"/>
      <c r="C133" s="229" t="s">
        <v>375</v>
      </c>
      <c r="D133" s="229" t="s">
        <v>256</v>
      </c>
      <c r="E133" s="230" t="s">
        <v>1223</v>
      </c>
      <c r="F133" s="231" t="s">
        <v>2659</v>
      </c>
      <c r="G133" s="232" t="s">
        <v>369</v>
      </c>
      <c r="H133" s="233">
        <v>1</v>
      </c>
      <c r="I133" s="234"/>
      <c r="J133" s="235">
        <f>ROUND(I133*H133,2)</f>
        <v>0</v>
      </c>
      <c r="K133" s="231" t="s">
        <v>1</v>
      </c>
      <c r="L133" s="45"/>
      <c r="M133" s="236" t="s">
        <v>1</v>
      </c>
      <c r="N133" s="237" t="s">
        <v>41</v>
      </c>
      <c r="O133" s="92"/>
      <c r="P133" s="238">
        <f>O133*H133</f>
        <v>0</v>
      </c>
      <c r="Q133" s="238">
        <v>0</v>
      </c>
      <c r="R133" s="238">
        <f>Q133*H133</f>
        <v>0</v>
      </c>
      <c r="S133" s="238">
        <v>0</v>
      </c>
      <c r="T133" s="239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40" t="s">
        <v>398</v>
      </c>
      <c r="AT133" s="240" t="s">
        <v>256</v>
      </c>
      <c r="AU133" s="240" t="s">
        <v>83</v>
      </c>
      <c r="AY133" s="18" t="s">
        <v>253</v>
      </c>
      <c r="BE133" s="241">
        <f>IF(N133="základní",J133,0)</f>
        <v>0</v>
      </c>
      <c r="BF133" s="241">
        <f>IF(N133="snížená",J133,0)</f>
        <v>0</v>
      </c>
      <c r="BG133" s="241">
        <f>IF(N133="zákl. přenesená",J133,0)</f>
        <v>0</v>
      </c>
      <c r="BH133" s="241">
        <f>IF(N133="sníž. přenesená",J133,0)</f>
        <v>0</v>
      </c>
      <c r="BI133" s="241">
        <f>IF(N133="nulová",J133,0)</f>
        <v>0</v>
      </c>
      <c r="BJ133" s="18" t="s">
        <v>83</v>
      </c>
      <c r="BK133" s="241">
        <f>ROUND(I133*H133,2)</f>
        <v>0</v>
      </c>
      <c r="BL133" s="18" t="s">
        <v>398</v>
      </c>
      <c r="BM133" s="240" t="s">
        <v>660</v>
      </c>
    </row>
    <row r="134" s="2" customFormat="1" ht="49.05" customHeight="1">
      <c r="A134" s="39"/>
      <c r="B134" s="40"/>
      <c r="C134" s="229" t="s">
        <v>379</v>
      </c>
      <c r="D134" s="229" t="s">
        <v>256</v>
      </c>
      <c r="E134" s="230" t="s">
        <v>1225</v>
      </c>
      <c r="F134" s="231" t="s">
        <v>1246</v>
      </c>
      <c r="G134" s="232" t="s">
        <v>369</v>
      </c>
      <c r="H134" s="233">
        <v>2</v>
      </c>
      <c r="I134" s="234"/>
      <c r="J134" s="235">
        <f>ROUND(I134*H134,2)</f>
        <v>0</v>
      </c>
      <c r="K134" s="231" t="s">
        <v>1</v>
      </c>
      <c r="L134" s="45"/>
      <c r="M134" s="236" t="s">
        <v>1</v>
      </c>
      <c r="N134" s="237" t="s">
        <v>41</v>
      </c>
      <c r="O134" s="92"/>
      <c r="P134" s="238">
        <f>O134*H134</f>
        <v>0</v>
      </c>
      <c r="Q134" s="238">
        <v>0</v>
      </c>
      <c r="R134" s="238">
        <f>Q134*H134</f>
        <v>0</v>
      </c>
      <c r="S134" s="238">
        <v>0</v>
      </c>
      <c r="T134" s="239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40" t="s">
        <v>398</v>
      </c>
      <c r="AT134" s="240" t="s">
        <v>256</v>
      </c>
      <c r="AU134" s="240" t="s">
        <v>83</v>
      </c>
      <c r="AY134" s="18" t="s">
        <v>253</v>
      </c>
      <c r="BE134" s="241">
        <f>IF(N134="základní",J134,0)</f>
        <v>0</v>
      </c>
      <c r="BF134" s="241">
        <f>IF(N134="snížená",J134,0)</f>
        <v>0</v>
      </c>
      <c r="BG134" s="241">
        <f>IF(N134="zákl. přenesená",J134,0)</f>
        <v>0</v>
      </c>
      <c r="BH134" s="241">
        <f>IF(N134="sníž. přenesená",J134,0)</f>
        <v>0</v>
      </c>
      <c r="BI134" s="241">
        <f>IF(N134="nulová",J134,0)</f>
        <v>0</v>
      </c>
      <c r="BJ134" s="18" t="s">
        <v>83</v>
      </c>
      <c r="BK134" s="241">
        <f>ROUND(I134*H134,2)</f>
        <v>0</v>
      </c>
      <c r="BL134" s="18" t="s">
        <v>398</v>
      </c>
      <c r="BM134" s="240" t="s">
        <v>668</v>
      </c>
    </row>
    <row r="135" s="2" customFormat="1" ht="49.05" customHeight="1">
      <c r="A135" s="39"/>
      <c r="B135" s="40"/>
      <c r="C135" s="229" t="s">
        <v>8</v>
      </c>
      <c r="D135" s="229" t="s">
        <v>256</v>
      </c>
      <c r="E135" s="230" t="s">
        <v>1227</v>
      </c>
      <c r="F135" s="231" t="s">
        <v>1248</v>
      </c>
      <c r="G135" s="232" t="s">
        <v>369</v>
      </c>
      <c r="H135" s="233">
        <v>17</v>
      </c>
      <c r="I135" s="234"/>
      <c r="J135" s="235">
        <f>ROUND(I135*H135,2)</f>
        <v>0</v>
      </c>
      <c r="K135" s="231" t="s">
        <v>1</v>
      </c>
      <c r="L135" s="45"/>
      <c r="M135" s="236" t="s">
        <v>1</v>
      </c>
      <c r="N135" s="237" t="s">
        <v>41</v>
      </c>
      <c r="O135" s="92"/>
      <c r="P135" s="238">
        <f>O135*H135</f>
        <v>0</v>
      </c>
      <c r="Q135" s="238">
        <v>0</v>
      </c>
      <c r="R135" s="238">
        <f>Q135*H135</f>
        <v>0</v>
      </c>
      <c r="S135" s="238">
        <v>0</v>
      </c>
      <c r="T135" s="239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40" t="s">
        <v>398</v>
      </c>
      <c r="AT135" s="240" t="s">
        <v>256</v>
      </c>
      <c r="AU135" s="240" t="s">
        <v>83</v>
      </c>
      <c r="AY135" s="18" t="s">
        <v>253</v>
      </c>
      <c r="BE135" s="241">
        <f>IF(N135="základní",J135,0)</f>
        <v>0</v>
      </c>
      <c r="BF135" s="241">
        <f>IF(N135="snížená",J135,0)</f>
        <v>0</v>
      </c>
      <c r="BG135" s="241">
        <f>IF(N135="zákl. přenesená",J135,0)</f>
        <v>0</v>
      </c>
      <c r="BH135" s="241">
        <f>IF(N135="sníž. přenesená",J135,0)</f>
        <v>0</v>
      </c>
      <c r="BI135" s="241">
        <f>IF(N135="nulová",J135,0)</f>
        <v>0</v>
      </c>
      <c r="BJ135" s="18" t="s">
        <v>83</v>
      </c>
      <c r="BK135" s="241">
        <f>ROUND(I135*H135,2)</f>
        <v>0</v>
      </c>
      <c r="BL135" s="18" t="s">
        <v>398</v>
      </c>
      <c r="BM135" s="240" t="s">
        <v>676</v>
      </c>
    </row>
    <row r="136" s="2" customFormat="1" ht="24.15" customHeight="1">
      <c r="A136" s="39"/>
      <c r="B136" s="40"/>
      <c r="C136" s="229" t="s">
        <v>386</v>
      </c>
      <c r="D136" s="229" t="s">
        <v>256</v>
      </c>
      <c r="E136" s="230" t="s">
        <v>1229</v>
      </c>
      <c r="F136" s="231" t="s">
        <v>1250</v>
      </c>
      <c r="G136" s="232" t="s">
        <v>369</v>
      </c>
      <c r="H136" s="233">
        <v>17</v>
      </c>
      <c r="I136" s="234"/>
      <c r="J136" s="235">
        <f>ROUND(I136*H136,2)</f>
        <v>0</v>
      </c>
      <c r="K136" s="231" t="s">
        <v>1</v>
      </c>
      <c r="L136" s="45"/>
      <c r="M136" s="236" t="s">
        <v>1</v>
      </c>
      <c r="N136" s="237" t="s">
        <v>41</v>
      </c>
      <c r="O136" s="92"/>
      <c r="P136" s="238">
        <f>O136*H136</f>
        <v>0</v>
      </c>
      <c r="Q136" s="238">
        <v>0</v>
      </c>
      <c r="R136" s="238">
        <f>Q136*H136</f>
        <v>0</v>
      </c>
      <c r="S136" s="238">
        <v>0</v>
      </c>
      <c r="T136" s="239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40" t="s">
        <v>398</v>
      </c>
      <c r="AT136" s="240" t="s">
        <v>256</v>
      </c>
      <c r="AU136" s="240" t="s">
        <v>83</v>
      </c>
      <c r="AY136" s="18" t="s">
        <v>253</v>
      </c>
      <c r="BE136" s="241">
        <f>IF(N136="základní",J136,0)</f>
        <v>0</v>
      </c>
      <c r="BF136" s="241">
        <f>IF(N136="snížená",J136,0)</f>
        <v>0</v>
      </c>
      <c r="BG136" s="241">
        <f>IF(N136="zákl. přenesená",J136,0)</f>
        <v>0</v>
      </c>
      <c r="BH136" s="241">
        <f>IF(N136="sníž. přenesená",J136,0)</f>
        <v>0</v>
      </c>
      <c r="BI136" s="241">
        <f>IF(N136="nulová",J136,0)</f>
        <v>0</v>
      </c>
      <c r="BJ136" s="18" t="s">
        <v>83</v>
      </c>
      <c r="BK136" s="241">
        <f>ROUND(I136*H136,2)</f>
        <v>0</v>
      </c>
      <c r="BL136" s="18" t="s">
        <v>398</v>
      </c>
      <c r="BM136" s="240" t="s">
        <v>684</v>
      </c>
    </row>
    <row r="137" s="2" customFormat="1" ht="55.5" customHeight="1">
      <c r="A137" s="39"/>
      <c r="B137" s="40"/>
      <c r="C137" s="229" t="s">
        <v>390</v>
      </c>
      <c r="D137" s="229" t="s">
        <v>256</v>
      </c>
      <c r="E137" s="230" t="s">
        <v>1231</v>
      </c>
      <c r="F137" s="231" t="s">
        <v>1252</v>
      </c>
      <c r="G137" s="232" t="s">
        <v>369</v>
      </c>
      <c r="H137" s="233">
        <v>11</v>
      </c>
      <c r="I137" s="234"/>
      <c r="J137" s="235">
        <f>ROUND(I137*H137,2)</f>
        <v>0</v>
      </c>
      <c r="K137" s="231" t="s">
        <v>1</v>
      </c>
      <c r="L137" s="45"/>
      <c r="M137" s="236" t="s">
        <v>1</v>
      </c>
      <c r="N137" s="237" t="s">
        <v>41</v>
      </c>
      <c r="O137" s="92"/>
      <c r="P137" s="238">
        <f>O137*H137</f>
        <v>0</v>
      </c>
      <c r="Q137" s="238">
        <v>0</v>
      </c>
      <c r="R137" s="238">
        <f>Q137*H137</f>
        <v>0</v>
      </c>
      <c r="S137" s="238">
        <v>0</v>
      </c>
      <c r="T137" s="239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40" t="s">
        <v>398</v>
      </c>
      <c r="AT137" s="240" t="s">
        <v>256</v>
      </c>
      <c r="AU137" s="240" t="s">
        <v>83</v>
      </c>
      <c r="AY137" s="18" t="s">
        <v>253</v>
      </c>
      <c r="BE137" s="241">
        <f>IF(N137="základní",J137,0)</f>
        <v>0</v>
      </c>
      <c r="BF137" s="241">
        <f>IF(N137="snížená",J137,0)</f>
        <v>0</v>
      </c>
      <c r="BG137" s="241">
        <f>IF(N137="zákl. přenesená",J137,0)</f>
        <v>0</v>
      </c>
      <c r="BH137" s="241">
        <f>IF(N137="sníž. přenesená",J137,0)</f>
        <v>0</v>
      </c>
      <c r="BI137" s="241">
        <f>IF(N137="nulová",J137,0)</f>
        <v>0</v>
      </c>
      <c r="BJ137" s="18" t="s">
        <v>83</v>
      </c>
      <c r="BK137" s="241">
        <f>ROUND(I137*H137,2)</f>
        <v>0</v>
      </c>
      <c r="BL137" s="18" t="s">
        <v>398</v>
      </c>
      <c r="BM137" s="240" t="s">
        <v>692</v>
      </c>
    </row>
    <row r="138" s="2" customFormat="1" ht="24.15" customHeight="1">
      <c r="A138" s="39"/>
      <c r="B138" s="40"/>
      <c r="C138" s="229" t="s">
        <v>394</v>
      </c>
      <c r="D138" s="229" t="s">
        <v>256</v>
      </c>
      <c r="E138" s="230" t="s">
        <v>1233</v>
      </c>
      <c r="F138" s="231" t="s">
        <v>1254</v>
      </c>
      <c r="G138" s="232" t="s">
        <v>369</v>
      </c>
      <c r="H138" s="233">
        <v>56</v>
      </c>
      <c r="I138" s="234"/>
      <c r="J138" s="235">
        <f>ROUND(I138*H138,2)</f>
        <v>0</v>
      </c>
      <c r="K138" s="231" t="s">
        <v>1</v>
      </c>
      <c r="L138" s="45"/>
      <c r="M138" s="236" t="s">
        <v>1</v>
      </c>
      <c r="N138" s="237" t="s">
        <v>41</v>
      </c>
      <c r="O138" s="92"/>
      <c r="P138" s="238">
        <f>O138*H138</f>
        <v>0</v>
      </c>
      <c r="Q138" s="238">
        <v>0</v>
      </c>
      <c r="R138" s="238">
        <f>Q138*H138</f>
        <v>0</v>
      </c>
      <c r="S138" s="238">
        <v>0</v>
      </c>
      <c r="T138" s="239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40" t="s">
        <v>398</v>
      </c>
      <c r="AT138" s="240" t="s">
        <v>256</v>
      </c>
      <c r="AU138" s="240" t="s">
        <v>83</v>
      </c>
      <c r="AY138" s="18" t="s">
        <v>253</v>
      </c>
      <c r="BE138" s="241">
        <f>IF(N138="základní",J138,0)</f>
        <v>0</v>
      </c>
      <c r="BF138" s="241">
        <f>IF(N138="snížená",J138,0)</f>
        <v>0</v>
      </c>
      <c r="BG138" s="241">
        <f>IF(N138="zákl. přenesená",J138,0)</f>
        <v>0</v>
      </c>
      <c r="BH138" s="241">
        <f>IF(N138="sníž. přenesená",J138,0)</f>
        <v>0</v>
      </c>
      <c r="BI138" s="241">
        <f>IF(N138="nulová",J138,0)</f>
        <v>0</v>
      </c>
      <c r="BJ138" s="18" t="s">
        <v>83</v>
      </c>
      <c r="BK138" s="241">
        <f>ROUND(I138*H138,2)</f>
        <v>0</v>
      </c>
      <c r="BL138" s="18" t="s">
        <v>398</v>
      </c>
      <c r="BM138" s="240" t="s">
        <v>700</v>
      </c>
    </row>
    <row r="139" s="2" customFormat="1" ht="16.5" customHeight="1">
      <c r="A139" s="39"/>
      <c r="B139" s="40"/>
      <c r="C139" s="229" t="s">
        <v>398</v>
      </c>
      <c r="D139" s="229" t="s">
        <v>256</v>
      </c>
      <c r="E139" s="230" t="s">
        <v>1235</v>
      </c>
      <c r="F139" s="231" t="s">
        <v>1256</v>
      </c>
      <c r="G139" s="232" t="s">
        <v>369</v>
      </c>
      <c r="H139" s="233">
        <v>11</v>
      </c>
      <c r="I139" s="234"/>
      <c r="J139" s="235">
        <f>ROUND(I139*H139,2)</f>
        <v>0</v>
      </c>
      <c r="K139" s="231" t="s">
        <v>1</v>
      </c>
      <c r="L139" s="45"/>
      <c r="M139" s="236" t="s">
        <v>1</v>
      </c>
      <c r="N139" s="237" t="s">
        <v>41</v>
      </c>
      <c r="O139" s="92"/>
      <c r="P139" s="238">
        <f>O139*H139</f>
        <v>0</v>
      </c>
      <c r="Q139" s="238">
        <v>0</v>
      </c>
      <c r="R139" s="238">
        <f>Q139*H139</f>
        <v>0</v>
      </c>
      <c r="S139" s="238">
        <v>0</v>
      </c>
      <c r="T139" s="239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40" t="s">
        <v>398</v>
      </c>
      <c r="AT139" s="240" t="s">
        <v>256</v>
      </c>
      <c r="AU139" s="240" t="s">
        <v>83</v>
      </c>
      <c r="AY139" s="18" t="s">
        <v>253</v>
      </c>
      <c r="BE139" s="241">
        <f>IF(N139="základní",J139,0)</f>
        <v>0</v>
      </c>
      <c r="BF139" s="241">
        <f>IF(N139="snížená",J139,0)</f>
        <v>0</v>
      </c>
      <c r="BG139" s="241">
        <f>IF(N139="zákl. přenesená",J139,0)</f>
        <v>0</v>
      </c>
      <c r="BH139" s="241">
        <f>IF(N139="sníž. přenesená",J139,0)</f>
        <v>0</v>
      </c>
      <c r="BI139" s="241">
        <f>IF(N139="nulová",J139,0)</f>
        <v>0</v>
      </c>
      <c r="BJ139" s="18" t="s">
        <v>83</v>
      </c>
      <c r="BK139" s="241">
        <f>ROUND(I139*H139,2)</f>
        <v>0</v>
      </c>
      <c r="BL139" s="18" t="s">
        <v>398</v>
      </c>
      <c r="BM139" s="240" t="s">
        <v>708</v>
      </c>
    </row>
    <row r="140" s="2" customFormat="1" ht="16.5" customHeight="1">
      <c r="A140" s="39"/>
      <c r="B140" s="40"/>
      <c r="C140" s="229" t="s">
        <v>402</v>
      </c>
      <c r="D140" s="229" t="s">
        <v>256</v>
      </c>
      <c r="E140" s="230" t="s">
        <v>1237</v>
      </c>
      <c r="F140" s="231" t="s">
        <v>1258</v>
      </c>
      <c r="G140" s="232" t="s">
        <v>369</v>
      </c>
      <c r="H140" s="233">
        <v>17</v>
      </c>
      <c r="I140" s="234"/>
      <c r="J140" s="235">
        <f>ROUND(I140*H140,2)</f>
        <v>0</v>
      </c>
      <c r="K140" s="231" t="s">
        <v>1</v>
      </c>
      <c r="L140" s="45"/>
      <c r="M140" s="236" t="s">
        <v>1</v>
      </c>
      <c r="N140" s="237" t="s">
        <v>41</v>
      </c>
      <c r="O140" s="92"/>
      <c r="P140" s="238">
        <f>O140*H140</f>
        <v>0</v>
      </c>
      <c r="Q140" s="238">
        <v>0</v>
      </c>
      <c r="R140" s="238">
        <f>Q140*H140</f>
        <v>0</v>
      </c>
      <c r="S140" s="238">
        <v>0</v>
      </c>
      <c r="T140" s="239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40" t="s">
        <v>398</v>
      </c>
      <c r="AT140" s="240" t="s">
        <v>256</v>
      </c>
      <c r="AU140" s="240" t="s">
        <v>83</v>
      </c>
      <c r="AY140" s="18" t="s">
        <v>253</v>
      </c>
      <c r="BE140" s="241">
        <f>IF(N140="základní",J140,0)</f>
        <v>0</v>
      </c>
      <c r="BF140" s="241">
        <f>IF(N140="snížená",J140,0)</f>
        <v>0</v>
      </c>
      <c r="BG140" s="241">
        <f>IF(N140="zákl. přenesená",J140,0)</f>
        <v>0</v>
      </c>
      <c r="BH140" s="241">
        <f>IF(N140="sníž. přenesená",J140,0)</f>
        <v>0</v>
      </c>
      <c r="BI140" s="241">
        <f>IF(N140="nulová",J140,0)</f>
        <v>0</v>
      </c>
      <c r="BJ140" s="18" t="s">
        <v>83</v>
      </c>
      <c r="BK140" s="241">
        <f>ROUND(I140*H140,2)</f>
        <v>0</v>
      </c>
      <c r="BL140" s="18" t="s">
        <v>398</v>
      </c>
      <c r="BM140" s="240" t="s">
        <v>716</v>
      </c>
    </row>
    <row r="141" s="2" customFormat="1" ht="16.5" customHeight="1">
      <c r="A141" s="39"/>
      <c r="B141" s="40"/>
      <c r="C141" s="229" t="s">
        <v>406</v>
      </c>
      <c r="D141" s="229" t="s">
        <v>256</v>
      </c>
      <c r="E141" s="230" t="s">
        <v>1239</v>
      </c>
      <c r="F141" s="231" t="s">
        <v>1260</v>
      </c>
      <c r="G141" s="232" t="s">
        <v>369</v>
      </c>
      <c r="H141" s="233">
        <v>1</v>
      </c>
      <c r="I141" s="234"/>
      <c r="J141" s="235">
        <f>ROUND(I141*H141,2)</f>
        <v>0</v>
      </c>
      <c r="K141" s="231" t="s">
        <v>1</v>
      </c>
      <c r="L141" s="45"/>
      <c r="M141" s="236" t="s">
        <v>1</v>
      </c>
      <c r="N141" s="237" t="s">
        <v>41</v>
      </c>
      <c r="O141" s="92"/>
      <c r="P141" s="238">
        <f>O141*H141</f>
        <v>0</v>
      </c>
      <c r="Q141" s="238">
        <v>0</v>
      </c>
      <c r="R141" s="238">
        <f>Q141*H141</f>
        <v>0</v>
      </c>
      <c r="S141" s="238">
        <v>0</v>
      </c>
      <c r="T141" s="239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40" t="s">
        <v>398</v>
      </c>
      <c r="AT141" s="240" t="s">
        <v>256</v>
      </c>
      <c r="AU141" s="240" t="s">
        <v>83</v>
      </c>
      <c r="AY141" s="18" t="s">
        <v>253</v>
      </c>
      <c r="BE141" s="241">
        <f>IF(N141="základní",J141,0)</f>
        <v>0</v>
      </c>
      <c r="BF141" s="241">
        <f>IF(N141="snížená",J141,0)</f>
        <v>0</v>
      </c>
      <c r="BG141" s="241">
        <f>IF(N141="zákl. přenesená",J141,0)</f>
        <v>0</v>
      </c>
      <c r="BH141" s="241">
        <f>IF(N141="sníž. přenesená",J141,0)</f>
        <v>0</v>
      </c>
      <c r="BI141" s="241">
        <f>IF(N141="nulová",J141,0)</f>
        <v>0</v>
      </c>
      <c r="BJ141" s="18" t="s">
        <v>83</v>
      </c>
      <c r="BK141" s="241">
        <f>ROUND(I141*H141,2)</f>
        <v>0</v>
      </c>
      <c r="BL141" s="18" t="s">
        <v>398</v>
      </c>
      <c r="BM141" s="240" t="s">
        <v>724</v>
      </c>
    </row>
    <row r="142" s="2" customFormat="1" ht="24.15" customHeight="1">
      <c r="A142" s="39"/>
      <c r="B142" s="40"/>
      <c r="C142" s="229" t="s">
        <v>410</v>
      </c>
      <c r="D142" s="229" t="s">
        <v>256</v>
      </c>
      <c r="E142" s="230" t="s">
        <v>1269</v>
      </c>
      <c r="F142" s="231" t="s">
        <v>1270</v>
      </c>
      <c r="G142" s="232" t="s">
        <v>422</v>
      </c>
      <c r="H142" s="233">
        <v>0.10000000000000001</v>
      </c>
      <c r="I142" s="234"/>
      <c r="J142" s="235">
        <f>ROUND(I142*H142,2)</f>
        <v>0</v>
      </c>
      <c r="K142" s="231" t="s">
        <v>1</v>
      </c>
      <c r="L142" s="45"/>
      <c r="M142" s="236" t="s">
        <v>1</v>
      </c>
      <c r="N142" s="237" t="s">
        <v>41</v>
      </c>
      <c r="O142" s="92"/>
      <c r="P142" s="238">
        <f>O142*H142</f>
        <v>0</v>
      </c>
      <c r="Q142" s="238">
        <v>0</v>
      </c>
      <c r="R142" s="238">
        <f>Q142*H142</f>
        <v>0</v>
      </c>
      <c r="S142" s="238">
        <v>0</v>
      </c>
      <c r="T142" s="239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40" t="s">
        <v>398</v>
      </c>
      <c r="AT142" s="240" t="s">
        <v>256</v>
      </c>
      <c r="AU142" s="240" t="s">
        <v>83</v>
      </c>
      <c r="AY142" s="18" t="s">
        <v>253</v>
      </c>
      <c r="BE142" s="241">
        <f>IF(N142="základní",J142,0)</f>
        <v>0</v>
      </c>
      <c r="BF142" s="241">
        <f>IF(N142="snížená",J142,0)</f>
        <v>0</v>
      </c>
      <c r="BG142" s="241">
        <f>IF(N142="zákl. přenesená",J142,0)</f>
        <v>0</v>
      </c>
      <c r="BH142" s="241">
        <f>IF(N142="sníž. přenesená",J142,0)</f>
        <v>0</v>
      </c>
      <c r="BI142" s="241">
        <f>IF(N142="nulová",J142,0)</f>
        <v>0</v>
      </c>
      <c r="BJ142" s="18" t="s">
        <v>83</v>
      </c>
      <c r="BK142" s="241">
        <f>ROUND(I142*H142,2)</f>
        <v>0</v>
      </c>
      <c r="BL142" s="18" t="s">
        <v>398</v>
      </c>
      <c r="BM142" s="240" t="s">
        <v>732</v>
      </c>
    </row>
    <row r="143" s="12" customFormat="1" ht="25.92" customHeight="1">
      <c r="A143" s="12"/>
      <c r="B143" s="213"/>
      <c r="C143" s="214"/>
      <c r="D143" s="215" t="s">
        <v>75</v>
      </c>
      <c r="E143" s="216" t="s">
        <v>1271</v>
      </c>
      <c r="F143" s="216" t="s">
        <v>1272</v>
      </c>
      <c r="G143" s="214"/>
      <c r="H143" s="214"/>
      <c r="I143" s="217"/>
      <c r="J143" s="218">
        <f>BK143</f>
        <v>0</v>
      </c>
      <c r="K143" s="214"/>
      <c r="L143" s="219"/>
      <c r="M143" s="220"/>
      <c r="N143" s="221"/>
      <c r="O143" s="221"/>
      <c r="P143" s="222">
        <f>SUM(P144:P163)</f>
        <v>0</v>
      </c>
      <c r="Q143" s="221"/>
      <c r="R143" s="222">
        <f>SUM(R144:R163)</f>
        <v>0</v>
      </c>
      <c r="S143" s="221"/>
      <c r="T143" s="223">
        <f>SUM(T144:T163)</f>
        <v>0</v>
      </c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R143" s="224" t="s">
        <v>85</v>
      </c>
      <c r="AT143" s="225" t="s">
        <v>75</v>
      </c>
      <c r="AU143" s="225" t="s">
        <v>76</v>
      </c>
      <c r="AY143" s="224" t="s">
        <v>253</v>
      </c>
      <c r="BK143" s="226">
        <f>SUM(BK144:BK163)</f>
        <v>0</v>
      </c>
    </row>
    <row r="144" s="2" customFormat="1" ht="24.15" customHeight="1">
      <c r="A144" s="39"/>
      <c r="B144" s="40"/>
      <c r="C144" s="229" t="s">
        <v>414</v>
      </c>
      <c r="D144" s="229" t="s">
        <v>256</v>
      </c>
      <c r="E144" s="230" t="s">
        <v>1273</v>
      </c>
      <c r="F144" s="231" t="s">
        <v>1274</v>
      </c>
      <c r="G144" s="232" t="s">
        <v>369</v>
      </c>
      <c r="H144" s="233">
        <v>8</v>
      </c>
      <c r="I144" s="234"/>
      <c r="J144" s="235">
        <f>ROUND(I144*H144,2)</f>
        <v>0</v>
      </c>
      <c r="K144" s="231" t="s">
        <v>1</v>
      </c>
      <c r="L144" s="45"/>
      <c r="M144" s="236" t="s">
        <v>1</v>
      </c>
      <c r="N144" s="237" t="s">
        <v>41</v>
      </c>
      <c r="O144" s="92"/>
      <c r="P144" s="238">
        <f>O144*H144</f>
        <v>0</v>
      </c>
      <c r="Q144" s="238">
        <v>0</v>
      </c>
      <c r="R144" s="238">
        <f>Q144*H144</f>
        <v>0</v>
      </c>
      <c r="S144" s="238">
        <v>0</v>
      </c>
      <c r="T144" s="239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40" t="s">
        <v>398</v>
      </c>
      <c r="AT144" s="240" t="s">
        <v>256</v>
      </c>
      <c r="AU144" s="240" t="s">
        <v>83</v>
      </c>
      <c r="AY144" s="18" t="s">
        <v>253</v>
      </c>
      <c r="BE144" s="241">
        <f>IF(N144="základní",J144,0)</f>
        <v>0</v>
      </c>
      <c r="BF144" s="241">
        <f>IF(N144="snížená",J144,0)</f>
        <v>0</v>
      </c>
      <c r="BG144" s="241">
        <f>IF(N144="zákl. přenesená",J144,0)</f>
        <v>0</v>
      </c>
      <c r="BH144" s="241">
        <f>IF(N144="sníž. přenesená",J144,0)</f>
        <v>0</v>
      </c>
      <c r="BI144" s="241">
        <f>IF(N144="nulová",J144,0)</f>
        <v>0</v>
      </c>
      <c r="BJ144" s="18" t="s">
        <v>83</v>
      </c>
      <c r="BK144" s="241">
        <f>ROUND(I144*H144,2)</f>
        <v>0</v>
      </c>
      <c r="BL144" s="18" t="s">
        <v>398</v>
      </c>
      <c r="BM144" s="240" t="s">
        <v>740</v>
      </c>
    </row>
    <row r="145" s="2" customFormat="1" ht="24.15" customHeight="1">
      <c r="A145" s="39"/>
      <c r="B145" s="40"/>
      <c r="C145" s="229" t="s">
        <v>7</v>
      </c>
      <c r="D145" s="229" t="s">
        <v>256</v>
      </c>
      <c r="E145" s="230" t="s">
        <v>1275</v>
      </c>
      <c r="F145" s="231" t="s">
        <v>2660</v>
      </c>
      <c r="G145" s="232" t="s">
        <v>369</v>
      </c>
      <c r="H145" s="233">
        <v>3</v>
      </c>
      <c r="I145" s="234"/>
      <c r="J145" s="235">
        <f>ROUND(I145*H145,2)</f>
        <v>0</v>
      </c>
      <c r="K145" s="231" t="s">
        <v>1</v>
      </c>
      <c r="L145" s="45"/>
      <c r="M145" s="236" t="s">
        <v>1</v>
      </c>
      <c r="N145" s="237" t="s">
        <v>41</v>
      </c>
      <c r="O145" s="92"/>
      <c r="P145" s="238">
        <f>O145*H145</f>
        <v>0</v>
      </c>
      <c r="Q145" s="238">
        <v>0</v>
      </c>
      <c r="R145" s="238">
        <f>Q145*H145</f>
        <v>0</v>
      </c>
      <c r="S145" s="238">
        <v>0</v>
      </c>
      <c r="T145" s="239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40" t="s">
        <v>398</v>
      </c>
      <c r="AT145" s="240" t="s">
        <v>256</v>
      </c>
      <c r="AU145" s="240" t="s">
        <v>83</v>
      </c>
      <c r="AY145" s="18" t="s">
        <v>253</v>
      </c>
      <c r="BE145" s="241">
        <f>IF(N145="základní",J145,0)</f>
        <v>0</v>
      </c>
      <c r="BF145" s="241">
        <f>IF(N145="snížená",J145,0)</f>
        <v>0</v>
      </c>
      <c r="BG145" s="241">
        <f>IF(N145="zákl. přenesená",J145,0)</f>
        <v>0</v>
      </c>
      <c r="BH145" s="241">
        <f>IF(N145="sníž. přenesená",J145,0)</f>
        <v>0</v>
      </c>
      <c r="BI145" s="241">
        <f>IF(N145="nulová",J145,0)</f>
        <v>0</v>
      </c>
      <c r="BJ145" s="18" t="s">
        <v>83</v>
      </c>
      <c r="BK145" s="241">
        <f>ROUND(I145*H145,2)</f>
        <v>0</v>
      </c>
      <c r="BL145" s="18" t="s">
        <v>398</v>
      </c>
      <c r="BM145" s="240" t="s">
        <v>748</v>
      </c>
    </row>
    <row r="146" s="2" customFormat="1" ht="55.5" customHeight="1">
      <c r="A146" s="39"/>
      <c r="B146" s="40"/>
      <c r="C146" s="229" t="s">
        <v>428</v>
      </c>
      <c r="D146" s="229" t="s">
        <v>256</v>
      </c>
      <c r="E146" s="230" t="s">
        <v>1241</v>
      </c>
      <c r="F146" s="231" t="s">
        <v>2661</v>
      </c>
      <c r="G146" s="232" t="s">
        <v>369</v>
      </c>
      <c r="H146" s="233">
        <v>8</v>
      </c>
      <c r="I146" s="234"/>
      <c r="J146" s="235">
        <f>ROUND(I146*H146,2)</f>
        <v>0</v>
      </c>
      <c r="K146" s="231" t="s">
        <v>1</v>
      </c>
      <c r="L146" s="45"/>
      <c r="M146" s="236" t="s">
        <v>1</v>
      </c>
      <c r="N146" s="237" t="s">
        <v>41</v>
      </c>
      <c r="O146" s="92"/>
      <c r="P146" s="238">
        <f>O146*H146</f>
        <v>0</v>
      </c>
      <c r="Q146" s="238">
        <v>0</v>
      </c>
      <c r="R146" s="238">
        <f>Q146*H146</f>
        <v>0</v>
      </c>
      <c r="S146" s="238">
        <v>0</v>
      </c>
      <c r="T146" s="239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40" t="s">
        <v>398</v>
      </c>
      <c r="AT146" s="240" t="s">
        <v>256</v>
      </c>
      <c r="AU146" s="240" t="s">
        <v>83</v>
      </c>
      <c r="AY146" s="18" t="s">
        <v>253</v>
      </c>
      <c r="BE146" s="241">
        <f>IF(N146="základní",J146,0)</f>
        <v>0</v>
      </c>
      <c r="BF146" s="241">
        <f>IF(N146="snížená",J146,0)</f>
        <v>0</v>
      </c>
      <c r="BG146" s="241">
        <f>IF(N146="zákl. přenesená",J146,0)</f>
        <v>0</v>
      </c>
      <c r="BH146" s="241">
        <f>IF(N146="sníž. přenesená",J146,0)</f>
        <v>0</v>
      </c>
      <c r="BI146" s="241">
        <f>IF(N146="nulová",J146,0)</f>
        <v>0</v>
      </c>
      <c r="BJ146" s="18" t="s">
        <v>83</v>
      </c>
      <c r="BK146" s="241">
        <f>ROUND(I146*H146,2)</f>
        <v>0</v>
      </c>
      <c r="BL146" s="18" t="s">
        <v>398</v>
      </c>
      <c r="BM146" s="240" t="s">
        <v>756</v>
      </c>
    </row>
    <row r="147" s="2" customFormat="1" ht="55.5" customHeight="1">
      <c r="A147" s="39"/>
      <c r="B147" s="40"/>
      <c r="C147" s="229" t="s">
        <v>432</v>
      </c>
      <c r="D147" s="229" t="s">
        <v>256</v>
      </c>
      <c r="E147" s="230" t="s">
        <v>1243</v>
      </c>
      <c r="F147" s="231" t="s">
        <v>2662</v>
      </c>
      <c r="G147" s="232" t="s">
        <v>369</v>
      </c>
      <c r="H147" s="233">
        <v>3</v>
      </c>
      <c r="I147" s="234"/>
      <c r="J147" s="235">
        <f>ROUND(I147*H147,2)</f>
        <v>0</v>
      </c>
      <c r="K147" s="231" t="s">
        <v>1</v>
      </c>
      <c r="L147" s="45"/>
      <c r="M147" s="236" t="s">
        <v>1</v>
      </c>
      <c r="N147" s="237" t="s">
        <v>41</v>
      </c>
      <c r="O147" s="92"/>
      <c r="P147" s="238">
        <f>O147*H147</f>
        <v>0</v>
      </c>
      <c r="Q147" s="238">
        <v>0</v>
      </c>
      <c r="R147" s="238">
        <f>Q147*H147</f>
        <v>0</v>
      </c>
      <c r="S147" s="238">
        <v>0</v>
      </c>
      <c r="T147" s="239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40" t="s">
        <v>398</v>
      </c>
      <c r="AT147" s="240" t="s">
        <v>256</v>
      </c>
      <c r="AU147" s="240" t="s">
        <v>83</v>
      </c>
      <c r="AY147" s="18" t="s">
        <v>253</v>
      </c>
      <c r="BE147" s="241">
        <f>IF(N147="základní",J147,0)</f>
        <v>0</v>
      </c>
      <c r="BF147" s="241">
        <f>IF(N147="snížená",J147,0)</f>
        <v>0</v>
      </c>
      <c r="BG147" s="241">
        <f>IF(N147="zákl. přenesená",J147,0)</f>
        <v>0</v>
      </c>
      <c r="BH147" s="241">
        <f>IF(N147="sníž. přenesená",J147,0)</f>
        <v>0</v>
      </c>
      <c r="BI147" s="241">
        <f>IF(N147="nulová",J147,0)</f>
        <v>0</v>
      </c>
      <c r="BJ147" s="18" t="s">
        <v>83</v>
      </c>
      <c r="BK147" s="241">
        <f>ROUND(I147*H147,2)</f>
        <v>0</v>
      </c>
      <c r="BL147" s="18" t="s">
        <v>398</v>
      </c>
      <c r="BM147" s="240" t="s">
        <v>764</v>
      </c>
    </row>
    <row r="148" s="2" customFormat="1" ht="62.7" customHeight="1">
      <c r="A148" s="39"/>
      <c r="B148" s="40"/>
      <c r="C148" s="229" t="s">
        <v>437</v>
      </c>
      <c r="D148" s="229" t="s">
        <v>256</v>
      </c>
      <c r="E148" s="230" t="s">
        <v>1245</v>
      </c>
      <c r="F148" s="231" t="s">
        <v>2663</v>
      </c>
      <c r="G148" s="232" t="s">
        <v>369</v>
      </c>
      <c r="H148" s="233">
        <v>11</v>
      </c>
      <c r="I148" s="234"/>
      <c r="J148" s="235">
        <f>ROUND(I148*H148,2)</f>
        <v>0</v>
      </c>
      <c r="K148" s="231" t="s">
        <v>1</v>
      </c>
      <c r="L148" s="45"/>
      <c r="M148" s="236" t="s">
        <v>1</v>
      </c>
      <c r="N148" s="237" t="s">
        <v>41</v>
      </c>
      <c r="O148" s="92"/>
      <c r="P148" s="238">
        <f>O148*H148</f>
        <v>0</v>
      </c>
      <c r="Q148" s="238">
        <v>0</v>
      </c>
      <c r="R148" s="238">
        <f>Q148*H148</f>
        <v>0</v>
      </c>
      <c r="S148" s="238">
        <v>0</v>
      </c>
      <c r="T148" s="239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40" t="s">
        <v>398</v>
      </c>
      <c r="AT148" s="240" t="s">
        <v>256</v>
      </c>
      <c r="AU148" s="240" t="s">
        <v>83</v>
      </c>
      <c r="AY148" s="18" t="s">
        <v>253</v>
      </c>
      <c r="BE148" s="241">
        <f>IF(N148="základní",J148,0)</f>
        <v>0</v>
      </c>
      <c r="BF148" s="241">
        <f>IF(N148="snížená",J148,0)</f>
        <v>0</v>
      </c>
      <c r="BG148" s="241">
        <f>IF(N148="zákl. přenesená",J148,0)</f>
        <v>0</v>
      </c>
      <c r="BH148" s="241">
        <f>IF(N148="sníž. přenesená",J148,0)</f>
        <v>0</v>
      </c>
      <c r="BI148" s="241">
        <f>IF(N148="nulová",J148,0)</f>
        <v>0</v>
      </c>
      <c r="BJ148" s="18" t="s">
        <v>83</v>
      </c>
      <c r="BK148" s="241">
        <f>ROUND(I148*H148,2)</f>
        <v>0</v>
      </c>
      <c r="BL148" s="18" t="s">
        <v>398</v>
      </c>
      <c r="BM148" s="240" t="s">
        <v>772</v>
      </c>
    </row>
    <row r="149" s="2" customFormat="1" ht="24.15" customHeight="1">
      <c r="A149" s="39"/>
      <c r="B149" s="40"/>
      <c r="C149" s="229" t="s">
        <v>444</v>
      </c>
      <c r="D149" s="229" t="s">
        <v>256</v>
      </c>
      <c r="E149" s="230" t="s">
        <v>1283</v>
      </c>
      <c r="F149" s="231" t="s">
        <v>1284</v>
      </c>
      <c r="G149" s="232" t="s">
        <v>369</v>
      </c>
      <c r="H149" s="233">
        <v>3</v>
      </c>
      <c r="I149" s="234"/>
      <c r="J149" s="235">
        <f>ROUND(I149*H149,2)</f>
        <v>0</v>
      </c>
      <c r="K149" s="231" t="s">
        <v>1</v>
      </c>
      <c r="L149" s="45"/>
      <c r="M149" s="236" t="s">
        <v>1</v>
      </c>
      <c r="N149" s="237" t="s">
        <v>41</v>
      </c>
      <c r="O149" s="92"/>
      <c r="P149" s="238">
        <f>O149*H149</f>
        <v>0</v>
      </c>
      <c r="Q149" s="238">
        <v>0</v>
      </c>
      <c r="R149" s="238">
        <f>Q149*H149</f>
        <v>0</v>
      </c>
      <c r="S149" s="238">
        <v>0</v>
      </c>
      <c r="T149" s="239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40" t="s">
        <v>398</v>
      </c>
      <c r="AT149" s="240" t="s">
        <v>256</v>
      </c>
      <c r="AU149" s="240" t="s">
        <v>83</v>
      </c>
      <c r="AY149" s="18" t="s">
        <v>253</v>
      </c>
      <c r="BE149" s="241">
        <f>IF(N149="základní",J149,0)</f>
        <v>0</v>
      </c>
      <c r="BF149" s="241">
        <f>IF(N149="snížená",J149,0)</f>
        <v>0</v>
      </c>
      <c r="BG149" s="241">
        <f>IF(N149="zákl. přenesená",J149,0)</f>
        <v>0</v>
      </c>
      <c r="BH149" s="241">
        <f>IF(N149="sníž. přenesená",J149,0)</f>
        <v>0</v>
      </c>
      <c r="BI149" s="241">
        <f>IF(N149="nulová",J149,0)</f>
        <v>0</v>
      </c>
      <c r="BJ149" s="18" t="s">
        <v>83</v>
      </c>
      <c r="BK149" s="241">
        <f>ROUND(I149*H149,2)</f>
        <v>0</v>
      </c>
      <c r="BL149" s="18" t="s">
        <v>398</v>
      </c>
      <c r="BM149" s="240" t="s">
        <v>780</v>
      </c>
    </row>
    <row r="150" s="2" customFormat="1" ht="24.15" customHeight="1">
      <c r="A150" s="39"/>
      <c r="B150" s="40"/>
      <c r="C150" s="229" t="s">
        <v>456</v>
      </c>
      <c r="D150" s="229" t="s">
        <v>256</v>
      </c>
      <c r="E150" s="230" t="s">
        <v>1285</v>
      </c>
      <c r="F150" s="231" t="s">
        <v>1286</v>
      </c>
      <c r="G150" s="232" t="s">
        <v>369</v>
      </c>
      <c r="H150" s="233">
        <v>12</v>
      </c>
      <c r="I150" s="234"/>
      <c r="J150" s="235">
        <f>ROUND(I150*H150,2)</f>
        <v>0</v>
      </c>
      <c r="K150" s="231" t="s">
        <v>1</v>
      </c>
      <c r="L150" s="45"/>
      <c r="M150" s="236" t="s">
        <v>1</v>
      </c>
      <c r="N150" s="237" t="s">
        <v>41</v>
      </c>
      <c r="O150" s="92"/>
      <c r="P150" s="238">
        <f>O150*H150</f>
        <v>0</v>
      </c>
      <c r="Q150" s="238">
        <v>0</v>
      </c>
      <c r="R150" s="238">
        <f>Q150*H150</f>
        <v>0</v>
      </c>
      <c r="S150" s="238">
        <v>0</v>
      </c>
      <c r="T150" s="239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40" t="s">
        <v>398</v>
      </c>
      <c r="AT150" s="240" t="s">
        <v>256</v>
      </c>
      <c r="AU150" s="240" t="s">
        <v>83</v>
      </c>
      <c r="AY150" s="18" t="s">
        <v>253</v>
      </c>
      <c r="BE150" s="241">
        <f>IF(N150="základní",J150,0)</f>
        <v>0</v>
      </c>
      <c r="BF150" s="241">
        <f>IF(N150="snížená",J150,0)</f>
        <v>0</v>
      </c>
      <c r="BG150" s="241">
        <f>IF(N150="zákl. přenesená",J150,0)</f>
        <v>0</v>
      </c>
      <c r="BH150" s="241">
        <f>IF(N150="sníž. přenesená",J150,0)</f>
        <v>0</v>
      </c>
      <c r="BI150" s="241">
        <f>IF(N150="nulová",J150,0)</f>
        <v>0</v>
      </c>
      <c r="BJ150" s="18" t="s">
        <v>83</v>
      </c>
      <c r="BK150" s="241">
        <f>ROUND(I150*H150,2)</f>
        <v>0</v>
      </c>
      <c r="BL150" s="18" t="s">
        <v>398</v>
      </c>
      <c r="BM150" s="240" t="s">
        <v>795</v>
      </c>
    </row>
    <row r="151" s="2" customFormat="1" ht="24.15" customHeight="1">
      <c r="A151" s="39"/>
      <c r="B151" s="40"/>
      <c r="C151" s="229" t="s">
        <v>462</v>
      </c>
      <c r="D151" s="229" t="s">
        <v>256</v>
      </c>
      <c r="E151" s="230" t="s">
        <v>1287</v>
      </c>
      <c r="F151" s="231" t="s">
        <v>1288</v>
      </c>
      <c r="G151" s="232" t="s">
        <v>369</v>
      </c>
      <c r="H151" s="233">
        <v>2</v>
      </c>
      <c r="I151" s="234"/>
      <c r="J151" s="235">
        <f>ROUND(I151*H151,2)</f>
        <v>0</v>
      </c>
      <c r="K151" s="231" t="s">
        <v>1</v>
      </c>
      <c r="L151" s="45"/>
      <c r="M151" s="236" t="s">
        <v>1</v>
      </c>
      <c r="N151" s="237" t="s">
        <v>41</v>
      </c>
      <c r="O151" s="92"/>
      <c r="P151" s="238">
        <f>O151*H151</f>
        <v>0</v>
      </c>
      <c r="Q151" s="238">
        <v>0</v>
      </c>
      <c r="R151" s="238">
        <f>Q151*H151</f>
        <v>0</v>
      </c>
      <c r="S151" s="238">
        <v>0</v>
      </c>
      <c r="T151" s="239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40" t="s">
        <v>398</v>
      </c>
      <c r="AT151" s="240" t="s">
        <v>256</v>
      </c>
      <c r="AU151" s="240" t="s">
        <v>83</v>
      </c>
      <c r="AY151" s="18" t="s">
        <v>253</v>
      </c>
      <c r="BE151" s="241">
        <f>IF(N151="základní",J151,0)</f>
        <v>0</v>
      </c>
      <c r="BF151" s="241">
        <f>IF(N151="snížená",J151,0)</f>
        <v>0</v>
      </c>
      <c r="BG151" s="241">
        <f>IF(N151="zákl. přenesená",J151,0)</f>
        <v>0</v>
      </c>
      <c r="BH151" s="241">
        <f>IF(N151="sníž. přenesená",J151,0)</f>
        <v>0</v>
      </c>
      <c r="BI151" s="241">
        <f>IF(N151="nulová",J151,0)</f>
        <v>0</v>
      </c>
      <c r="BJ151" s="18" t="s">
        <v>83</v>
      </c>
      <c r="BK151" s="241">
        <f>ROUND(I151*H151,2)</f>
        <v>0</v>
      </c>
      <c r="BL151" s="18" t="s">
        <v>398</v>
      </c>
      <c r="BM151" s="240" t="s">
        <v>804</v>
      </c>
    </row>
    <row r="152" s="2" customFormat="1" ht="49.05" customHeight="1">
      <c r="A152" s="39"/>
      <c r="B152" s="40"/>
      <c r="C152" s="229" t="s">
        <v>470</v>
      </c>
      <c r="D152" s="229" t="s">
        <v>256</v>
      </c>
      <c r="E152" s="230" t="s">
        <v>1247</v>
      </c>
      <c r="F152" s="231" t="s">
        <v>2664</v>
      </c>
      <c r="G152" s="232" t="s">
        <v>369</v>
      </c>
      <c r="H152" s="233">
        <v>1</v>
      </c>
      <c r="I152" s="234"/>
      <c r="J152" s="235">
        <f>ROUND(I152*H152,2)</f>
        <v>0</v>
      </c>
      <c r="K152" s="231" t="s">
        <v>1</v>
      </c>
      <c r="L152" s="45"/>
      <c r="M152" s="236" t="s">
        <v>1</v>
      </c>
      <c r="N152" s="237" t="s">
        <v>41</v>
      </c>
      <c r="O152" s="92"/>
      <c r="P152" s="238">
        <f>O152*H152</f>
        <v>0</v>
      </c>
      <c r="Q152" s="238">
        <v>0</v>
      </c>
      <c r="R152" s="238">
        <f>Q152*H152</f>
        <v>0</v>
      </c>
      <c r="S152" s="238">
        <v>0</v>
      </c>
      <c r="T152" s="239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40" t="s">
        <v>398</v>
      </c>
      <c r="AT152" s="240" t="s">
        <v>256</v>
      </c>
      <c r="AU152" s="240" t="s">
        <v>83</v>
      </c>
      <c r="AY152" s="18" t="s">
        <v>253</v>
      </c>
      <c r="BE152" s="241">
        <f>IF(N152="základní",J152,0)</f>
        <v>0</v>
      </c>
      <c r="BF152" s="241">
        <f>IF(N152="snížená",J152,0)</f>
        <v>0</v>
      </c>
      <c r="BG152" s="241">
        <f>IF(N152="zákl. přenesená",J152,0)</f>
        <v>0</v>
      </c>
      <c r="BH152" s="241">
        <f>IF(N152="sníž. přenesená",J152,0)</f>
        <v>0</v>
      </c>
      <c r="BI152" s="241">
        <f>IF(N152="nulová",J152,0)</f>
        <v>0</v>
      </c>
      <c r="BJ152" s="18" t="s">
        <v>83</v>
      </c>
      <c r="BK152" s="241">
        <f>ROUND(I152*H152,2)</f>
        <v>0</v>
      </c>
      <c r="BL152" s="18" t="s">
        <v>398</v>
      </c>
      <c r="BM152" s="240" t="s">
        <v>812</v>
      </c>
    </row>
    <row r="153" s="2" customFormat="1" ht="55.5" customHeight="1">
      <c r="A153" s="39"/>
      <c r="B153" s="40"/>
      <c r="C153" s="229" t="s">
        <v>475</v>
      </c>
      <c r="D153" s="229" t="s">
        <v>256</v>
      </c>
      <c r="E153" s="230" t="s">
        <v>1249</v>
      </c>
      <c r="F153" s="231" t="s">
        <v>2665</v>
      </c>
      <c r="G153" s="232" t="s">
        <v>369</v>
      </c>
      <c r="H153" s="233">
        <v>1</v>
      </c>
      <c r="I153" s="234"/>
      <c r="J153" s="235">
        <f>ROUND(I153*H153,2)</f>
        <v>0</v>
      </c>
      <c r="K153" s="231" t="s">
        <v>1</v>
      </c>
      <c r="L153" s="45"/>
      <c r="M153" s="236" t="s">
        <v>1</v>
      </c>
      <c r="N153" s="237" t="s">
        <v>41</v>
      </c>
      <c r="O153" s="92"/>
      <c r="P153" s="238">
        <f>O153*H153</f>
        <v>0</v>
      </c>
      <c r="Q153" s="238">
        <v>0</v>
      </c>
      <c r="R153" s="238">
        <f>Q153*H153</f>
        <v>0</v>
      </c>
      <c r="S153" s="238">
        <v>0</v>
      </c>
      <c r="T153" s="239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40" t="s">
        <v>398</v>
      </c>
      <c r="AT153" s="240" t="s">
        <v>256</v>
      </c>
      <c r="AU153" s="240" t="s">
        <v>83</v>
      </c>
      <c r="AY153" s="18" t="s">
        <v>253</v>
      </c>
      <c r="BE153" s="241">
        <f>IF(N153="základní",J153,0)</f>
        <v>0</v>
      </c>
      <c r="BF153" s="241">
        <f>IF(N153="snížená",J153,0)</f>
        <v>0</v>
      </c>
      <c r="BG153" s="241">
        <f>IF(N153="zákl. přenesená",J153,0)</f>
        <v>0</v>
      </c>
      <c r="BH153" s="241">
        <f>IF(N153="sníž. přenesená",J153,0)</f>
        <v>0</v>
      </c>
      <c r="BI153" s="241">
        <f>IF(N153="nulová",J153,0)</f>
        <v>0</v>
      </c>
      <c r="BJ153" s="18" t="s">
        <v>83</v>
      </c>
      <c r="BK153" s="241">
        <f>ROUND(I153*H153,2)</f>
        <v>0</v>
      </c>
      <c r="BL153" s="18" t="s">
        <v>398</v>
      </c>
      <c r="BM153" s="240" t="s">
        <v>823</v>
      </c>
    </row>
    <row r="154" s="2" customFormat="1" ht="55.5" customHeight="1">
      <c r="A154" s="39"/>
      <c r="B154" s="40"/>
      <c r="C154" s="229" t="s">
        <v>487</v>
      </c>
      <c r="D154" s="229" t="s">
        <v>256</v>
      </c>
      <c r="E154" s="230" t="s">
        <v>1251</v>
      </c>
      <c r="F154" s="231" t="s">
        <v>2666</v>
      </c>
      <c r="G154" s="232" t="s">
        <v>369</v>
      </c>
      <c r="H154" s="233">
        <v>3</v>
      </c>
      <c r="I154" s="234"/>
      <c r="J154" s="235">
        <f>ROUND(I154*H154,2)</f>
        <v>0</v>
      </c>
      <c r="K154" s="231" t="s">
        <v>1</v>
      </c>
      <c r="L154" s="45"/>
      <c r="M154" s="236" t="s">
        <v>1</v>
      </c>
      <c r="N154" s="237" t="s">
        <v>41</v>
      </c>
      <c r="O154" s="92"/>
      <c r="P154" s="238">
        <f>O154*H154</f>
        <v>0</v>
      </c>
      <c r="Q154" s="238">
        <v>0</v>
      </c>
      <c r="R154" s="238">
        <f>Q154*H154</f>
        <v>0</v>
      </c>
      <c r="S154" s="238">
        <v>0</v>
      </c>
      <c r="T154" s="239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40" t="s">
        <v>398</v>
      </c>
      <c r="AT154" s="240" t="s">
        <v>256</v>
      </c>
      <c r="AU154" s="240" t="s">
        <v>83</v>
      </c>
      <c r="AY154" s="18" t="s">
        <v>253</v>
      </c>
      <c r="BE154" s="241">
        <f>IF(N154="základní",J154,0)</f>
        <v>0</v>
      </c>
      <c r="BF154" s="241">
        <f>IF(N154="snížená",J154,0)</f>
        <v>0</v>
      </c>
      <c r="BG154" s="241">
        <f>IF(N154="zákl. přenesená",J154,0)</f>
        <v>0</v>
      </c>
      <c r="BH154" s="241">
        <f>IF(N154="sníž. přenesená",J154,0)</f>
        <v>0</v>
      </c>
      <c r="BI154" s="241">
        <f>IF(N154="nulová",J154,0)</f>
        <v>0</v>
      </c>
      <c r="BJ154" s="18" t="s">
        <v>83</v>
      </c>
      <c r="BK154" s="241">
        <f>ROUND(I154*H154,2)</f>
        <v>0</v>
      </c>
      <c r="BL154" s="18" t="s">
        <v>398</v>
      </c>
      <c r="BM154" s="240" t="s">
        <v>832</v>
      </c>
    </row>
    <row r="155" s="2" customFormat="1" ht="55.5" customHeight="1">
      <c r="A155" s="39"/>
      <c r="B155" s="40"/>
      <c r="C155" s="229" t="s">
        <v>497</v>
      </c>
      <c r="D155" s="229" t="s">
        <v>256</v>
      </c>
      <c r="E155" s="230" t="s">
        <v>1253</v>
      </c>
      <c r="F155" s="231" t="s">
        <v>2667</v>
      </c>
      <c r="G155" s="232" t="s">
        <v>369</v>
      </c>
      <c r="H155" s="233">
        <v>1</v>
      </c>
      <c r="I155" s="234"/>
      <c r="J155" s="235">
        <f>ROUND(I155*H155,2)</f>
        <v>0</v>
      </c>
      <c r="K155" s="231" t="s">
        <v>1</v>
      </c>
      <c r="L155" s="45"/>
      <c r="M155" s="236" t="s">
        <v>1</v>
      </c>
      <c r="N155" s="237" t="s">
        <v>41</v>
      </c>
      <c r="O155" s="92"/>
      <c r="P155" s="238">
        <f>O155*H155</f>
        <v>0</v>
      </c>
      <c r="Q155" s="238">
        <v>0</v>
      </c>
      <c r="R155" s="238">
        <f>Q155*H155</f>
        <v>0</v>
      </c>
      <c r="S155" s="238">
        <v>0</v>
      </c>
      <c r="T155" s="239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40" t="s">
        <v>398</v>
      </c>
      <c r="AT155" s="240" t="s">
        <v>256</v>
      </c>
      <c r="AU155" s="240" t="s">
        <v>83</v>
      </c>
      <c r="AY155" s="18" t="s">
        <v>253</v>
      </c>
      <c r="BE155" s="241">
        <f>IF(N155="základní",J155,0)</f>
        <v>0</v>
      </c>
      <c r="BF155" s="241">
        <f>IF(N155="snížená",J155,0)</f>
        <v>0</v>
      </c>
      <c r="BG155" s="241">
        <f>IF(N155="zákl. přenesená",J155,0)</f>
        <v>0</v>
      </c>
      <c r="BH155" s="241">
        <f>IF(N155="sníž. přenesená",J155,0)</f>
        <v>0</v>
      </c>
      <c r="BI155" s="241">
        <f>IF(N155="nulová",J155,0)</f>
        <v>0</v>
      </c>
      <c r="BJ155" s="18" t="s">
        <v>83</v>
      </c>
      <c r="BK155" s="241">
        <f>ROUND(I155*H155,2)</f>
        <v>0</v>
      </c>
      <c r="BL155" s="18" t="s">
        <v>398</v>
      </c>
      <c r="BM155" s="240" t="s">
        <v>840</v>
      </c>
    </row>
    <row r="156" s="2" customFormat="1" ht="55.5" customHeight="1">
      <c r="A156" s="39"/>
      <c r="B156" s="40"/>
      <c r="C156" s="229" t="s">
        <v>366</v>
      </c>
      <c r="D156" s="229" t="s">
        <v>256</v>
      </c>
      <c r="E156" s="230" t="s">
        <v>1255</v>
      </c>
      <c r="F156" s="231" t="s">
        <v>2668</v>
      </c>
      <c r="G156" s="232" t="s">
        <v>369</v>
      </c>
      <c r="H156" s="233">
        <v>2</v>
      </c>
      <c r="I156" s="234"/>
      <c r="J156" s="235">
        <f>ROUND(I156*H156,2)</f>
        <v>0</v>
      </c>
      <c r="K156" s="231" t="s">
        <v>1</v>
      </c>
      <c r="L156" s="45"/>
      <c r="M156" s="236" t="s">
        <v>1</v>
      </c>
      <c r="N156" s="237" t="s">
        <v>41</v>
      </c>
      <c r="O156" s="92"/>
      <c r="P156" s="238">
        <f>O156*H156</f>
        <v>0</v>
      </c>
      <c r="Q156" s="238">
        <v>0</v>
      </c>
      <c r="R156" s="238">
        <f>Q156*H156</f>
        <v>0</v>
      </c>
      <c r="S156" s="238">
        <v>0</v>
      </c>
      <c r="T156" s="239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40" t="s">
        <v>398</v>
      </c>
      <c r="AT156" s="240" t="s">
        <v>256</v>
      </c>
      <c r="AU156" s="240" t="s">
        <v>83</v>
      </c>
      <c r="AY156" s="18" t="s">
        <v>253</v>
      </c>
      <c r="BE156" s="241">
        <f>IF(N156="základní",J156,0)</f>
        <v>0</v>
      </c>
      <c r="BF156" s="241">
        <f>IF(N156="snížená",J156,0)</f>
        <v>0</v>
      </c>
      <c r="BG156" s="241">
        <f>IF(N156="zákl. přenesená",J156,0)</f>
        <v>0</v>
      </c>
      <c r="BH156" s="241">
        <f>IF(N156="sníž. přenesená",J156,0)</f>
        <v>0</v>
      </c>
      <c r="BI156" s="241">
        <f>IF(N156="nulová",J156,0)</f>
        <v>0</v>
      </c>
      <c r="BJ156" s="18" t="s">
        <v>83</v>
      </c>
      <c r="BK156" s="241">
        <f>ROUND(I156*H156,2)</f>
        <v>0</v>
      </c>
      <c r="BL156" s="18" t="s">
        <v>398</v>
      </c>
      <c r="BM156" s="240" t="s">
        <v>848</v>
      </c>
    </row>
    <row r="157" s="2" customFormat="1" ht="55.5" customHeight="1">
      <c r="A157" s="39"/>
      <c r="B157" s="40"/>
      <c r="C157" s="229" t="s">
        <v>506</v>
      </c>
      <c r="D157" s="229" t="s">
        <v>256</v>
      </c>
      <c r="E157" s="230" t="s">
        <v>1257</v>
      </c>
      <c r="F157" s="231" t="s">
        <v>2669</v>
      </c>
      <c r="G157" s="232" t="s">
        <v>369</v>
      </c>
      <c r="H157" s="233">
        <v>2</v>
      </c>
      <c r="I157" s="234"/>
      <c r="J157" s="235">
        <f>ROUND(I157*H157,2)</f>
        <v>0</v>
      </c>
      <c r="K157" s="231" t="s">
        <v>1</v>
      </c>
      <c r="L157" s="45"/>
      <c r="M157" s="236" t="s">
        <v>1</v>
      </c>
      <c r="N157" s="237" t="s">
        <v>41</v>
      </c>
      <c r="O157" s="92"/>
      <c r="P157" s="238">
        <f>O157*H157</f>
        <v>0</v>
      </c>
      <c r="Q157" s="238">
        <v>0</v>
      </c>
      <c r="R157" s="238">
        <f>Q157*H157</f>
        <v>0</v>
      </c>
      <c r="S157" s="238">
        <v>0</v>
      </c>
      <c r="T157" s="239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40" t="s">
        <v>398</v>
      </c>
      <c r="AT157" s="240" t="s">
        <v>256</v>
      </c>
      <c r="AU157" s="240" t="s">
        <v>83</v>
      </c>
      <c r="AY157" s="18" t="s">
        <v>253</v>
      </c>
      <c r="BE157" s="241">
        <f>IF(N157="základní",J157,0)</f>
        <v>0</v>
      </c>
      <c r="BF157" s="241">
        <f>IF(N157="snížená",J157,0)</f>
        <v>0</v>
      </c>
      <c r="BG157" s="241">
        <f>IF(N157="zákl. přenesená",J157,0)</f>
        <v>0</v>
      </c>
      <c r="BH157" s="241">
        <f>IF(N157="sníž. přenesená",J157,0)</f>
        <v>0</v>
      </c>
      <c r="BI157" s="241">
        <f>IF(N157="nulová",J157,0)</f>
        <v>0</v>
      </c>
      <c r="BJ157" s="18" t="s">
        <v>83</v>
      </c>
      <c r="BK157" s="241">
        <f>ROUND(I157*H157,2)</f>
        <v>0</v>
      </c>
      <c r="BL157" s="18" t="s">
        <v>398</v>
      </c>
      <c r="BM157" s="240" t="s">
        <v>856</v>
      </c>
    </row>
    <row r="158" s="2" customFormat="1" ht="55.5" customHeight="1">
      <c r="A158" s="39"/>
      <c r="B158" s="40"/>
      <c r="C158" s="229" t="s">
        <v>512</v>
      </c>
      <c r="D158" s="229" t="s">
        <v>256</v>
      </c>
      <c r="E158" s="230" t="s">
        <v>1259</v>
      </c>
      <c r="F158" s="231" t="s">
        <v>2670</v>
      </c>
      <c r="G158" s="232" t="s">
        <v>369</v>
      </c>
      <c r="H158" s="233">
        <v>1</v>
      </c>
      <c r="I158" s="234"/>
      <c r="J158" s="235">
        <f>ROUND(I158*H158,2)</f>
        <v>0</v>
      </c>
      <c r="K158" s="231" t="s">
        <v>1</v>
      </c>
      <c r="L158" s="45"/>
      <c r="M158" s="236" t="s">
        <v>1</v>
      </c>
      <c r="N158" s="237" t="s">
        <v>41</v>
      </c>
      <c r="O158" s="92"/>
      <c r="P158" s="238">
        <f>O158*H158</f>
        <v>0</v>
      </c>
      <c r="Q158" s="238">
        <v>0</v>
      </c>
      <c r="R158" s="238">
        <f>Q158*H158</f>
        <v>0</v>
      </c>
      <c r="S158" s="238">
        <v>0</v>
      </c>
      <c r="T158" s="239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40" t="s">
        <v>398</v>
      </c>
      <c r="AT158" s="240" t="s">
        <v>256</v>
      </c>
      <c r="AU158" s="240" t="s">
        <v>83</v>
      </c>
      <c r="AY158" s="18" t="s">
        <v>253</v>
      </c>
      <c r="BE158" s="241">
        <f>IF(N158="základní",J158,0)</f>
        <v>0</v>
      </c>
      <c r="BF158" s="241">
        <f>IF(N158="snížená",J158,0)</f>
        <v>0</v>
      </c>
      <c r="BG158" s="241">
        <f>IF(N158="zákl. přenesená",J158,0)</f>
        <v>0</v>
      </c>
      <c r="BH158" s="241">
        <f>IF(N158="sníž. přenesená",J158,0)</f>
        <v>0</v>
      </c>
      <c r="BI158" s="241">
        <f>IF(N158="nulová",J158,0)</f>
        <v>0</v>
      </c>
      <c r="BJ158" s="18" t="s">
        <v>83</v>
      </c>
      <c r="BK158" s="241">
        <f>ROUND(I158*H158,2)</f>
        <v>0</v>
      </c>
      <c r="BL158" s="18" t="s">
        <v>398</v>
      </c>
      <c r="BM158" s="240" t="s">
        <v>867</v>
      </c>
    </row>
    <row r="159" s="2" customFormat="1" ht="49.05" customHeight="1">
      <c r="A159" s="39"/>
      <c r="B159" s="40"/>
      <c r="C159" s="229" t="s">
        <v>535</v>
      </c>
      <c r="D159" s="229" t="s">
        <v>256</v>
      </c>
      <c r="E159" s="230" t="s">
        <v>1267</v>
      </c>
      <c r="F159" s="231" t="s">
        <v>1332</v>
      </c>
      <c r="G159" s="232" t="s">
        <v>369</v>
      </c>
      <c r="H159" s="233">
        <v>2</v>
      </c>
      <c r="I159" s="234"/>
      <c r="J159" s="235">
        <f>ROUND(I159*H159,2)</f>
        <v>0</v>
      </c>
      <c r="K159" s="231" t="s">
        <v>1</v>
      </c>
      <c r="L159" s="45"/>
      <c r="M159" s="236" t="s">
        <v>1</v>
      </c>
      <c r="N159" s="237" t="s">
        <v>41</v>
      </c>
      <c r="O159" s="92"/>
      <c r="P159" s="238">
        <f>O159*H159</f>
        <v>0</v>
      </c>
      <c r="Q159" s="238">
        <v>0</v>
      </c>
      <c r="R159" s="238">
        <f>Q159*H159</f>
        <v>0</v>
      </c>
      <c r="S159" s="238">
        <v>0</v>
      </c>
      <c r="T159" s="239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40" t="s">
        <v>398</v>
      </c>
      <c r="AT159" s="240" t="s">
        <v>256</v>
      </c>
      <c r="AU159" s="240" t="s">
        <v>83</v>
      </c>
      <c r="AY159" s="18" t="s">
        <v>253</v>
      </c>
      <c r="BE159" s="241">
        <f>IF(N159="základní",J159,0)</f>
        <v>0</v>
      </c>
      <c r="BF159" s="241">
        <f>IF(N159="snížená",J159,0)</f>
        <v>0</v>
      </c>
      <c r="BG159" s="241">
        <f>IF(N159="zákl. přenesená",J159,0)</f>
        <v>0</v>
      </c>
      <c r="BH159" s="241">
        <f>IF(N159="sníž. přenesená",J159,0)</f>
        <v>0</v>
      </c>
      <c r="BI159" s="241">
        <f>IF(N159="nulová",J159,0)</f>
        <v>0</v>
      </c>
      <c r="BJ159" s="18" t="s">
        <v>83</v>
      </c>
      <c r="BK159" s="241">
        <f>ROUND(I159*H159,2)</f>
        <v>0</v>
      </c>
      <c r="BL159" s="18" t="s">
        <v>398</v>
      </c>
      <c r="BM159" s="240" t="s">
        <v>875</v>
      </c>
    </row>
    <row r="160" s="2" customFormat="1" ht="49.05" customHeight="1">
      <c r="A160" s="39"/>
      <c r="B160" s="40"/>
      <c r="C160" s="229" t="s">
        <v>539</v>
      </c>
      <c r="D160" s="229" t="s">
        <v>256</v>
      </c>
      <c r="E160" s="230" t="s">
        <v>1277</v>
      </c>
      <c r="F160" s="231" t="s">
        <v>1338</v>
      </c>
      <c r="G160" s="232" t="s">
        <v>369</v>
      </c>
      <c r="H160" s="233">
        <v>1</v>
      </c>
      <c r="I160" s="234"/>
      <c r="J160" s="235">
        <f>ROUND(I160*H160,2)</f>
        <v>0</v>
      </c>
      <c r="K160" s="231" t="s">
        <v>1</v>
      </c>
      <c r="L160" s="45"/>
      <c r="M160" s="236" t="s">
        <v>1</v>
      </c>
      <c r="N160" s="237" t="s">
        <v>41</v>
      </c>
      <c r="O160" s="92"/>
      <c r="P160" s="238">
        <f>O160*H160</f>
        <v>0</v>
      </c>
      <c r="Q160" s="238">
        <v>0</v>
      </c>
      <c r="R160" s="238">
        <f>Q160*H160</f>
        <v>0</v>
      </c>
      <c r="S160" s="238">
        <v>0</v>
      </c>
      <c r="T160" s="239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40" t="s">
        <v>398</v>
      </c>
      <c r="AT160" s="240" t="s">
        <v>256</v>
      </c>
      <c r="AU160" s="240" t="s">
        <v>83</v>
      </c>
      <c r="AY160" s="18" t="s">
        <v>253</v>
      </c>
      <c r="BE160" s="241">
        <f>IF(N160="základní",J160,0)</f>
        <v>0</v>
      </c>
      <c r="BF160" s="241">
        <f>IF(N160="snížená",J160,0)</f>
        <v>0</v>
      </c>
      <c r="BG160" s="241">
        <f>IF(N160="zákl. přenesená",J160,0)</f>
        <v>0</v>
      </c>
      <c r="BH160" s="241">
        <f>IF(N160="sníž. přenesená",J160,0)</f>
        <v>0</v>
      </c>
      <c r="BI160" s="241">
        <f>IF(N160="nulová",J160,0)</f>
        <v>0</v>
      </c>
      <c r="BJ160" s="18" t="s">
        <v>83</v>
      </c>
      <c r="BK160" s="241">
        <f>ROUND(I160*H160,2)</f>
        <v>0</v>
      </c>
      <c r="BL160" s="18" t="s">
        <v>398</v>
      </c>
      <c r="BM160" s="240" t="s">
        <v>888</v>
      </c>
    </row>
    <row r="161" s="2" customFormat="1" ht="49.05" customHeight="1">
      <c r="A161" s="39"/>
      <c r="B161" s="40"/>
      <c r="C161" s="229" t="s">
        <v>544</v>
      </c>
      <c r="D161" s="229" t="s">
        <v>256</v>
      </c>
      <c r="E161" s="230" t="s">
        <v>1279</v>
      </c>
      <c r="F161" s="231" t="s">
        <v>2671</v>
      </c>
      <c r="G161" s="232" t="s">
        <v>369</v>
      </c>
      <c r="H161" s="233">
        <v>2</v>
      </c>
      <c r="I161" s="234"/>
      <c r="J161" s="235">
        <f>ROUND(I161*H161,2)</f>
        <v>0</v>
      </c>
      <c r="K161" s="231" t="s">
        <v>1</v>
      </c>
      <c r="L161" s="45"/>
      <c r="M161" s="236" t="s">
        <v>1</v>
      </c>
      <c r="N161" s="237" t="s">
        <v>41</v>
      </c>
      <c r="O161" s="92"/>
      <c r="P161" s="238">
        <f>O161*H161</f>
        <v>0</v>
      </c>
      <c r="Q161" s="238">
        <v>0</v>
      </c>
      <c r="R161" s="238">
        <f>Q161*H161</f>
        <v>0</v>
      </c>
      <c r="S161" s="238">
        <v>0</v>
      </c>
      <c r="T161" s="239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40" t="s">
        <v>398</v>
      </c>
      <c r="AT161" s="240" t="s">
        <v>256</v>
      </c>
      <c r="AU161" s="240" t="s">
        <v>83</v>
      </c>
      <c r="AY161" s="18" t="s">
        <v>253</v>
      </c>
      <c r="BE161" s="241">
        <f>IF(N161="základní",J161,0)</f>
        <v>0</v>
      </c>
      <c r="BF161" s="241">
        <f>IF(N161="snížená",J161,0)</f>
        <v>0</v>
      </c>
      <c r="BG161" s="241">
        <f>IF(N161="zákl. přenesená",J161,0)</f>
        <v>0</v>
      </c>
      <c r="BH161" s="241">
        <f>IF(N161="sníž. přenesená",J161,0)</f>
        <v>0</v>
      </c>
      <c r="BI161" s="241">
        <f>IF(N161="nulová",J161,0)</f>
        <v>0</v>
      </c>
      <c r="BJ161" s="18" t="s">
        <v>83</v>
      </c>
      <c r="BK161" s="241">
        <f>ROUND(I161*H161,2)</f>
        <v>0</v>
      </c>
      <c r="BL161" s="18" t="s">
        <v>398</v>
      </c>
      <c r="BM161" s="240" t="s">
        <v>897</v>
      </c>
    </row>
    <row r="162" s="2" customFormat="1" ht="49.05" customHeight="1">
      <c r="A162" s="39"/>
      <c r="B162" s="40"/>
      <c r="C162" s="229" t="s">
        <v>548</v>
      </c>
      <c r="D162" s="229" t="s">
        <v>256</v>
      </c>
      <c r="E162" s="230" t="s">
        <v>1281</v>
      </c>
      <c r="F162" s="231" t="s">
        <v>2672</v>
      </c>
      <c r="G162" s="232" t="s">
        <v>369</v>
      </c>
      <c r="H162" s="233">
        <v>1</v>
      </c>
      <c r="I162" s="234"/>
      <c r="J162" s="235">
        <f>ROUND(I162*H162,2)</f>
        <v>0</v>
      </c>
      <c r="K162" s="231" t="s">
        <v>1</v>
      </c>
      <c r="L162" s="45"/>
      <c r="M162" s="236" t="s">
        <v>1</v>
      </c>
      <c r="N162" s="237" t="s">
        <v>41</v>
      </c>
      <c r="O162" s="92"/>
      <c r="P162" s="238">
        <f>O162*H162</f>
        <v>0</v>
      </c>
      <c r="Q162" s="238">
        <v>0</v>
      </c>
      <c r="R162" s="238">
        <f>Q162*H162</f>
        <v>0</v>
      </c>
      <c r="S162" s="238">
        <v>0</v>
      </c>
      <c r="T162" s="239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40" t="s">
        <v>398</v>
      </c>
      <c r="AT162" s="240" t="s">
        <v>256</v>
      </c>
      <c r="AU162" s="240" t="s">
        <v>83</v>
      </c>
      <c r="AY162" s="18" t="s">
        <v>253</v>
      </c>
      <c r="BE162" s="241">
        <f>IF(N162="základní",J162,0)</f>
        <v>0</v>
      </c>
      <c r="BF162" s="241">
        <f>IF(N162="snížená",J162,0)</f>
        <v>0</v>
      </c>
      <c r="BG162" s="241">
        <f>IF(N162="zákl. přenesená",J162,0)</f>
        <v>0</v>
      </c>
      <c r="BH162" s="241">
        <f>IF(N162="sníž. přenesená",J162,0)</f>
        <v>0</v>
      </c>
      <c r="BI162" s="241">
        <f>IF(N162="nulová",J162,0)</f>
        <v>0</v>
      </c>
      <c r="BJ162" s="18" t="s">
        <v>83</v>
      </c>
      <c r="BK162" s="241">
        <f>ROUND(I162*H162,2)</f>
        <v>0</v>
      </c>
      <c r="BL162" s="18" t="s">
        <v>398</v>
      </c>
      <c r="BM162" s="240" t="s">
        <v>908</v>
      </c>
    </row>
    <row r="163" s="2" customFormat="1" ht="24.15" customHeight="1">
      <c r="A163" s="39"/>
      <c r="B163" s="40"/>
      <c r="C163" s="229" t="s">
        <v>552</v>
      </c>
      <c r="D163" s="229" t="s">
        <v>256</v>
      </c>
      <c r="E163" s="230" t="s">
        <v>1343</v>
      </c>
      <c r="F163" s="231" t="s">
        <v>1344</v>
      </c>
      <c r="G163" s="232" t="s">
        <v>422</v>
      </c>
      <c r="H163" s="233">
        <v>0.88</v>
      </c>
      <c r="I163" s="234"/>
      <c r="J163" s="235">
        <f>ROUND(I163*H163,2)</f>
        <v>0</v>
      </c>
      <c r="K163" s="231" t="s">
        <v>1</v>
      </c>
      <c r="L163" s="45"/>
      <c r="M163" s="302" t="s">
        <v>1</v>
      </c>
      <c r="N163" s="303" t="s">
        <v>41</v>
      </c>
      <c r="O163" s="304"/>
      <c r="P163" s="305">
        <f>O163*H163</f>
        <v>0</v>
      </c>
      <c r="Q163" s="305">
        <v>0</v>
      </c>
      <c r="R163" s="305">
        <f>Q163*H163</f>
        <v>0</v>
      </c>
      <c r="S163" s="305">
        <v>0</v>
      </c>
      <c r="T163" s="306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40" t="s">
        <v>398</v>
      </c>
      <c r="AT163" s="240" t="s">
        <v>256</v>
      </c>
      <c r="AU163" s="240" t="s">
        <v>83</v>
      </c>
      <c r="AY163" s="18" t="s">
        <v>253</v>
      </c>
      <c r="BE163" s="241">
        <f>IF(N163="základní",J163,0)</f>
        <v>0</v>
      </c>
      <c r="BF163" s="241">
        <f>IF(N163="snížená",J163,0)</f>
        <v>0</v>
      </c>
      <c r="BG163" s="241">
        <f>IF(N163="zákl. přenesená",J163,0)</f>
        <v>0</v>
      </c>
      <c r="BH163" s="241">
        <f>IF(N163="sníž. přenesená",J163,0)</f>
        <v>0</v>
      </c>
      <c r="BI163" s="241">
        <f>IF(N163="nulová",J163,0)</f>
        <v>0</v>
      </c>
      <c r="BJ163" s="18" t="s">
        <v>83</v>
      </c>
      <c r="BK163" s="241">
        <f>ROUND(I163*H163,2)</f>
        <v>0</v>
      </c>
      <c r="BL163" s="18" t="s">
        <v>398</v>
      </c>
      <c r="BM163" s="240" t="s">
        <v>918</v>
      </c>
    </row>
    <row r="164" s="2" customFormat="1" ht="6.96" customHeight="1">
      <c r="A164" s="39"/>
      <c r="B164" s="67"/>
      <c r="C164" s="68"/>
      <c r="D164" s="68"/>
      <c r="E164" s="68"/>
      <c r="F164" s="68"/>
      <c r="G164" s="68"/>
      <c r="H164" s="68"/>
      <c r="I164" s="68"/>
      <c r="J164" s="68"/>
      <c r="K164" s="68"/>
      <c r="L164" s="45"/>
      <c r="M164" s="39"/>
      <c r="O164" s="39"/>
      <c r="P164" s="39"/>
      <c r="Q164" s="39"/>
      <c r="R164" s="39"/>
      <c r="S164" s="39"/>
      <c r="T164" s="39"/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</row>
  </sheetData>
  <sheetProtection sheet="1" autoFilter="0" formatColumns="0" formatRows="0" objects="1" scenarios="1" spinCount="100000" saltValue="Nd7bz92YEEV0YDnMSyFeqTQ42qjQt5wXK959dd9v5dEqKZv84XlyMzJMHBLJa0JCXFGXpmi/n4ko5Y3lCkMvXg==" hashValue="Sr6IHGzuHupTjtjxTb+QAiJTn/L7uFJKMoGxQqYe8xAVde/e/9ayqI/Jpr6W9L8zT1VpjHgObprw62mdev3N3A==" algorithmName="SHA-512" password="CC35"/>
  <autoFilter ref="C121:K163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0:H110"/>
    <mergeCell ref="E112:H112"/>
    <mergeCell ref="E114:H114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145</v>
      </c>
    </row>
    <row r="3" s="1" customFormat="1" ht="6.96" customHeight="1">
      <c r="B3" s="149"/>
      <c r="C3" s="150"/>
      <c r="D3" s="150"/>
      <c r="E3" s="150"/>
      <c r="F3" s="150"/>
      <c r="G3" s="150"/>
      <c r="H3" s="150"/>
      <c r="I3" s="150"/>
      <c r="J3" s="150"/>
      <c r="K3" s="150"/>
      <c r="L3" s="21"/>
      <c r="AT3" s="18" t="s">
        <v>85</v>
      </c>
    </row>
    <row r="4" s="1" customFormat="1" ht="24.96" customHeight="1">
      <c r="B4" s="21"/>
      <c r="D4" s="151" t="s">
        <v>184</v>
      </c>
      <c r="L4" s="21"/>
      <c r="M4" s="152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3" t="s">
        <v>16</v>
      </c>
      <c r="L6" s="21"/>
    </row>
    <row r="7" s="1" customFormat="1" ht="16.5" customHeight="1">
      <c r="B7" s="21"/>
      <c r="E7" s="154" t="str">
        <f>'Rekapitulace stavby'!K6</f>
        <v>REKONSTRUKCE HOTELU KVĚTNICE - 3. etapa</v>
      </c>
      <c r="F7" s="153"/>
      <c r="G7" s="153"/>
      <c r="H7" s="153"/>
      <c r="L7" s="21"/>
    </row>
    <row r="8" s="1" customFormat="1" ht="12" customHeight="1">
      <c r="B8" s="21"/>
      <c r="D8" s="153" t="s">
        <v>198</v>
      </c>
      <c r="L8" s="21"/>
    </row>
    <row r="9" s="2" customFormat="1" ht="16.5" customHeight="1">
      <c r="A9" s="39"/>
      <c r="B9" s="45"/>
      <c r="C9" s="39"/>
      <c r="D9" s="39"/>
      <c r="E9" s="154" t="s">
        <v>2073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3" t="s">
        <v>206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5" t="s">
        <v>2673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3" t="s">
        <v>18</v>
      </c>
      <c r="E13" s="39"/>
      <c r="F13" s="142" t="s">
        <v>1</v>
      </c>
      <c r="G13" s="39"/>
      <c r="H13" s="39"/>
      <c r="I13" s="153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3" t="s">
        <v>20</v>
      </c>
      <c r="E14" s="39"/>
      <c r="F14" s="142" t="s">
        <v>21</v>
      </c>
      <c r="G14" s="39"/>
      <c r="H14" s="39"/>
      <c r="I14" s="153" t="s">
        <v>22</v>
      </c>
      <c r="J14" s="156" t="str">
        <f>'Rekapitulace stavby'!AN8</f>
        <v>15. 5. 2025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3" t="s">
        <v>24</v>
      </c>
      <c r="E16" s="39"/>
      <c r="F16" s="39"/>
      <c r="G16" s="39"/>
      <c r="H16" s="39"/>
      <c r="I16" s="153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3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3" t="s">
        <v>28</v>
      </c>
      <c r="E19" s="39"/>
      <c r="F19" s="39"/>
      <c r="G19" s="39"/>
      <c r="H19" s="39"/>
      <c r="I19" s="153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3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3" t="s">
        <v>30</v>
      </c>
      <c r="E22" s="39"/>
      <c r="F22" s="39"/>
      <c r="G22" s="39"/>
      <c r="H22" s="39"/>
      <c r="I22" s="153" t="s">
        <v>25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31</v>
      </c>
      <c r="F23" s="39"/>
      <c r="G23" s="39"/>
      <c r="H23" s="39"/>
      <c r="I23" s="153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3" t="s">
        <v>33</v>
      </c>
      <c r="E25" s="39"/>
      <c r="F25" s="39"/>
      <c r="G25" s="39"/>
      <c r="H25" s="39"/>
      <c r="I25" s="153" t="s">
        <v>25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3" t="s">
        <v>27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3" t="s">
        <v>35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7"/>
      <c r="B29" s="158"/>
      <c r="C29" s="157"/>
      <c r="D29" s="157"/>
      <c r="E29" s="159" t="s">
        <v>1</v>
      </c>
      <c r="F29" s="159"/>
      <c r="G29" s="159"/>
      <c r="H29" s="159"/>
      <c r="I29" s="157"/>
      <c r="J29" s="157"/>
      <c r="K29" s="157"/>
      <c r="L29" s="160"/>
      <c r="S29" s="157"/>
      <c r="T29" s="157"/>
      <c r="U29" s="157"/>
      <c r="V29" s="157"/>
      <c r="W29" s="157"/>
      <c r="X29" s="157"/>
      <c r="Y29" s="157"/>
      <c r="Z29" s="157"/>
      <c r="AA29" s="157"/>
      <c r="AB29" s="157"/>
      <c r="AC29" s="157"/>
      <c r="AD29" s="157"/>
      <c r="AE29" s="157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1"/>
      <c r="E31" s="161"/>
      <c r="F31" s="161"/>
      <c r="G31" s="161"/>
      <c r="H31" s="161"/>
      <c r="I31" s="161"/>
      <c r="J31" s="161"/>
      <c r="K31" s="161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2" t="s">
        <v>36</v>
      </c>
      <c r="E32" s="39"/>
      <c r="F32" s="39"/>
      <c r="G32" s="39"/>
      <c r="H32" s="39"/>
      <c r="I32" s="39"/>
      <c r="J32" s="163">
        <f>ROUND(J122,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1"/>
      <c r="E33" s="161"/>
      <c r="F33" s="161"/>
      <c r="G33" s="161"/>
      <c r="H33" s="161"/>
      <c r="I33" s="161"/>
      <c r="J33" s="161"/>
      <c r="K33" s="161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4" t="s">
        <v>38</v>
      </c>
      <c r="G34" s="39"/>
      <c r="H34" s="39"/>
      <c r="I34" s="164" t="s">
        <v>37</v>
      </c>
      <c r="J34" s="164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5" t="s">
        <v>40</v>
      </c>
      <c r="E35" s="153" t="s">
        <v>41</v>
      </c>
      <c r="F35" s="166">
        <f>ROUND((SUM(BE122:BE189)),  2)</f>
        <v>0</v>
      </c>
      <c r="G35" s="39"/>
      <c r="H35" s="39"/>
      <c r="I35" s="167">
        <v>0.20999999999999999</v>
      </c>
      <c r="J35" s="166">
        <f>ROUND(((SUM(BE122:BE189))*I35),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3" t="s">
        <v>42</v>
      </c>
      <c r="F36" s="166">
        <f>ROUND((SUM(BF122:BF189)),  2)</f>
        <v>0</v>
      </c>
      <c r="G36" s="39"/>
      <c r="H36" s="39"/>
      <c r="I36" s="167">
        <v>0.12</v>
      </c>
      <c r="J36" s="166">
        <f>ROUND(((SUM(BF122:BF189))*I36),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3" t="s">
        <v>43</v>
      </c>
      <c r="F37" s="166">
        <f>ROUND((SUM(BG122:BG189)),  2)</f>
        <v>0</v>
      </c>
      <c r="G37" s="39"/>
      <c r="H37" s="39"/>
      <c r="I37" s="167">
        <v>0.20999999999999999</v>
      </c>
      <c r="J37" s="166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3" t="s">
        <v>44</v>
      </c>
      <c r="F38" s="166">
        <f>ROUND((SUM(BH122:BH189)),  2)</f>
        <v>0</v>
      </c>
      <c r="G38" s="39"/>
      <c r="H38" s="39"/>
      <c r="I38" s="167">
        <v>0.12</v>
      </c>
      <c r="J38" s="166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3" t="s">
        <v>45</v>
      </c>
      <c r="F39" s="166">
        <f>ROUND((SUM(BI122:BI189)),  2)</f>
        <v>0</v>
      </c>
      <c r="G39" s="39"/>
      <c r="H39" s="39"/>
      <c r="I39" s="167">
        <v>0</v>
      </c>
      <c r="J39" s="166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8"/>
      <c r="D41" s="169" t="s">
        <v>46</v>
      </c>
      <c r="E41" s="170"/>
      <c r="F41" s="170"/>
      <c r="G41" s="171" t="s">
        <v>47</v>
      </c>
      <c r="H41" s="172" t="s">
        <v>48</v>
      </c>
      <c r="I41" s="170"/>
      <c r="J41" s="173">
        <f>SUM(J32:J39)</f>
        <v>0</v>
      </c>
      <c r="K41" s="174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5" t="s">
        <v>49</v>
      </c>
      <c r="E50" s="176"/>
      <c r="F50" s="176"/>
      <c r="G50" s="175" t="s">
        <v>50</v>
      </c>
      <c r="H50" s="176"/>
      <c r="I50" s="176"/>
      <c r="J50" s="176"/>
      <c r="K50" s="176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7" t="s">
        <v>51</v>
      </c>
      <c r="E61" s="178"/>
      <c r="F61" s="179" t="s">
        <v>52</v>
      </c>
      <c r="G61" s="177" t="s">
        <v>51</v>
      </c>
      <c r="H61" s="178"/>
      <c r="I61" s="178"/>
      <c r="J61" s="180" t="s">
        <v>52</v>
      </c>
      <c r="K61" s="178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5" t="s">
        <v>53</v>
      </c>
      <c r="E65" s="181"/>
      <c r="F65" s="181"/>
      <c r="G65" s="175" t="s">
        <v>54</v>
      </c>
      <c r="H65" s="181"/>
      <c r="I65" s="181"/>
      <c r="J65" s="181"/>
      <c r="K65" s="181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7" t="s">
        <v>51</v>
      </c>
      <c r="E76" s="178"/>
      <c r="F76" s="179" t="s">
        <v>52</v>
      </c>
      <c r="G76" s="177" t="s">
        <v>51</v>
      </c>
      <c r="H76" s="178"/>
      <c r="I76" s="178"/>
      <c r="J76" s="180" t="s">
        <v>52</v>
      </c>
      <c r="K76" s="178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2"/>
      <c r="C77" s="183"/>
      <c r="D77" s="183"/>
      <c r="E77" s="183"/>
      <c r="F77" s="183"/>
      <c r="G77" s="183"/>
      <c r="H77" s="183"/>
      <c r="I77" s="183"/>
      <c r="J77" s="183"/>
      <c r="K77" s="183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4"/>
      <c r="C81" s="185"/>
      <c r="D81" s="185"/>
      <c r="E81" s="185"/>
      <c r="F81" s="185"/>
      <c r="G81" s="185"/>
      <c r="H81" s="185"/>
      <c r="I81" s="185"/>
      <c r="J81" s="185"/>
      <c r="K81" s="185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217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6" t="str">
        <f>E7</f>
        <v>REKONSTRUKCE HOTELU KVĚTNICE - 3. etapa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198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6" t="s">
        <v>2073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206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D.1.4.3 - U - Zdravotechnika a plyn - ubytování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>Tišnov</v>
      </c>
      <c r="G91" s="41"/>
      <c r="H91" s="41"/>
      <c r="I91" s="33" t="s">
        <v>22</v>
      </c>
      <c r="J91" s="80" t="str">
        <f>IF(J14="","",J14)</f>
        <v>15. 5. 2025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25.65" customHeight="1">
      <c r="A93" s="39"/>
      <c r="B93" s="40"/>
      <c r="C93" s="33" t="s">
        <v>24</v>
      </c>
      <c r="D93" s="41"/>
      <c r="E93" s="41"/>
      <c r="F93" s="28" t="str">
        <f>E17</f>
        <v>Město Tišnov</v>
      </c>
      <c r="G93" s="41"/>
      <c r="H93" s="41"/>
      <c r="I93" s="33" t="s">
        <v>30</v>
      </c>
      <c r="J93" s="37" t="str">
        <f>E23</f>
        <v>BURIAN-KŘIVINKA ARCHITECTS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33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7" t="s">
        <v>218</v>
      </c>
      <c r="D96" s="188"/>
      <c r="E96" s="188"/>
      <c r="F96" s="188"/>
      <c r="G96" s="188"/>
      <c r="H96" s="188"/>
      <c r="I96" s="188"/>
      <c r="J96" s="189" t="s">
        <v>219</v>
      </c>
      <c r="K96" s="188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90" t="s">
        <v>220</v>
      </c>
      <c r="D98" s="41"/>
      <c r="E98" s="41"/>
      <c r="F98" s="41"/>
      <c r="G98" s="41"/>
      <c r="H98" s="41"/>
      <c r="I98" s="41"/>
      <c r="J98" s="111">
        <f>J122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221</v>
      </c>
    </row>
    <row r="99" s="9" customFormat="1" ht="24.96" customHeight="1">
      <c r="A99" s="9"/>
      <c r="B99" s="191"/>
      <c r="C99" s="192"/>
      <c r="D99" s="193" t="s">
        <v>2674</v>
      </c>
      <c r="E99" s="194"/>
      <c r="F99" s="194"/>
      <c r="G99" s="194"/>
      <c r="H99" s="194"/>
      <c r="I99" s="194"/>
      <c r="J99" s="195">
        <f>J123</f>
        <v>0</v>
      </c>
      <c r="K99" s="192"/>
      <c r="L99" s="196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91"/>
      <c r="C100" s="192"/>
      <c r="D100" s="193" t="s">
        <v>2675</v>
      </c>
      <c r="E100" s="194"/>
      <c r="F100" s="194"/>
      <c r="G100" s="194"/>
      <c r="H100" s="194"/>
      <c r="I100" s="194"/>
      <c r="J100" s="195">
        <f>J135</f>
        <v>0</v>
      </c>
      <c r="K100" s="192"/>
      <c r="L100" s="196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2" customFormat="1" ht="21.84" customHeight="1">
      <c r="A101" s="39"/>
      <c r="B101" s="40"/>
      <c r="C101" s="41"/>
      <c r="D101" s="41"/>
      <c r="E101" s="41"/>
      <c r="F101" s="41"/>
      <c r="G101" s="41"/>
      <c r="H101" s="41"/>
      <c r="I101" s="41"/>
      <c r="J101" s="41"/>
      <c r="K101" s="41"/>
      <c r="L101" s="64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</row>
    <row r="102" s="2" customFormat="1" ht="6.96" customHeight="1">
      <c r="A102" s="39"/>
      <c r="B102" s="67"/>
      <c r="C102" s="68"/>
      <c r="D102" s="68"/>
      <c r="E102" s="68"/>
      <c r="F102" s="68"/>
      <c r="G102" s="68"/>
      <c r="H102" s="68"/>
      <c r="I102" s="68"/>
      <c r="J102" s="68"/>
      <c r="K102" s="68"/>
      <c r="L102" s="64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</row>
    <row r="106" s="2" customFormat="1" ht="6.96" customHeight="1">
      <c r="A106" s="39"/>
      <c r="B106" s="69"/>
      <c r="C106" s="70"/>
      <c r="D106" s="70"/>
      <c r="E106" s="70"/>
      <c r="F106" s="70"/>
      <c r="G106" s="70"/>
      <c r="H106" s="70"/>
      <c r="I106" s="70"/>
      <c r="J106" s="70"/>
      <c r="K106" s="70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="2" customFormat="1" ht="24.96" customHeight="1">
      <c r="A107" s="39"/>
      <c r="B107" s="40"/>
      <c r="C107" s="24" t="s">
        <v>238</v>
      </c>
      <c r="D107" s="41"/>
      <c r="E107" s="41"/>
      <c r="F107" s="41"/>
      <c r="G107" s="41"/>
      <c r="H107" s="41"/>
      <c r="I107" s="41"/>
      <c r="J107" s="41"/>
      <c r="K107" s="41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6.96" customHeight="1">
      <c r="A108" s="39"/>
      <c r="B108" s="40"/>
      <c r="C108" s="41"/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12" customHeight="1">
      <c r="A109" s="39"/>
      <c r="B109" s="40"/>
      <c r="C109" s="33" t="s">
        <v>16</v>
      </c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16.5" customHeight="1">
      <c r="A110" s="39"/>
      <c r="B110" s="40"/>
      <c r="C110" s="41"/>
      <c r="D110" s="41"/>
      <c r="E110" s="186" t="str">
        <f>E7</f>
        <v>REKONSTRUKCE HOTELU KVĚTNICE - 3. etapa</v>
      </c>
      <c r="F110" s="33"/>
      <c r="G110" s="33"/>
      <c r="H110" s="33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1" customFormat="1" ht="12" customHeight="1">
      <c r="B111" s="22"/>
      <c r="C111" s="33" t="s">
        <v>198</v>
      </c>
      <c r="D111" s="23"/>
      <c r="E111" s="23"/>
      <c r="F111" s="23"/>
      <c r="G111" s="23"/>
      <c r="H111" s="23"/>
      <c r="I111" s="23"/>
      <c r="J111" s="23"/>
      <c r="K111" s="23"/>
      <c r="L111" s="21"/>
    </row>
    <row r="112" s="2" customFormat="1" ht="16.5" customHeight="1">
      <c r="A112" s="39"/>
      <c r="B112" s="40"/>
      <c r="C112" s="41"/>
      <c r="D112" s="41"/>
      <c r="E112" s="186" t="s">
        <v>2073</v>
      </c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2" customHeight="1">
      <c r="A113" s="39"/>
      <c r="B113" s="40"/>
      <c r="C113" s="33" t="s">
        <v>206</v>
      </c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6.5" customHeight="1">
      <c r="A114" s="39"/>
      <c r="B114" s="40"/>
      <c r="C114" s="41"/>
      <c r="D114" s="41"/>
      <c r="E114" s="77" t="str">
        <f>E11</f>
        <v>D.1.4.3 - U - Zdravotechnika a plyn - ubytování</v>
      </c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6.96" customHeight="1">
      <c r="A115" s="39"/>
      <c r="B115" s="40"/>
      <c r="C115" s="41"/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2" customHeight="1">
      <c r="A116" s="39"/>
      <c r="B116" s="40"/>
      <c r="C116" s="33" t="s">
        <v>20</v>
      </c>
      <c r="D116" s="41"/>
      <c r="E116" s="41"/>
      <c r="F116" s="28" t="str">
        <f>F14</f>
        <v>Tišnov</v>
      </c>
      <c r="G116" s="41"/>
      <c r="H116" s="41"/>
      <c r="I116" s="33" t="s">
        <v>22</v>
      </c>
      <c r="J116" s="80" t="str">
        <f>IF(J14="","",J14)</f>
        <v>15. 5. 2025</v>
      </c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6.96" customHeight="1">
      <c r="A117" s="39"/>
      <c r="B117" s="40"/>
      <c r="C117" s="41"/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25.65" customHeight="1">
      <c r="A118" s="39"/>
      <c r="B118" s="40"/>
      <c r="C118" s="33" t="s">
        <v>24</v>
      </c>
      <c r="D118" s="41"/>
      <c r="E118" s="41"/>
      <c r="F118" s="28" t="str">
        <f>E17</f>
        <v>Město Tišnov</v>
      </c>
      <c r="G118" s="41"/>
      <c r="H118" s="41"/>
      <c r="I118" s="33" t="s">
        <v>30</v>
      </c>
      <c r="J118" s="37" t="str">
        <f>E23</f>
        <v>BURIAN-KŘIVINKA ARCHITECTS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5.15" customHeight="1">
      <c r="A119" s="39"/>
      <c r="B119" s="40"/>
      <c r="C119" s="33" t="s">
        <v>28</v>
      </c>
      <c r="D119" s="41"/>
      <c r="E119" s="41"/>
      <c r="F119" s="28" t="str">
        <f>IF(E20="","",E20)</f>
        <v>Vyplň údaj</v>
      </c>
      <c r="G119" s="41"/>
      <c r="H119" s="41"/>
      <c r="I119" s="33" t="s">
        <v>33</v>
      </c>
      <c r="J119" s="37" t="str">
        <f>E26</f>
        <v xml:space="preserve"> </v>
      </c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0.32" customHeight="1">
      <c r="A120" s="39"/>
      <c r="B120" s="40"/>
      <c r="C120" s="41"/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11" customFormat="1" ht="29.28" customHeight="1">
      <c r="A121" s="202"/>
      <c r="B121" s="203"/>
      <c r="C121" s="204" t="s">
        <v>239</v>
      </c>
      <c r="D121" s="205" t="s">
        <v>61</v>
      </c>
      <c r="E121" s="205" t="s">
        <v>57</v>
      </c>
      <c r="F121" s="205" t="s">
        <v>58</v>
      </c>
      <c r="G121" s="205" t="s">
        <v>240</v>
      </c>
      <c r="H121" s="205" t="s">
        <v>241</v>
      </c>
      <c r="I121" s="205" t="s">
        <v>242</v>
      </c>
      <c r="J121" s="205" t="s">
        <v>219</v>
      </c>
      <c r="K121" s="206" t="s">
        <v>243</v>
      </c>
      <c r="L121" s="207"/>
      <c r="M121" s="101" t="s">
        <v>1</v>
      </c>
      <c r="N121" s="102" t="s">
        <v>40</v>
      </c>
      <c r="O121" s="102" t="s">
        <v>244</v>
      </c>
      <c r="P121" s="102" t="s">
        <v>245</v>
      </c>
      <c r="Q121" s="102" t="s">
        <v>246</v>
      </c>
      <c r="R121" s="102" t="s">
        <v>247</v>
      </c>
      <c r="S121" s="102" t="s">
        <v>248</v>
      </c>
      <c r="T121" s="103" t="s">
        <v>249</v>
      </c>
      <c r="U121" s="202"/>
      <c r="V121" s="202"/>
      <c r="W121" s="202"/>
      <c r="X121" s="202"/>
      <c r="Y121" s="202"/>
      <c r="Z121" s="202"/>
      <c r="AA121" s="202"/>
      <c r="AB121" s="202"/>
      <c r="AC121" s="202"/>
      <c r="AD121" s="202"/>
      <c r="AE121" s="202"/>
    </row>
    <row r="122" s="2" customFormat="1" ht="22.8" customHeight="1">
      <c r="A122" s="39"/>
      <c r="B122" s="40"/>
      <c r="C122" s="108" t="s">
        <v>250</v>
      </c>
      <c r="D122" s="41"/>
      <c r="E122" s="41"/>
      <c r="F122" s="41"/>
      <c r="G122" s="41"/>
      <c r="H122" s="41"/>
      <c r="I122" s="41"/>
      <c r="J122" s="208">
        <f>BK122</f>
        <v>0</v>
      </c>
      <c r="K122" s="41"/>
      <c r="L122" s="45"/>
      <c r="M122" s="104"/>
      <c r="N122" s="209"/>
      <c r="O122" s="105"/>
      <c r="P122" s="210">
        <f>P123+P135</f>
        <v>0</v>
      </c>
      <c r="Q122" s="105"/>
      <c r="R122" s="210">
        <f>R123+R135</f>
        <v>0</v>
      </c>
      <c r="S122" s="105"/>
      <c r="T122" s="211">
        <f>T123+T135</f>
        <v>0</v>
      </c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  <c r="AT122" s="18" t="s">
        <v>75</v>
      </c>
      <c r="AU122" s="18" t="s">
        <v>221</v>
      </c>
      <c r="BK122" s="212">
        <f>BK123+BK135</f>
        <v>0</v>
      </c>
    </row>
    <row r="123" s="12" customFormat="1" ht="25.92" customHeight="1">
      <c r="A123" s="12"/>
      <c r="B123" s="213"/>
      <c r="C123" s="214"/>
      <c r="D123" s="215" t="s">
        <v>75</v>
      </c>
      <c r="E123" s="216" t="s">
        <v>2676</v>
      </c>
      <c r="F123" s="216" t="s">
        <v>2677</v>
      </c>
      <c r="G123" s="214"/>
      <c r="H123" s="214"/>
      <c r="I123" s="217"/>
      <c r="J123" s="218">
        <f>BK123</f>
        <v>0</v>
      </c>
      <c r="K123" s="214"/>
      <c r="L123" s="219"/>
      <c r="M123" s="220"/>
      <c r="N123" s="221"/>
      <c r="O123" s="221"/>
      <c r="P123" s="222">
        <f>SUM(P124:P134)</f>
        <v>0</v>
      </c>
      <c r="Q123" s="221"/>
      <c r="R123" s="222">
        <f>SUM(R124:R134)</f>
        <v>0</v>
      </c>
      <c r="S123" s="221"/>
      <c r="T123" s="223">
        <f>SUM(T124:T134)</f>
        <v>0</v>
      </c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R123" s="224" t="s">
        <v>85</v>
      </c>
      <c r="AT123" s="225" t="s">
        <v>75</v>
      </c>
      <c r="AU123" s="225" t="s">
        <v>76</v>
      </c>
      <c r="AY123" s="224" t="s">
        <v>253</v>
      </c>
      <c r="BK123" s="226">
        <f>SUM(BK124:BK134)</f>
        <v>0</v>
      </c>
    </row>
    <row r="124" s="2" customFormat="1" ht="24.15" customHeight="1">
      <c r="A124" s="39"/>
      <c r="B124" s="40"/>
      <c r="C124" s="229" t="s">
        <v>83</v>
      </c>
      <c r="D124" s="229" t="s">
        <v>256</v>
      </c>
      <c r="E124" s="230" t="s">
        <v>2678</v>
      </c>
      <c r="F124" s="231" t="s">
        <v>2679</v>
      </c>
      <c r="G124" s="232" t="s">
        <v>2680</v>
      </c>
      <c r="H124" s="233">
        <v>2</v>
      </c>
      <c r="I124" s="234"/>
      <c r="J124" s="235">
        <f>ROUND(I124*H124,2)</f>
        <v>0</v>
      </c>
      <c r="K124" s="231" t="s">
        <v>1</v>
      </c>
      <c r="L124" s="45"/>
      <c r="M124" s="236" t="s">
        <v>1</v>
      </c>
      <c r="N124" s="237" t="s">
        <v>41</v>
      </c>
      <c r="O124" s="92"/>
      <c r="P124" s="238">
        <f>O124*H124</f>
        <v>0</v>
      </c>
      <c r="Q124" s="238">
        <v>0</v>
      </c>
      <c r="R124" s="238">
        <f>Q124*H124</f>
        <v>0</v>
      </c>
      <c r="S124" s="238">
        <v>0</v>
      </c>
      <c r="T124" s="239">
        <f>S124*H124</f>
        <v>0</v>
      </c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R124" s="240" t="s">
        <v>398</v>
      </c>
      <c r="AT124" s="240" t="s">
        <v>256</v>
      </c>
      <c r="AU124" s="240" t="s">
        <v>83</v>
      </c>
      <c r="AY124" s="18" t="s">
        <v>253</v>
      </c>
      <c r="BE124" s="241">
        <f>IF(N124="základní",J124,0)</f>
        <v>0</v>
      </c>
      <c r="BF124" s="241">
        <f>IF(N124="snížená",J124,0)</f>
        <v>0</v>
      </c>
      <c r="BG124" s="241">
        <f>IF(N124="zákl. přenesená",J124,0)</f>
        <v>0</v>
      </c>
      <c r="BH124" s="241">
        <f>IF(N124="sníž. přenesená",J124,0)</f>
        <v>0</v>
      </c>
      <c r="BI124" s="241">
        <f>IF(N124="nulová",J124,0)</f>
        <v>0</v>
      </c>
      <c r="BJ124" s="18" t="s">
        <v>83</v>
      </c>
      <c r="BK124" s="241">
        <f>ROUND(I124*H124,2)</f>
        <v>0</v>
      </c>
      <c r="BL124" s="18" t="s">
        <v>398</v>
      </c>
      <c r="BM124" s="240" t="s">
        <v>1306</v>
      </c>
    </row>
    <row r="125" s="2" customFormat="1" ht="16.5" customHeight="1">
      <c r="A125" s="39"/>
      <c r="B125" s="40"/>
      <c r="C125" s="229" t="s">
        <v>85</v>
      </c>
      <c r="D125" s="229" t="s">
        <v>256</v>
      </c>
      <c r="E125" s="230" t="s">
        <v>2681</v>
      </c>
      <c r="F125" s="231" t="s">
        <v>2682</v>
      </c>
      <c r="G125" s="232" t="s">
        <v>2680</v>
      </c>
      <c r="H125" s="233">
        <v>1</v>
      </c>
      <c r="I125" s="234"/>
      <c r="J125" s="235">
        <f>ROUND(I125*H125,2)</f>
        <v>0</v>
      </c>
      <c r="K125" s="231" t="s">
        <v>1</v>
      </c>
      <c r="L125" s="45"/>
      <c r="M125" s="236" t="s">
        <v>1</v>
      </c>
      <c r="N125" s="237" t="s">
        <v>41</v>
      </c>
      <c r="O125" s="92"/>
      <c r="P125" s="238">
        <f>O125*H125</f>
        <v>0</v>
      </c>
      <c r="Q125" s="238">
        <v>0</v>
      </c>
      <c r="R125" s="238">
        <f>Q125*H125</f>
        <v>0</v>
      </c>
      <c r="S125" s="238">
        <v>0</v>
      </c>
      <c r="T125" s="239">
        <f>S125*H125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R125" s="240" t="s">
        <v>398</v>
      </c>
      <c r="AT125" s="240" t="s">
        <v>256</v>
      </c>
      <c r="AU125" s="240" t="s">
        <v>83</v>
      </c>
      <c r="AY125" s="18" t="s">
        <v>253</v>
      </c>
      <c r="BE125" s="241">
        <f>IF(N125="základní",J125,0)</f>
        <v>0</v>
      </c>
      <c r="BF125" s="241">
        <f>IF(N125="snížená",J125,0)</f>
        <v>0</v>
      </c>
      <c r="BG125" s="241">
        <f>IF(N125="zákl. přenesená",J125,0)</f>
        <v>0</v>
      </c>
      <c r="BH125" s="241">
        <f>IF(N125="sníž. přenesená",J125,0)</f>
        <v>0</v>
      </c>
      <c r="BI125" s="241">
        <f>IF(N125="nulová",J125,0)</f>
        <v>0</v>
      </c>
      <c r="BJ125" s="18" t="s">
        <v>83</v>
      </c>
      <c r="BK125" s="241">
        <f>ROUND(I125*H125,2)</f>
        <v>0</v>
      </c>
      <c r="BL125" s="18" t="s">
        <v>398</v>
      </c>
      <c r="BM125" s="240" t="s">
        <v>1309</v>
      </c>
    </row>
    <row r="126" s="2" customFormat="1" ht="16.5" customHeight="1">
      <c r="A126" s="39"/>
      <c r="B126" s="40"/>
      <c r="C126" s="229" t="s">
        <v>102</v>
      </c>
      <c r="D126" s="229" t="s">
        <v>256</v>
      </c>
      <c r="E126" s="230" t="s">
        <v>2683</v>
      </c>
      <c r="F126" s="231" t="s">
        <v>2684</v>
      </c>
      <c r="G126" s="232" t="s">
        <v>2680</v>
      </c>
      <c r="H126" s="233">
        <v>1</v>
      </c>
      <c r="I126" s="234"/>
      <c r="J126" s="235">
        <f>ROUND(I126*H126,2)</f>
        <v>0</v>
      </c>
      <c r="K126" s="231" t="s">
        <v>1</v>
      </c>
      <c r="L126" s="45"/>
      <c r="M126" s="236" t="s">
        <v>1</v>
      </c>
      <c r="N126" s="237" t="s">
        <v>41</v>
      </c>
      <c r="O126" s="92"/>
      <c r="P126" s="238">
        <f>O126*H126</f>
        <v>0</v>
      </c>
      <c r="Q126" s="238">
        <v>0</v>
      </c>
      <c r="R126" s="238">
        <f>Q126*H126</f>
        <v>0</v>
      </c>
      <c r="S126" s="238">
        <v>0</v>
      </c>
      <c r="T126" s="239">
        <f>S126*H126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R126" s="240" t="s">
        <v>398</v>
      </c>
      <c r="AT126" s="240" t="s">
        <v>256</v>
      </c>
      <c r="AU126" s="240" t="s">
        <v>83</v>
      </c>
      <c r="AY126" s="18" t="s">
        <v>253</v>
      </c>
      <c r="BE126" s="241">
        <f>IF(N126="základní",J126,0)</f>
        <v>0</v>
      </c>
      <c r="BF126" s="241">
        <f>IF(N126="snížená",J126,0)</f>
        <v>0</v>
      </c>
      <c r="BG126" s="241">
        <f>IF(N126="zákl. přenesená",J126,0)</f>
        <v>0</v>
      </c>
      <c r="BH126" s="241">
        <f>IF(N126="sníž. přenesená",J126,0)</f>
        <v>0</v>
      </c>
      <c r="BI126" s="241">
        <f>IF(N126="nulová",J126,0)</f>
        <v>0</v>
      </c>
      <c r="BJ126" s="18" t="s">
        <v>83</v>
      </c>
      <c r="BK126" s="241">
        <f>ROUND(I126*H126,2)</f>
        <v>0</v>
      </c>
      <c r="BL126" s="18" t="s">
        <v>398</v>
      </c>
      <c r="BM126" s="240" t="s">
        <v>1312</v>
      </c>
    </row>
    <row r="127" s="2" customFormat="1" ht="16.5" customHeight="1">
      <c r="A127" s="39"/>
      <c r="B127" s="40"/>
      <c r="C127" s="229" t="s">
        <v>260</v>
      </c>
      <c r="D127" s="229" t="s">
        <v>256</v>
      </c>
      <c r="E127" s="230" t="s">
        <v>2685</v>
      </c>
      <c r="F127" s="231" t="s">
        <v>2686</v>
      </c>
      <c r="G127" s="232" t="s">
        <v>2680</v>
      </c>
      <c r="H127" s="233">
        <v>1</v>
      </c>
      <c r="I127" s="234"/>
      <c r="J127" s="235">
        <f>ROUND(I127*H127,2)</f>
        <v>0</v>
      </c>
      <c r="K127" s="231" t="s">
        <v>1</v>
      </c>
      <c r="L127" s="45"/>
      <c r="M127" s="236" t="s">
        <v>1</v>
      </c>
      <c r="N127" s="237" t="s">
        <v>41</v>
      </c>
      <c r="O127" s="92"/>
      <c r="P127" s="238">
        <f>O127*H127</f>
        <v>0</v>
      </c>
      <c r="Q127" s="238">
        <v>0</v>
      </c>
      <c r="R127" s="238">
        <f>Q127*H127</f>
        <v>0</v>
      </c>
      <c r="S127" s="238">
        <v>0</v>
      </c>
      <c r="T127" s="239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40" t="s">
        <v>398</v>
      </c>
      <c r="AT127" s="240" t="s">
        <v>256</v>
      </c>
      <c r="AU127" s="240" t="s">
        <v>83</v>
      </c>
      <c r="AY127" s="18" t="s">
        <v>253</v>
      </c>
      <c r="BE127" s="241">
        <f>IF(N127="základní",J127,0)</f>
        <v>0</v>
      </c>
      <c r="BF127" s="241">
        <f>IF(N127="snížená",J127,0)</f>
        <v>0</v>
      </c>
      <c r="BG127" s="241">
        <f>IF(N127="zákl. přenesená",J127,0)</f>
        <v>0</v>
      </c>
      <c r="BH127" s="241">
        <f>IF(N127="sníž. přenesená",J127,0)</f>
        <v>0</v>
      </c>
      <c r="BI127" s="241">
        <f>IF(N127="nulová",J127,0)</f>
        <v>0</v>
      </c>
      <c r="BJ127" s="18" t="s">
        <v>83</v>
      </c>
      <c r="BK127" s="241">
        <f>ROUND(I127*H127,2)</f>
        <v>0</v>
      </c>
      <c r="BL127" s="18" t="s">
        <v>398</v>
      </c>
      <c r="BM127" s="240" t="s">
        <v>1315</v>
      </c>
    </row>
    <row r="128" s="2" customFormat="1" ht="16.5" customHeight="1">
      <c r="A128" s="39"/>
      <c r="B128" s="40"/>
      <c r="C128" s="229" t="s">
        <v>288</v>
      </c>
      <c r="D128" s="229" t="s">
        <v>256</v>
      </c>
      <c r="E128" s="230" t="s">
        <v>2687</v>
      </c>
      <c r="F128" s="231" t="s">
        <v>2688</v>
      </c>
      <c r="G128" s="232" t="s">
        <v>2680</v>
      </c>
      <c r="H128" s="233">
        <v>1</v>
      </c>
      <c r="I128" s="234"/>
      <c r="J128" s="235">
        <f>ROUND(I128*H128,2)</f>
        <v>0</v>
      </c>
      <c r="K128" s="231" t="s">
        <v>1</v>
      </c>
      <c r="L128" s="45"/>
      <c r="M128" s="236" t="s">
        <v>1</v>
      </c>
      <c r="N128" s="237" t="s">
        <v>41</v>
      </c>
      <c r="O128" s="92"/>
      <c r="P128" s="238">
        <f>O128*H128</f>
        <v>0</v>
      </c>
      <c r="Q128" s="238">
        <v>0</v>
      </c>
      <c r="R128" s="238">
        <f>Q128*H128</f>
        <v>0</v>
      </c>
      <c r="S128" s="238">
        <v>0</v>
      </c>
      <c r="T128" s="239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40" t="s">
        <v>398</v>
      </c>
      <c r="AT128" s="240" t="s">
        <v>256</v>
      </c>
      <c r="AU128" s="240" t="s">
        <v>83</v>
      </c>
      <c r="AY128" s="18" t="s">
        <v>253</v>
      </c>
      <c r="BE128" s="241">
        <f>IF(N128="základní",J128,0)</f>
        <v>0</v>
      </c>
      <c r="BF128" s="241">
        <f>IF(N128="snížená",J128,0)</f>
        <v>0</v>
      </c>
      <c r="BG128" s="241">
        <f>IF(N128="zákl. přenesená",J128,0)</f>
        <v>0</v>
      </c>
      <c r="BH128" s="241">
        <f>IF(N128="sníž. přenesená",J128,0)</f>
        <v>0</v>
      </c>
      <c r="BI128" s="241">
        <f>IF(N128="nulová",J128,0)</f>
        <v>0</v>
      </c>
      <c r="BJ128" s="18" t="s">
        <v>83</v>
      </c>
      <c r="BK128" s="241">
        <f>ROUND(I128*H128,2)</f>
        <v>0</v>
      </c>
      <c r="BL128" s="18" t="s">
        <v>398</v>
      </c>
      <c r="BM128" s="240" t="s">
        <v>1318</v>
      </c>
    </row>
    <row r="129" s="2" customFormat="1" ht="24.15" customHeight="1">
      <c r="A129" s="39"/>
      <c r="B129" s="40"/>
      <c r="C129" s="229" t="s">
        <v>254</v>
      </c>
      <c r="D129" s="229" t="s">
        <v>256</v>
      </c>
      <c r="E129" s="230" t="s">
        <v>2689</v>
      </c>
      <c r="F129" s="231" t="s">
        <v>2690</v>
      </c>
      <c r="G129" s="232" t="s">
        <v>2680</v>
      </c>
      <c r="H129" s="233">
        <v>1</v>
      </c>
      <c r="I129" s="234"/>
      <c r="J129" s="235">
        <f>ROUND(I129*H129,2)</f>
        <v>0</v>
      </c>
      <c r="K129" s="231" t="s">
        <v>1</v>
      </c>
      <c r="L129" s="45"/>
      <c r="M129" s="236" t="s">
        <v>1</v>
      </c>
      <c r="N129" s="237" t="s">
        <v>41</v>
      </c>
      <c r="O129" s="92"/>
      <c r="P129" s="238">
        <f>O129*H129</f>
        <v>0</v>
      </c>
      <c r="Q129" s="238">
        <v>0</v>
      </c>
      <c r="R129" s="238">
        <f>Q129*H129</f>
        <v>0</v>
      </c>
      <c r="S129" s="238">
        <v>0</v>
      </c>
      <c r="T129" s="239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40" t="s">
        <v>398</v>
      </c>
      <c r="AT129" s="240" t="s">
        <v>256</v>
      </c>
      <c r="AU129" s="240" t="s">
        <v>83</v>
      </c>
      <c r="AY129" s="18" t="s">
        <v>253</v>
      </c>
      <c r="BE129" s="241">
        <f>IF(N129="základní",J129,0)</f>
        <v>0</v>
      </c>
      <c r="BF129" s="241">
        <f>IF(N129="snížená",J129,0)</f>
        <v>0</v>
      </c>
      <c r="BG129" s="241">
        <f>IF(N129="zákl. přenesená",J129,0)</f>
        <v>0</v>
      </c>
      <c r="BH129" s="241">
        <f>IF(N129="sníž. přenesená",J129,0)</f>
        <v>0</v>
      </c>
      <c r="BI129" s="241">
        <f>IF(N129="nulová",J129,0)</f>
        <v>0</v>
      </c>
      <c r="BJ129" s="18" t="s">
        <v>83</v>
      </c>
      <c r="BK129" s="241">
        <f>ROUND(I129*H129,2)</f>
        <v>0</v>
      </c>
      <c r="BL129" s="18" t="s">
        <v>398</v>
      </c>
      <c r="BM129" s="240" t="s">
        <v>1321</v>
      </c>
    </row>
    <row r="130" s="2" customFormat="1" ht="24.15" customHeight="1">
      <c r="A130" s="39"/>
      <c r="B130" s="40"/>
      <c r="C130" s="229" t="s">
        <v>361</v>
      </c>
      <c r="D130" s="229" t="s">
        <v>256</v>
      </c>
      <c r="E130" s="230" t="s">
        <v>2691</v>
      </c>
      <c r="F130" s="231" t="s">
        <v>2692</v>
      </c>
      <c r="G130" s="232" t="s">
        <v>2680</v>
      </c>
      <c r="H130" s="233">
        <v>1</v>
      </c>
      <c r="I130" s="234"/>
      <c r="J130" s="235">
        <f>ROUND(I130*H130,2)</f>
        <v>0</v>
      </c>
      <c r="K130" s="231" t="s">
        <v>1</v>
      </c>
      <c r="L130" s="45"/>
      <c r="M130" s="236" t="s">
        <v>1</v>
      </c>
      <c r="N130" s="237" t="s">
        <v>41</v>
      </c>
      <c r="O130" s="92"/>
      <c r="P130" s="238">
        <f>O130*H130</f>
        <v>0</v>
      </c>
      <c r="Q130" s="238">
        <v>0</v>
      </c>
      <c r="R130" s="238">
        <f>Q130*H130</f>
        <v>0</v>
      </c>
      <c r="S130" s="238">
        <v>0</v>
      </c>
      <c r="T130" s="239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40" t="s">
        <v>398</v>
      </c>
      <c r="AT130" s="240" t="s">
        <v>256</v>
      </c>
      <c r="AU130" s="240" t="s">
        <v>83</v>
      </c>
      <c r="AY130" s="18" t="s">
        <v>253</v>
      </c>
      <c r="BE130" s="241">
        <f>IF(N130="základní",J130,0)</f>
        <v>0</v>
      </c>
      <c r="BF130" s="241">
        <f>IF(N130="snížená",J130,0)</f>
        <v>0</v>
      </c>
      <c r="BG130" s="241">
        <f>IF(N130="zákl. přenesená",J130,0)</f>
        <v>0</v>
      </c>
      <c r="BH130" s="241">
        <f>IF(N130="sníž. přenesená",J130,0)</f>
        <v>0</v>
      </c>
      <c r="BI130" s="241">
        <f>IF(N130="nulová",J130,0)</f>
        <v>0</v>
      </c>
      <c r="BJ130" s="18" t="s">
        <v>83</v>
      </c>
      <c r="BK130" s="241">
        <f>ROUND(I130*H130,2)</f>
        <v>0</v>
      </c>
      <c r="BL130" s="18" t="s">
        <v>398</v>
      </c>
      <c r="BM130" s="240" t="s">
        <v>1324</v>
      </c>
    </row>
    <row r="131" s="2" customFormat="1" ht="16.5" customHeight="1">
      <c r="A131" s="39"/>
      <c r="B131" s="40"/>
      <c r="C131" s="229" t="s">
        <v>328</v>
      </c>
      <c r="D131" s="229" t="s">
        <v>256</v>
      </c>
      <c r="E131" s="230" t="s">
        <v>2693</v>
      </c>
      <c r="F131" s="231" t="s">
        <v>2694</v>
      </c>
      <c r="G131" s="232" t="s">
        <v>2680</v>
      </c>
      <c r="H131" s="233">
        <v>1</v>
      </c>
      <c r="I131" s="234"/>
      <c r="J131" s="235">
        <f>ROUND(I131*H131,2)</f>
        <v>0</v>
      </c>
      <c r="K131" s="231" t="s">
        <v>1</v>
      </c>
      <c r="L131" s="45"/>
      <c r="M131" s="236" t="s">
        <v>1</v>
      </c>
      <c r="N131" s="237" t="s">
        <v>41</v>
      </c>
      <c r="O131" s="92"/>
      <c r="P131" s="238">
        <f>O131*H131</f>
        <v>0</v>
      </c>
      <c r="Q131" s="238">
        <v>0</v>
      </c>
      <c r="R131" s="238">
        <f>Q131*H131</f>
        <v>0</v>
      </c>
      <c r="S131" s="238">
        <v>0</v>
      </c>
      <c r="T131" s="239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40" t="s">
        <v>398</v>
      </c>
      <c r="AT131" s="240" t="s">
        <v>256</v>
      </c>
      <c r="AU131" s="240" t="s">
        <v>83</v>
      </c>
      <c r="AY131" s="18" t="s">
        <v>253</v>
      </c>
      <c r="BE131" s="241">
        <f>IF(N131="základní",J131,0)</f>
        <v>0</v>
      </c>
      <c r="BF131" s="241">
        <f>IF(N131="snížená",J131,0)</f>
        <v>0</v>
      </c>
      <c r="BG131" s="241">
        <f>IF(N131="zákl. přenesená",J131,0)</f>
        <v>0</v>
      </c>
      <c r="BH131" s="241">
        <f>IF(N131="sníž. přenesená",J131,0)</f>
        <v>0</v>
      </c>
      <c r="BI131" s="241">
        <f>IF(N131="nulová",J131,0)</f>
        <v>0</v>
      </c>
      <c r="BJ131" s="18" t="s">
        <v>83</v>
      </c>
      <c r="BK131" s="241">
        <f>ROUND(I131*H131,2)</f>
        <v>0</v>
      </c>
      <c r="BL131" s="18" t="s">
        <v>398</v>
      </c>
      <c r="BM131" s="240" t="s">
        <v>1327</v>
      </c>
    </row>
    <row r="132" s="2" customFormat="1" ht="16.5" customHeight="1">
      <c r="A132" s="39"/>
      <c r="B132" s="40"/>
      <c r="C132" s="229" t="s">
        <v>305</v>
      </c>
      <c r="D132" s="229" t="s">
        <v>256</v>
      </c>
      <c r="E132" s="230" t="s">
        <v>2695</v>
      </c>
      <c r="F132" s="231" t="s">
        <v>2696</v>
      </c>
      <c r="G132" s="232" t="s">
        <v>2680</v>
      </c>
      <c r="H132" s="233">
        <v>1</v>
      </c>
      <c r="I132" s="234"/>
      <c r="J132" s="235">
        <f>ROUND(I132*H132,2)</f>
        <v>0</v>
      </c>
      <c r="K132" s="231" t="s">
        <v>1</v>
      </c>
      <c r="L132" s="45"/>
      <c r="M132" s="236" t="s">
        <v>1</v>
      </c>
      <c r="N132" s="237" t="s">
        <v>41</v>
      </c>
      <c r="O132" s="92"/>
      <c r="P132" s="238">
        <f>O132*H132</f>
        <v>0</v>
      </c>
      <c r="Q132" s="238">
        <v>0</v>
      </c>
      <c r="R132" s="238">
        <f>Q132*H132</f>
        <v>0</v>
      </c>
      <c r="S132" s="238">
        <v>0</v>
      </c>
      <c r="T132" s="239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40" t="s">
        <v>398</v>
      </c>
      <c r="AT132" s="240" t="s">
        <v>256</v>
      </c>
      <c r="AU132" s="240" t="s">
        <v>83</v>
      </c>
      <c r="AY132" s="18" t="s">
        <v>253</v>
      </c>
      <c r="BE132" s="241">
        <f>IF(N132="základní",J132,0)</f>
        <v>0</v>
      </c>
      <c r="BF132" s="241">
        <f>IF(N132="snížená",J132,0)</f>
        <v>0</v>
      </c>
      <c r="BG132" s="241">
        <f>IF(N132="zákl. přenesená",J132,0)</f>
        <v>0</v>
      </c>
      <c r="BH132" s="241">
        <f>IF(N132="sníž. přenesená",J132,0)</f>
        <v>0</v>
      </c>
      <c r="BI132" s="241">
        <f>IF(N132="nulová",J132,0)</f>
        <v>0</v>
      </c>
      <c r="BJ132" s="18" t="s">
        <v>83</v>
      </c>
      <c r="BK132" s="241">
        <f>ROUND(I132*H132,2)</f>
        <v>0</v>
      </c>
      <c r="BL132" s="18" t="s">
        <v>398</v>
      </c>
      <c r="BM132" s="240" t="s">
        <v>1330</v>
      </c>
    </row>
    <row r="133" s="2" customFormat="1" ht="16.5" customHeight="1">
      <c r="A133" s="39"/>
      <c r="B133" s="40"/>
      <c r="C133" s="229" t="s">
        <v>375</v>
      </c>
      <c r="D133" s="229" t="s">
        <v>256</v>
      </c>
      <c r="E133" s="230" t="s">
        <v>2697</v>
      </c>
      <c r="F133" s="231" t="s">
        <v>2698</v>
      </c>
      <c r="G133" s="232" t="s">
        <v>2680</v>
      </c>
      <c r="H133" s="233">
        <v>1</v>
      </c>
      <c r="I133" s="234"/>
      <c r="J133" s="235">
        <f>ROUND(I133*H133,2)</f>
        <v>0</v>
      </c>
      <c r="K133" s="231" t="s">
        <v>1</v>
      </c>
      <c r="L133" s="45"/>
      <c r="M133" s="236" t="s">
        <v>1</v>
      </c>
      <c r="N133" s="237" t="s">
        <v>41</v>
      </c>
      <c r="O133" s="92"/>
      <c r="P133" s="238">
        <f>O133*H133</f>
        <v>0</v>
      </c>
      <c r="Q133" s="238">
        <v>0</v>
      </c>
      <c r="R133" s="238">
        <f>Q133*H133</f>
        <v>0</v>
      </c>
      <c r="S133" s="238">
        <v>0</v>
      </c>
      <c r="T133" s="239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40" t="s">
        <v>398</v>
      </c>
      <c r="AT133" s="240" t="s">
        <v>256</v>
      </c>
      <c r="AU133" s="240" t="s">
        <v>83</v>
      </c>
      <c r="AY133" s="18" t="s">
        <v>253</v>
      </c>
      <c r="BE133" s="241">
        <f>IF(N133="základní",J133,0)</f>
        <v>0</v>
      </c>
      <c r="BF133" s="241">
        <f>IF(N133="snížená",J133,0)</f>
        <v>0</v>
      </c>
      <c r="BG133" s="241">
        <f>IF(N133="zákl. přenesená",J133,0)</f>
        <v>0</v>
      </c>
      <c r="BH133" s="241">
        <f>IF(N133="sníž. přenesená",J133,0)</f>
        <v>0</v>
      </c>
      <c r="BI133" s="241">
        <f>IF(N133="nulová",J133,0)</f>
        <v>0</v>
      </c>
      <c r="BJ133" s="18" t="s">
        <v>83</v>
      </c>
      <c r="BK133" s="241">
        <f>ROUND(I133*H133,2)</f>
        <v>0</v>
      </c>
      <c r="BL133" s="18" t="s">
        <v>398</v>
      </c>
      <c r="BM133" s="240" t="s">
        <v>1333</v>
      </c>
    </row>
    <row r="134" s="2" customFormat="1" ht="21.75" customHeight="1">
      <c r="A134" s="39"/>
      <c r="B134" s="40"/>
      <c r="C134" s="229" t="s">
        <v>379</v>
      </c>
      <c r="D134" s="229" t="s">
        <v>256</v>
      </c>
      <c r="E134" s="230" t="s">
        <v>2699</v>
      </c>
      <c r="F134" s="231" t="s">
        <v>2700</v>
      </c>
      <c r="G134" s="232" t="s">
        <v>2680</v>
      </c>
      <c r="H134" s="233">
        <v>1</v>
      </c>
      <c r="I134" s="234"/>
      <c r="J134" s="235">
        <f>ROUND(I134*H134,2)</f>
        <v>0</v>
      </c>
      <c r="K134" s="231" t="s">
        <v>1</v>
      </c>
      <c r="L134" s="45"/>
      <c r="M134" s="236" t="s">
        <v>1</v>
      </c>
      <c r="N134" s="237" t="s">
        <v>41</v>
      </c>
      <c r="O134" s="92"/>
      <c r="P134" s="238">
        <f>O134*H134</f>
        <v>0</v>
      </c>
      <c r="Q134" s="238">
        <v>0</v>
      </c>
      <c r="R134" s="238">
        <f>Q134*H134</f>
        <v>0</v>
      </c>
      <c r="S134" s="238">
        <v>0</v>
      </c>
      <c r="T134" s="239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40" t="s">
        <v>398</v>
      </c>
      <c r="AT134" s="240" t="s">
        <v>256</v>
      </c>
      <c r="AU134" s="240" t="s">
        <v>83</v>
      </c>
      <c r="AY134" s="18" t="s">
        <v>253</v>
      </c>
      <c r="BE134" s="241">
        <f>IF(N134="základní",J134,0)</f>
        <v>0</v>
      </c>
      <c r="BF134" s="241">
        <f>IF(N134="snížená",J134,0)</f>
        <v>0</v>
      </c>
      <c r="BG134" s="241">
        <f>IF(N134="zákl. přenesená",J134,0)</f>
        <v>0</v>
      </c>
      <c r="BH134" s="241">
        <f>IF(N134="sníž. přenesená",J134,0)</f>
        <v>0</v>
      </c>
      <c r="BI134" s="241">
        <f>IF(N134="nulová",J134,0)</f>
        <v>0</v>
      </c>
      <c r="BJ134" s="18" t="s">
        <v>83</v>
      </c>
      <c r="BK134" s="241">
        <f>ROUND(I134*H134,2)</f>
        <v>0</v>
      </c>
      <c r="BL134" s="18" t="s">
        <v>398</v>
      </c>
      <c r="BM134" s="240" t="s">
        <v>1336</v>
      </c>
    </row>
    <row r="135" s="12" customFormat="1" ht="25.92" customHeight="1">
      <c r="A135" s="12"/>
      <c r="B135" s="213"/>
      <c r="C135" s="214"/>
      <c r="D135" s="215" t="s">
        <v>75</v>
      </c>
      <c r="E135" s="216" t="s">
        <v>2701</v>
      </c>
      <c r="F135" s="216" t="s">
        <v>2702</v>
      </c>
      <c r="G135" s="214"/>
      <c r="H135" s="214"/>
      <c r="I135" s="217"/>
      <c r="J135" s="218">
        <f>BK135</f>
        <v>0</v>
      </c>
      <c r="K135" s="214"/>
      <c r="L135" s="219"/>
      <c r="M135" s="220"/>
      <c r="N135" s="221"/>
      <c r="O135" s="221"/>
      <c r="P135" s="222">
        <f>SUM(P136:P189)</f>
        <v>0</v>
      </c>
      <c r="Q135" s="221"/>
      <c r="R135" s="222">
        <f>SUM(R136:R189)</f>
        <v>0</v>
      </c>
      <c r="S135" s="221"/>
      <c r="T135" s="223">
        <f>SUM(T136:T189)</f>
        <v>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224" t="s">
        <v>85</v>
      </c>
      <c r="AT135" s="225" t="s">
        <v>75</v>
      </c>
      <c r="AU135" s="225" t="s">
        <v>76</v>
      </c>
      <c r="AY135" s="224" t="s">
        <v>253</v>
      </c>
      <c r="BK135" s="226">
        <f>SUM(BK136:BK189)</f>
        <v>0</v>
      </c>
    </row>
    <row r="136" s="2" customFormat="1" ht="24.15" customHeight="1">
      <c r="A136" s="39"/>
      <c r="B136" s="40"/>
      <c r="C136" s="229" t="s">
        <v>8</v>
      </c>
      <c r="D136" s="229" t="s">
        <v>256</v>
      </c>
      <c r="E136" s="230" t="s">
        <v>2703</v>
      </c>
      <c r="F136" s="231" t="s">
        <v>2704</v>
      </c>
      <c r="G136" s="232" t="s">
        <v>2680</v>
      </c>
      <c r="H136" s="233">
        <v>13</v>
      </c>
      <c r="I136" s="234"/>
      <c r="J136" s="235">
        <f>ROUND(I136*H136,2)</f>
        <v>0</v>
      </c>
      <c r="K136" s="231" t="s">
        <v>1</v>
      </c>
      <c r="L136" s="45"/>
      <c r="M136" s="236" t="s">
        <v>1</v>
      </c>
      <c r="N136" s="237" t="s">
        <v>41</v>
      </c>
      <c r="O136" s="92"/>
      <c r="P136" s="238">
        <f>O136*H136</f>
        <v>0</v>
      </c>
      <c r="Q136" s="238">
        <v>0</v>
      </c>
      <c r="R136" s="238">
        <f>Q136*H136</f>
        <v>0</v>
      </c>
      <c r="S136" s="238">
        <v>0</v>
      </c>
      <c r="T136" s="239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40" t="s">
        <v>398</v>
      </c>
      <c r="AT136" s="240" t="s">
        <v>256</v>
      </c>
      <c r="AU136" s="240" t="s">
        <v>83</v>
      </c>
      <c r="AY136" s="18" t="s">
        <v>253</v>
      </c>
      <c r="BE136" s="241">
        <f>IF(N136="základní",J136,0)</f>
        <v>0</v>
      </c>
      <c r="BF136" s="241">
        <f>IF(N136="snížená",J136,0)</f>
        <v>0</v>
      </c>
      <c r="BG136" s="241">
        <f>IF(N136="zákl. přenesená",J136,0)</f>
        <v>0</v>
      </c>
      <c r="BH136" s="241">
        <f>IF(N136="sníž. přenesená",J136,0)</f>
        <v>0</v>
      </c>
      <c r="BI136" s="241">
        <f>IF(N136="nulová",J136,0)</f>
        <v>0</v>
      </c>
      <c r="BJ136" s="18" t="s">
        <v>83</v>
      </c>
      <c r="BK136" s="241">
        <f>ROUND(I136*H136,2)</f>
        <v>0</v>
      </c>
      <c r="BL136" s="18" t="s">
        <v>398</v>
      </c>
      <c r="BM136" s="240" t="s">
        <v>1339</v>
      </c>
    </row>
    <row r="137" s="2" customFormat="1" ht="33" customHeight="1">
      <c r="A137" s="39"/>
      <c r="B137" s="40"/>
      <c r="C137" s="229" t="s">
        <v>386</v>
      </c>
      <c r="D137" s="229" t="s">
        <v>256</v>
      </c>
      <c r="E137" s="230" t="s">
        <v>2705</v>
      </c>
      <c r="F137" s="231" t="s">
        <v>2706</v>
      </c>
      <c r="G137" s="232" t="s">
        <v>2680</v>
      </c>
      <c r="H137" s="233">
        <v>11</v>
      </c>
      <c r="I137" s="234"/>
      <c r="J137" s="235">
        <f>ROUND(I137*H137,2)</f>
        <v>0</v>
      </c>
      <c r="K137" s="231" t="s">
        <v>1</v>
      </c>
      <c r="L137" s="45"/>
      <c r="M137" s="236" t="s">
        <v>1</v>
      </c>
      <c r="N137" s="237" t="s">
        <v>41</v>
      </c>
      <c r="O137" s="92"/>
      <c r="P137" s="238">
        <f>O137*H137</f>
        <v>0</v>
      </c>
      <c r="Q137" s="238">
        <v>0</v>
      </c>
      <c r="R137" s="238">
        <f>Q137*H137</f>
        <v>0</v>
      </c>
      <c r="S137" s="238">
        <v>0</v>
      </c>
      <c r="T137" s="239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40" t="s">
        <v>398</v>
      </c>
      <c r="AT137" s="240" t="s">
        <v>256</v>
      </c>
      <c r="AU137" s="240" t="s">
        <v>83</v>
      </c>
      <c r="AY137" s="18" t="s">
        <v>253</v>
      </c>
      <c r="BE137" s="241">
        <f>IF(N137="základní",J137,0)</f>
        <v>0</v>
      </c>
      <c r="BF137" s="241">
        <f>IF(N137="snížená",J137,0)</f>
        <v>0</v>
      </c>
      <c r="BG137" s="241">
        <f>IF(N137="zákl. přenesená",J137,0)</f>
        <v>0</v>
      </c>
      <c r="BH137" s="241">
        <f>IF(N137="sníž. přenesená",J137,0)</f>
        <v>0</v>
      </c>
      <c r="BI137" s="241">
        <f>IF(N137="nulová",J137,0)</f>
        <v>0</v>
      </c>
      <c r="BJ137" s="18" t="s">
        <v>83</v>
      </c>
      <c r="BK137" s="241">
        <f>ROUND(I137*H137,2)</f>
        <v>0</v>
      </c>
      <c r="BL137" s="18" t="s">
        <v>398</v>
      </c>
      <c r="BM137" s="240" t="s">
        <v>1342</v>
      </c>
    </row>
    <row r="138" s="2" customFormat="1" ht="24.15" customHeight="1">
      <c r="A138" s="39"/>
      <c r="B138" s="40"/>
      <c r="C138" s="229" t="s">
        <v>390</v>
      </c>
      <c r="D138" s="229" t="s">
        <v>256</v>
      </c>
      <c r="E138" s="230" t="s">
        <v>2707</v>
      </c>
      <c r="F138" s="231" t="s">
        <v>2708</v>
      </c>
      <c r="G138" s="232" t="s">
        <v>2680</v>
      </c>
      <c r="H138" s="233">
        <v>1</v>
      </c>
      <c r="I138" s="234"/>
      <c r="J138" s="235">
        <f>ROUND(I138*H138,2)</f>
        <v>0</v>
      </c>
      <c r="K138" s="231" t="s">
        <v>1</v>
      </c>
      <c r="L138" s="45"/>
      <c r="M138" s="236" t="s">
        <v>1</v>
      </c>
      <c r="N138" s="237" t="s">
        <v>41</v>
      </c>
      <c r="O138" s="92"/>
      <c r="P138" s="238">
        <f>O138*H138</f>
        <v>0</v>
      </c>
      <c r="Q138" s="238">
        <v>0</v>
      </c>
      <c r="R138" s="238">
        <f>Q138*H138</f>
        <v>0</v>
      </c>
      <c r="S138" s="238">
        <v>0</v>
      </c>
      <c r="T138" s="239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40" t="s">
        <v>398</v>
      </c>
      <c r="AT138" s="240" t="s">
        <v>256</v>
      </c>
      <c r="AU138" s="240" t="s">
        <v>83</v>
      </c>
      <c r="AY138" s="18" t="s">
        <v>253</v>
      </c>
      <c r="BE138" s="241">
        <f>IF(N138="základní",J138,0)</f>
        <v>0</v>
      </c>
      <c r="BF138" s="241">
        <f>IF(N138="snížená",J138,0)</f>
        <v>0</v>
      </c>
      <c r="BG138" s="241">
        <f>IF(N138="zákl. přenesená",J138,0)</f>
        <v>0</v>
      </c>
      <c r="BH138" s="241">
        <f>IF(N138="sníž. přenesená",J138,0)</f>
        <v>0</v>
      </c>
      <c r="BI138" s="241">
        <f>IF(N138="nulová",J138,0)</f>
        <v>0</v>
      </c>
      <c r="BJ138" s="18" t="s">
        <v>83</v>
      </c>
      <c r="BK138" s="241">
        <f>ROUND(I138*H138,2)</f>
        <v>0</v>
      </c>
      <c r="BL138" s="18" t="s">
        <v>398</v>
      </c>
      <c r="BM138" s="240" t="s">
        <v>1345</v>
      </c>
    </row>
    <row r="139" s="2" customFormat="1" ht="16.5" customHeight="1">
      <c r="A139" s="39"/>
      <c r="B139" s="40"/>
      <c r="C139" s="229" t="s">
        <v>394</v>
      </c>
      <c r="D139" s="229" t="s">
        <v>256</v>
      </c>
      <c r="E139" s="230" t="s">
        <v>2709</v>
      </c>
      <c r="F139" s="231" t="s">
        <v>2710</v>
      </c>
      <c r="G139" s="232" t="s">
        <v>2680</v>
      </c>
      <c r="H139" s="233">
        <v>11</v>
      </c>
      <c r="I139" s="234"/>
      <c r="J139" s="235">
        <f>ROUND(I139*H139,2)</f>
        <v>0</v>
      </c>
      <c r="K139" s="231" t="s">
        <v>1</v>
      </c>
      <c r="L139" s="45"/>
      <c r="M139" s="236" t="s">
        <v>1</v>
      </c>
      <c r="N139" s="237" t="s">
        <v>41</v>
      </c>
      <c r="O139" s="92"/>
      <c r="P139" s="238">
        <f>O139*H139</f>
        <v>0</v>
      </c>
      <c r="Q139" s="238">
        <v>0</v>
      </c>
      <c r="R139" s="238">
        <f>Q139*H139</f>
        <v>0</v>
      </c>
      <c r="S139" s="238">
        <v>0</v>
      </c>
      <c r="T139" s="239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40" t="s">
        <v>398</v>
      </c>
      <c r="AT139" s="240" t="s">
        <v>256</v>
      </c>
      <c r="AU139" s="240" t="s">
        <v>83</v>
      </c>
      <c r="AY139" s="18" t="s">
        <v>253</v>
      </c>
      <c r="BE139" s="241">
        <f>IF(N139="základní",J139,0)</f>
        <v>0</v>
      </c>
      <c r="BF139" s="241">
        <f>IF(N139="snížená",J139,0)</f>
        <v>0</v>
      </c>
      <c r="BG139" s="241">
        <f>IF(N139="zákl. přenesená",J139,0)</f>
        <v>0</v>
      </c>
      <c r="BH139" s="241">
        <f>IF(N139="sníž. přenesená",J139,0)</f>
        <v>0</v>
      </c>
      <c r="BI139" s="241">
        <f>IF(N139="nulová",J139,0)</f>
        <v>0</v>
      </c>
      <c r="BJ139" s="18" t="s">
        <v>83</v>
      </c>
      <c r="BK139" s="241">
        <f>ROUND(I139*H139,2)</f>
        <v>0</v>
      </c>
      <c r="BL139" s="18" t="s">
        <v>398</v>
      </c>
      <c r="BM139" s="240" t="s">
        <v>1349</v>
      </c>
    </row>
    <row r="140" s="2" customFormat="1" ht="24.15" customHeight="1">
      <c r="A140" s="39"/>
      <c r="B140" s="40"/>
      <c r="C140" s="229" t="s">
        <v>398</v>
      </c>
      <c r="D140" s="229" t="s">
        <v>256</v>
      </c>
      <c r="E140" s="230" t="s">
        <v>2711</v>
      </c>
      <c r="F140" s="231" t="s">
        <v>2712</v>
      </c>
      <c r="G140" s="232" t="s">
        <v>2680</v>
      </c>
      <c r="H140" s="233">
        <v>1</v>
      </c>
      <c r="I140" s="234"/>
      <c r="J140" s="235">
        <f>ROUND(I140*H140,2)</f>
        <v>0</v>
      </c>
      <c r="K140" s="231" t="s">
        <v>1</v>
      </c>
      <c r="L140" s="45"/>
      <c r="M140" s="236" t="s">
        <v>1</v>
      </c>
      <c r="N140" s="237" t="s">
        <v>41</v>
      </c>
      <c r="O140" s="92"/>
      <c r="P140" s="238">
        <f>O140*H140</f>
        <v>0</v>
      </c>
      <c r="Q140" s="238">
        <v>0</v>
      </c>
      <c r="R140" s="238">
        <f>Q140*H140</f>
        <v>0</v>
      </c>
      <c r="S140" s="238">
        <v>0</v>
      </c>
      <c r="T140" s="239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40" t="s">
        <v>398</v>
      </c>
      <c r="AT140" s="240" t="s">
        <v>256</v>
      </c>
      <c r="AU140" s="240" t="s">
        <v>83</v>
      </c>
      <c r="AY140" s="18" t="s">
        <v>253</v>
      </c>
      <c r="BE140" s="241">
        <f>IF(N140="základní",J140,0)</f>
        <v>0</v>
      </c>
      <c r="BF140" s="241">
        <f>IF(N140="snížená",J140,0)</f>
        <v>0</v>
      </c>
      <c r="BG140" s="241">
        <f>IF(N140="zákl. přenesená",J140,0)</f>
        <v>0</v>
      </c>
      <c r="BH140" s="241">
        <f>IF(N140="sníž. přenesená",J140,0)</f>
        <v>0</v>
      </c>
      <c r="BI140" s="241">
        <f>IF(N140="nulová",J140,0)</f>
        <v>0</v>
      </c>
      <c r="BJ140" s="18" t="s">
        <v>83</v>
      </c>
      <c r="BK140" s="241">
        <f>ROUND(I140*H140,2)</f>
        <v>0</v>
      </c>
      <c r="BL140" s="18" t="s">
        <v>398</v>
      </c>
      <c r="BM140" s="240" t="s">
        <v>1352</v>
      </c>
    </row>
    <row r="141" s="2" customFormat="1" ht="24.15" customHeight="1">
      <c r="A141" s="39"/>
      <c r="B141" s="40"/>
      <c r="C141" s="229" t="s">
        <v>402</v>
      </c>
      <c r="D141" s="229" t="s">
        <v>256</v>
      </c>
      <c r="E141" s="230" t="s">
        <v>2713</v>
      </c>
      <c r="F141" s="231" t="s">
        <v>2714</v>
      </c>
      <c r="G141" s="232" t="s">
        <v>2680</v>
      </c>
      <c r="H141" s="233">
        <v>1</v>
      </c>
      <c r="I141" s="234"/>
      <c r="J141" s="235">
        <f>ROUND(I141*H141,2)</f>
        <v>0</v>
      </c>
      <c r="K141" s="231" t="s">
        <v>1</v>
      </c>
      <c r="L141" s="45"/>
      <c r="M141" s="236" t="s">
        <v>1</v>
      </c>
      <c r="N141" s="237" t="s">
        <v>41</v>
      </c>
      <c r="O141" s="92"/>
      <c r="P141" s="238">
        <f>O141*H141</f>
        <v>0</v>
      </c>
      <c r="Q141" s="238">
        <v>0</v>
      </c>
      <c r="R141" s="238">
        <f>Q141*H141</f>
        <v>0</v>
      </c>
      <c r="S141" s="238">
        <v>0</v>
      </c>
      <c r="T141" s="239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40" t="s">
        <v>398</v>
      </c>
      <c r="AT141" s="240" t="s">
        <v>256</v>
      </c>
      <c r="AU141" s="240" t="s">
        <v>83</v>
      </c>
      <c r="AY141" s="18" t="s">
        <v>253</v>
      </c>
      <c r="BE141" s="241">
        <f>IF(N141="základní",J141,0)</f>
        <v>0</v>
      </c>
      <c r="BF141" s="241">
        <f>IF(N141="snížená",J141,0)</f>
        <v>0</v>
      </c>
      <c r="BG141" s="241">
        <f>IF(N141="zákl. přenesená",J141,0)</f>
        <v>0</v>
      </c>
      <c r="BH141" s="241">
        <f>IF(N141="sníž. přenesená",J141,0)</f>
        <v>0</v>
      </c>
      <c r="BI141" s="241">
        <f>IF(N141="nulová",J141,0)</f>
        <v>0</v>
      </c>
      <c r="BJ141" s="18" t="s">
        <v>83</v>
      </c>
      <c r="BK141" s="241">
        <f>ROUND(I141*H141,2)</f>
        <v>0</v>
      </c>
      <c r="BL141" s="18" t="s">
        <v>398</v>
      </c>
      <c r="BM141" s="240" t="s">
        <v>1355</v>
      </c>
    </row>
    <row r="142" s="2" customFormat="1" ht="24.15" customHeight="1">
      <c r="A142" s="39"/>
      <c r="B142" s="40"/>
      <c r="C142" s="229" t="s">
        <v>406</v>
      </c>
      <c r="D142" s="229" t="s">
        <v>256</v>
      </c>
      <c r="E142" s="230" t="s">
        <v>2715</v>
      </c>
      <c r="F142" s="231" t="s">
        <v>2716</v>
      </c>
      <c r="G142" s="232" t="s">
        <v>2680</v>
      </c>
      <c r="H142" s="233">
        <v>12</v>
      </c>
      <c r="I142" s="234"/>
      <c r="J142" s="235">
        <f>ROUND(I142*H142,2)</f>
        <v>0</v>
      </c>
      <c r="K142" s="231" t="s">
        <v>1</v>
      </c>
      <c r="L142" s="45"/>
      <c r="M142" s="236" t="s">
        <v>1</v>
      </c>
      <c r="N142" s="237" t="s">
        <v>41</v>
      </c>
      <c r="O142" s="92"/>
      <c r="P142" s="238">
        <f>O142*H142</f>
        <v>0</v>
      </c>
      <c r="Q142" s="238">
        <v>0</v>
      </c>
      <c r="R142" s="238">
        <f>Q142*H142</f>
        <v>0</v>
      </c>
      <c r="S142" s="238">
        <v>0</v>
      </c>
      <c r="T142" s="239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40" t="s">
        <v>398</v>
      </c>
      <c r="AT142" s="240" t="s">
        <v>256</v>
      </c>
      <c r="AU142" s="240" t="s">
        <v>83</v>
      </c>
      <c r="AY142" s="18" t="s">
        <v>253</v>
      </c>
      <c r="BE142" s="241">
        <f>IF(N142="základní",J142,0)</f>
        <v>0</v>
      </c>
      <c r="BF142" s="241">
        <f>IF(N142="snížená",J142,0)</f>
        <v>0</v>
      </c>
      <c r="BG142" s="241">
        <f>IF(N142="zákl. přenesená",J142,0)</f>
        <v>0</v>
      </c>
      <c r="BH142" s="241">
        <f>IF(N142="sníž. přenesená",J142,0)</f>
        <v>0</v>
      </c>
      <c r="BI142" s="241">
        <f>IF(N142="nulová",J142,0)</f>
        <v>0</v>
      </c>
      <c r="BJ142" s="18" t="s">
        <v>83</v>
      </c>
      <c r="BK142" s="241">
        <f>ROUND(I142*H142,2)</f>
        <v>0</v>
      </c>
      <c r="BL142" s="18" t="s">
        <v>398</v>
      </c>
      <c r="BM142" s="240" t="s">
        <v>1358</v>
      </c>
    </row>
    <row r="143" s="2" customFormat="1" ht="24.15" customHeight="1">
      <c r="A143" s="39"/>
      <c r="B143" s="40"/>
      <c r="C143" s="229" t="s">
        <v>410</v>
      </c>
      <c r="D143" s="229" t="s">
        <v>256</v>
      </c>
      <c r="E143" s="230" t="s">
        <v>2717</v>
      </c>
      <c r="F143" s="231" t="s">
        <v>2718</v>
      </c>
      <c r="G143" s="232" t="s">
        <v>2680</v>
      </c>
      <c r="H143" s="233">
        <v>11</v>
      </c>
      <c r="I143" s="234"/>
      <c r="J143" s="235">
        <f>ROUND(I143*H143,2)</f>
        <v>0</v>
      </c>
      <c r="K143" s="231" t="s">
        <v>1</v>
      </c>
      <c r="L143" s="45"/>
      <c r="M143" s="236" t="s">
        <v>1</v>
      </c>
      <c r="N143" s="237" t="s">
        <v>41</v>
      </c>
      <c r="O143" s="92"/>
      <c r="P143" s="238">
        <f>O143*H143</f>
        <v>0</v>
      </c>
      <c r="Q143" s="238">
        <v>0</v>
      </c>
      <c r="R143" s="238">
        <f>Q143*H143</f>
        <v>0</v>
      </c>
      <c r="S143" s="238">
        <v>0</v>
      </c>
      <c r="T143" s="239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40" t="s">
        <v>398</v>
      </c>
      <c r="AT143" s="240" t="s">
        <v>256</v>
      </c>
      <c r="AU143" s="240" t="s">
        <v>83</v>
      </c>
      <c r="AY143" s="18" t="s">
        <v>253</v>
      </c>
      <c r="BE143" s="241">
        <f>IF(N143="základní",J143,0)</f>
        <v>0</v>
      </c>
      <c r="BF143" s="241">
        <f>IF(N143="snížená",J143,0)</f>
        <v>0</v>
      </c>
      <c r="BG143" s="241">
        <f>IF(N143="zákl. přenesená",J143,0)</f>
        <v>0</v>
      </c>
      <c r="BH143" s="241">
        <f>IF(N143="sníž. přenesená",J143,0)</f>
        <v>0</v>
      </c>
      <c r="BI143" s="241">
        <f>IF(N143="nulová",J143,0)</f>
        <v>0</v>
      </c>
      <c r="BJ143" s="18" t="s">
        <v>83</v>
      </c>
      <c r="BK143" s="241">
        <f>ROUND(I143*H143,2)</f>
        <v>0</v>
      </c>
      <c r="BL143" s="18" t="s">
        <v>398</v>
      </c>
      <c r="BM143" s="240" t="s">
        <v>1361</v>
      </c>
    </row>
    <row r="144" s="2" customFormat="1" ht="24.15" customHeight="1">
      <c r="A144" s="39"/>
      <c r="B144" s="40"/>
      <c r="C144" s="229" t="s">
        <v>414</v>
      </c>
      <c r="D144" s="229" t="s">
        <v>256</v>
      </c>
      <c r="E144" s="230" t="s">
        <v>2719</v>
      </c>
      <c r="F144" s="231" t="s">
        <v>2720</v>
      </c>
      <c r="G144" s="232" t="s">
        <v>2680</v>
      </c>
      <c r="H144" s="233">
        <v>1</v>
      </c>
      <c r="I144" s="234"/>
      <c r="J144" s="235">
        <f>ROUND(I144*H144,2)</f>
        <v>0</v>
      </c>
      <c r="K144" s="231" t="s">
        <v>1</v>
      </c>
      <c r="L144" s="45"/>
      <c r="M144" s="236" t="s">
        <v>1</v>
      </c>
      <c r="N144" s="237" t="s">
        <v>41</v>
      </c>
      <c r="O144" s="92"/>
      <c r="P144" s="238">
        <f>O144*H144</f>
        <v>0</v>
      </c>
      <c r="Q144" s="238">
        <v>0</v>
      </c>
      <c r="R144" s="238">
        <f>Q144*H144</f>
        <v>0</v>
      </c>
      <c r="S144" s="238">
        <v>0</v>
      </c>
      <c r="T144" s="239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40" t="s">
        <v>398</v>
      </c>
      <c r="AT144" s="240" t="s">
        <v>256</v>
      </c>
      <c r="AU144" s="240" t="s">
        <v>83</v>
      </c>
      <c r="AY144" s="18" t="s">
        <v>253</v>
      </c>
      <c r="BE144" s="241">
        <f>IF(N144="základní",J144,0)</f>
        <v>0</v>
      </c>
      <c r="BF144" s="241">
        <f>IF(N144="snížená",J144,0)</f>
        <v>0</v>
      </c>
      <c r="BG144" s="241">
        <f>IF(N144="zákl. přenesená",J144,0)</f>
        <v>0</v>
      </c>
      <c r="BH144" s="241">
        <f>IF(N144="sníž. přenesená",J144,0)</f>
        <v>0</v>
      </c>
      <c r="BI144" s="241">
        <f>IF(N144="nulová",J144,0)</f>
        <v>0</v>
      </c>
      <c r="BJ144" s="18" t="s">
        <v>83</v>
      </c>
      <c r="BK144" s="241">
        <f>ROUND(I144*H144,2)</f>
        <v>0</v>
      </c>
      <c r="BL144" s="18" t="s">
        <v>398</v>
      </c>
      <c r="BM144" s="240" t="s">
        <v>1364</v>
      </c>
    </row>
    <row r="145" s="2" customFormat="1" ht="21.75" customHeight="1">
      <c r="A145" s="39"/>
      <c r="B145" s="40"/>
      <c r="C145" s="229" t="s">
        <v>7</v>
      </c>
      <c r="D145" s="229" t="s">
        <v>256</v>
      </c>
      <c r="E145" s="230" t="s">
        <v>2721</v>
      </c>
      <c r="F145" s="231" t="s">
        <v>2722</v>
      </c>
      <c r="G145" s="232" t="s">
        <v>2680</v>
      </c>
      <c r="H145" s="233">
        <v>12</v>
      </c>
      <c r="I145" s="234"/>
      <c r="J145" s="235">
        <f>ROUND(I145*H145,2)</f>
        <v>0</v>
      </c>
      <c r="K145" s="231" t="s">
        <v>1</v>
      </c>
      <c r="L145" s="45"/>
      <c r="M145" s="236" t="s">
        <v>1</v>
      </c>
      <c r="N145" s="237" t="s">
        <v>41</v>
      </c>
      <c r="O145" s="92"/>
      <c r="P145" s="238">
        <f>O145*H145</f>
        <v>0</v>
      </c>
      <c r="Q145" s="238">
        <v>0</v>
      </c>
      <c r="R145" s="238">
        <f>Q145*H145</f>
        <v>0</v>
      </c>
      <c r="S145" s="238">
        <v>0</v>
      </c>
      <c r="T145" s="239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40" t="s">
        <v>398</v>
      </c>
      <c r="AT145" s="240" t="s">
        <v>256</v>
      </c>
      <c r="AU145" s="240" t="s">
        <v>83</v>
      </c>
      <c r="AY145" s="18" t="s">
        <v>253</v>
      </c>
      <c r="BE145" s="241">
        <f>IF(N145="základní",J145,0)</f>
        <v>0</v>
      </c>
      <c r="BF145" s="241">
        <f>IF(N145="snížená",J145,0)</f>
        <v>0</v>
      </c>
      <c r="BG145" s="241">
        <f>IF(N145="zákl. přenesená",J145,0)</f>
        <v>0</v>
      </c>
      <c r="BH145" s="241">
        <f>IF(N145="sníž. přenesená",J145,0)</f>
        <v>0</v>
      </c>
      <c r="BI145" s="241">
        <f>IF(N145="nulová",J145,0)</f>
        <v>0</v>
      </c>
      <c r="BJ145" s="18" t="s">
        <v>83</v>
      </c>
      <c r="BK145" s="241">
        <f>ROUND(I145*H145,2)</f>
        <v>0</v>
      </c>
      <c r="BL145" s="18" t="s">
        <v>398</v>
      </c>
      <c r="BM145" s="240" t="s">
        <v>2723</v>
      </c>
    </row>
    <row r="146" s="2" customFormat="1" ht="16.5" customHeight="1">
      <c r="A146" s="39"/>
      <c r="B146" s="40"/>
      <c r="C146" s="229" t="s">
        <v>428</v>
      </c>
      <c r="D146" s="229" t="s">
        <v>256</v>
      </c>
      <c r="E146" s="230" t="s">
        <v>2724</v>
      </c>
      <c r="F146" s="231" t="s">
        <v>2725</v>
      </c>
      <c r="G146" s="232" t="s">
        <v>2680</v>
      </c>
      <c r="H146" s="233">
        <v>1</v>
      </c>
      <c r="I146" s="234"/>
      <c r="J146" s="235">
        <f>ROUND(I146*H146,2)</f>
        <v>0</v>
      </c>
      <c r="K146" s="231" t="s">
        <v>1</v>
      </c>
      <c r="L146" s="45"/>
      <c r="M146" s="236" t="s">
        <v>1</v>
      </c>
      <c r="N146" s="237" t="s">
        <v>41</v>
      </c>
      <c r="O146" s="92"/>
      <c r="P146" s="238">
        <f>O146*H146</f>
        <v>0</v>
      </c>
      <c r="Q146" s="238">
        <v>0</v>
      </c>
      <c r="R146" s="238">
        <f>Q146*H146</f>
        <v>0</v>
      </c>
      <c r="S146" s="238">
        <v>0</v>
      </c>
      <c r="T146" s="239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40" t="s">
        <v>398</v>
      </c>
      <c r="AT146" s="240" t="s">
        <v>256</v>
      </c>
      <c r="AU146" s="240" t="s">
        <v>83</v>
      </c>
      <c r="AY146" s="18" t="s">
        <v>253</v>
      </c>
      <c r="BE146" s="241">
        <f>IF(N146="základní",J146,0)</f>
        <v>0</v>
      </c>
      <c r="BF146" s="241">
        <f>IF(N146="snížená",J146,0)</f>
        <v>0</v>
      </c>
      <c r="BG146" s="241">
        <f>IF(N146="zákl. přenesená",J146,0)</f>
        <v>0</v>
      </c>
      <c r="BH146" s="241">
        <f>IF(N146="sníž. přenesená",J146,0)</f>
        <v>0</v>
      </c>
      <c r="BI146" s="241">
        <f>IF(N146="nulová",J146,0)</f>
        <v>0</v>
      </c>
      <c r="BJ146" s="18" t="s">
        <v>83</v>
      </c>
      <c r="BK146" s="241">
        <f>ROUND(I146*H146,2)</f>
        <v>0</v>
      </c>
      <c r="BL146" s="18" t="s">
        <v>398</v>
      </c>
      <c r="BM146" s="240" t="s">
        <v>2726</v>
      </c>
    </row>
    <row r="147" s="2" customFormat="1" ht="16.5" customHeight="1">
      <c r="A147" s="39"/>
      <c r="B147" s="40"/>
      <c r="C147" s="229" t="s">
        <v>432</v>
      </c>
      <c r="D147" s="229" t="s">
        <v>256</v>
      </c>
      <c r="E147" s="230" t="s">
        <v>2727</v>
      </c>
      <c r="F147" s="231" t="s">
        <v>2728</v>
      </c>
      <c r="G147" s="232" t="s">
        <v>2680</v>
      </c>
      <c r="H147" s="233">
        <v>11</v>
      </c>
      <c r="I147" s="234"/>
      <c r="J147" s="235">
        <f>ROUND(I147*H147,2)</f>
        <v>0</v>
      </c>
      <c r="K147" s="231" t="s">
        <v>1</v>
      </c>
      <c r="L147" s="45"/>
      <c r="M147" s="236" t="s">
        <v>1</v>
      </c>
      <c r="N147" s="237" t="s">
        <v>41</v>
      </c>
      <c r="O147" s="92"/>
      <c r="P147" s="238">
        <f>O147*H147</f>
        <v>0</v>
      </c>
      <c r="Q147" s="238">
        <v>0</v>
      </c>
      <c r="R147" s="238">
        <f>Q147*H147</f>
        <v>0</v>
      </c>
      <c r="S147" s="238">
        <v>0</v>
      </c>
      <c r="T147" s="239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40" t="s">
        <v>398</v>
      </c>
      <c r="AT147" s="240" t="s">
        <v>256</v>
      </c>
      <c r="AU147" s="240" t="s">
        <v>83</v>
      </c>
      <c r="AY147" s="18" t="s">
        <v>253</v>
      </c>
      <c r="BE147" s="241">
        <f>IF(N147="základní",J147,0)</f>
        <v>0</v>
      </c>
      <c r="BF147" s="241">
        <f>IF(N147="snížená",J147,0)</f>
        <v>0</v>
      </c>
      <c r="BG147" s="241">
        <f>IF(N147="zákl. přenesená",J147,0)</f>
        <v>0</v>
      </c>
      <c r="BH147" s="241">
        <f>IF(N147="sníž. přenesená",J147,0)</f>
        <v>0</v>
      </c>
      <c r="BI147" s="241">
        <f>IF(N147="nulová",J147,0)</f>
        <v>0</v>
      </c>
      <c r="BJ147" s="18" t="s">
        <v>83</v>
      </c>
      <c r="BK147" s="241">
        <f>ROUND(I147*H147,2)</f>
        <v>0</v>
      </c>
      <c r="BL147" s="18" t="s">
        <v>398</v>
      </c>
      <c r="BM147" s="240" t="s">
        <v>2729</v>
      </c>
    </row>
    <row r="148" s="2" customFormat="1" ht="16.5" customHeight="1">
      <c r="A148" s="39"/>
      <c r="B148" s="40"/>
      <c r="C148" s="229" t="s">
        <v>437</v>
      </c>
      <c r="D148" s="229" t="s">
        <v>256</v>
      </c>
      <c r="E148" s="230" t="s">
        <v>2730</v>
      </c>
      <c r="F148" s="231" t="s">
        <v>2731</v>
      </c>
      <c r="G148" s="232" t="s">
        <v>2680</v>
      </c>
      <c r="H148" s="233">
        <v>1</v>
      </c>
      <c r="I148" s="234"/>
      <c r="J148" s="235">
        <f>ROUND(I148*H148,2)</f>
        <v>0</v>
      </c>
      <c r="K148" s="231" t="s">
        <v>1</v>
      </c>
      <c r="L148" s="45"/>
      <c r="M148" s="236" t="s">
        <v>1</v>
      </c>
      <c r="N148" s="237" t="s">
        <v>41</v>
      </c>
      <c r="O148" s="92"/>
      <c r="P148" s="238">
        <f>O148*H148</f>
        <v>0</v>
      </c>
      <c r="Q148" s="238">
        <v>0</v>
      </c>
      <c r="R148" s="238">
        <f>Q148*H148</f>
        <v>0</v>
      </c>
      <c r="S148" s="238">
        <v>0</v>
      </c>
      <c r="T148" s="239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40" t="s">
        <v>398</v>
      </c>
      <c r="AT148" s="240" t="s">
        <v>256</v>
      </c>
      <c r="AU148" s="240" t="s">
        <v>83</v>
      </c>
      <c r="AY148" s="18" t="s">
        <v>253</v>
      </c>
      <c r="BE148" s="241">
        <f>IF(N148="základní",J148,0)</f>
        <v>0</v>
      </c>
      <c r="BF148" s="241">
        <f>IF(N148="snížená",J148,0)</f>
        <v>0</v>
      </c>
      <c r="BG148" s="241">
        <f>IF(N148="zákl. přenesená",J148,0)</f>
        <v>0</v>
      </c>
      <c r="BH148" s="241">
        <f>IF(N148="sníž. přenesená",J148,0)</f>
        <v>0</v>
      </c>
      <c r="BI148" s="241">
        <f>IF(N148="nulová",J148,0)</f>
        <v>0</v>
      </c>
      <c r="BJ148" s="18" t="s">
        <v>83</v>
      </c>
      <c r="BK148" s="241">
        <f>ROUND(I148*H148,2)</f>
        <v>0</v>
      </c>
      <c r="BL148" s="18" t="s">
        <v>398</v>
      </c>
      <c r="BM148" s="240" t="s">
        <v>2732</v>
      </c>
    </row>
    <row r="149" s="2" customFormat="1" ht="24.15" customHeight="1">
      <c r="A149" s="39"/>
      <c r="B149" s="40"/>
      <c r="C149" s="229" t="s">
        <v>444</v>
      </c>
      <c r="D149" s="229" t="s">
        <v>256</v>
      </c>
      <c r="E149" s="230" t="s">
        <v>2733</v>
      </c>
      <c r="F149" s="231" t="s">
        <v>2734</v>
      </c>
      <c r="G149" s="232" t="s">
        <v>2680</v>
      </c>
      <c r="H149" s="233">
        <v>11</v>
      </c>
      <c r="I149" s="234"/>
      <c r="J149" s="235">
        <f>ROUND(I149*H149,2)</f>
        <v>0</v>
      </c>
      <c r="K149" s="231" t="s">
        <v>1</v>
      </c>
      <c r="L149" s="45"/>
      <c r="M149" s="236" t="s">
        <v>1</v>
      </c>
      <c r="N149" s="237" t="s">
        <v>41</v>
      </c>
      <c r="O149" s="92"/>
      <c r="P149" s="238">
        <f>O149*H149</f>
        <v>0</v>
      </c>
      <c r="Q149" s="238">
        <v>0</v>
      </c>
      <c r="R149" s="238">
        <f>Q149*H149</f>
        <v>0</v>
      </c>
      <c r="S149" s="238">
        <v>0</v>
      </c>
      <c r="T149" s="239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40" t="s">
        <v>398</v>
      </c>
      <c r="AT149" s="240" t="s">
        <v>256</v>
      </c>
      <c r="AU149" s="240" t="s">
        <v>83</v>
      </c>
      <c r="AY149" s="18" t="s">
        <v>253</v>
      </c>
      <c r="BE149" s="241">
        <f>IF(N149="základní",J149,0)</f>
        <v>0</v>
      </c>
      <c r="BF149" s="241">
        <f>IF(N149="snížená",J149,0)</f>
        <v>0</v>
      </c>
      <c r="BG149" s="241">
        <f>IF(N149="zákl. přenesená",J149,0)</f>
        <v>0</v>
      </c>
      <c r="BH149" s="241">
        <f>IF(N149="sníž. přenesená",J149,0)</f>
        <v>0</v>
      </c>
      <c r="BI149" s="241">
        <f>IF(N149="nulová",J149,0)</f>
        <v>0</v>
      </c>
      <c r="BJ149" s="18" t="s">
        <v>83</v>
      </c>
      <c r="BK149" s="241">
        <f>ROUND(I149*H149,2)</f>
        <v>0</v>
      </c>
      <c r="BL149" s="18" t="s">
        <v>398</v>
      </c>
      <c r="BM149" s="240" t="s">
        <v>2735</v>
      </c>
    </row>
    <row r="150" s="2" customFormat="1" ht="21.75" customHeight="1">
      <c r="A150" s="39"/>
      <c r="B150" s="40"/>
      <c r="C150" s="229" t="s">
        <v>456</v>
      </c>
      <c r="D150" s="229" t="s">
        <v>256</v>
      </c>
      <c r="E150" s="230" t="s">
        <v>2736</v>
      </c>
      <c r="F150" s="231" t="s">
        <v>2737</v>
      </c>
      <c r="G150" s="232" t="s">
        <v>2680</v>
      </c>
      <c r="H150" s="233">
        <v>10</v>
      </c>
      <c r="I150" s="234"/>
      <c r="J150" s="235">
        <f>ROUND(I150*H150,2)</f>
        <v>0</v>
      </c>
      <c r="K150" s="231" t="s">
        <v>1</v>
      </c>
      <c r="L150" s="45"/>
      <c r="M150" s="236" t="s">
        <v>1</v>
      </c>
      <c r="N150" s="237" t="s">
        <v>41</v>
      </c>
      <c r="O150" s="92"/>
      <c r="P150" s="238">
        <f>O150*H150</f>
        <v>0</v>
      </c>
      <c r="Q150" s="238">
        <v>0</v>
      </c>
      <c r="R150" s="238">
        <f>Q150*H150</f>
        <v>0</v>
      </c>
      <c r="S150" s="238">
        <v>0</v>
      </c>
      <c r="T150" s="239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40" t="s">
        <v>398</v>
      </c>
      <c r="AT150" s="240" t="s">
        <v>256</v>
      </c>
      <c r="AU150" s="240" t="s">
        <v>83</v>
      </c>
      <c r="AY150" s="18" t="s">
        <v>253</v>
      </c>
      <c r="BE150" s="241">
        <f>IF(N150="základní",J150,0)</f>
        <v>0</v>
      </c>
      <c r="BF150" s="241">
        <f>IF(N150="snížená",J150,0)</f>
        <v>0</v>
      </c>
      <c r="BG150" s="241">
        <f>IF(N150="zákl. přenesená",J150,0)</f>
        <v>0</v>
      </c>
      <c r="BH150" s="241">
        <f>IF(N150="sníž. přenesená",J150,0)</f>
        <v>0</v>
      </c>
      <c r="BI150" s="241">
        <f>IF(N150="nulová",J150,0)</f>
        <v>0</v>
      </c>
      <c r="BJ150" s="18" t="s">
        <v>83</v>
      </c>
      <c r="BK150" s="241">
        <f>ROUND(I150*H150,2)</f>
        <v>0</v>
      </c>
      <c r="BL150" s="18" t="s">
        <v>398</v>
      </c>
      <c r="BM150" s="240" t="s">
        <v>2738</v>
      </c>
    </row>
    <row r="151" s="2" customFormat="1" ht="21.75" customHeight="1">
      <c r="A151" s="39"/>
      <c r="B151" s="40"/>
      <c r="C151" s="229" t="s">
        <v>462</v>
      </c>
      <c r="D151" s="229" t="s">
        <v>256</v>
      </c>
      <c r="E151" s="230" t="s">
        <v>2739</v>
      </c>
      <c r="F151" s="231" t="s">
        <v>2740</v>
      </c>
      <c r="G151" s="232" t="s">
        <v>2680</v>
      </c>
      <c r="H151" s="233">
        <v>1</v>
      </c>
      <c r="I151" s="234"/>
      <c r="J151" s="235">
        <f>ROUND(I151*H151,2)</f>
        <v>0</v>
      </c>
      <c r="K151" s="231" t="s">
        <v>1</v>
      </c>
      <c r="L151" s="45"/>
      <c r="M151" s="236" t="s">
        <v>1</v>
      </c>
      <c r="N151" s="237" t="s">
        <v>41</v>
      </c>
      <c r="O151" s="92"/>
      <c r="P151" s="238">
        <f>O151*H151</f>
        <v>0</v>
      </c>
      <c r="Q151" s="238">
        <v>0</v>
      </c>
      <c r="R151" s="238">
        <f>Q151*H151</f>
        <v>0</v>
      </c>
      <c r="S151" s="238">
        <v>0</v>
      </c>
      <c r="T151" s="239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40" t="s">
        <v>398</v>
      </c>
      <c r="AT151" s="240" t="s">
        <v>256</v>
      </c>
      <c r="AU151" s="240" t="s">
        <v>83</v>
      </c>
      <c r="AY151" s="18" t="s">
        <v>253</v>
      </c>
      <c r="BE151" s="241">
        <f>IF(N151="základní",J151,0)</f>
        <v>0</v>
      </c>
      <c r="BF151" s="241">
        <f>IF(N151="snížená",J151,0)</f>
        <v>0</v>
      </c>
      <c r="BG151" s="241">
        <f>IF(N151="zákl. přenesená",J151,0)</f>
        <v>0</v>
      </c>
      <c r="BH151" s="241">
        <f>IF(N151="sníž. přenesená",J151,0)</f>
        <v>0</v>
      </c>
      <c r="BI151" s="241">
        <f>IF(N151="nulová",J151,0)</f>
        <v>0</v>
      </c>
      <c r="BJ151" s="18" t="s">
        <v>83</v>
      </c>
      <c r="BK151" s="241">
        <f>ROUND(I151*H151,2)</f>
        <v>0</v>
      </c>
      <c r="BL151" s="18" t="s">
        <v>398</v>
      </c>
      <c r="BM151" s="240" t="s">
        <v>2741</v>
      </c>
    </row>
    <row r="152" s="2" customFormat="1" ht="24.15" customHeight="1">
      <c r="A152" s="39"/>
      <c r="B152" s="40"/>
      <c r="C152" s="229" t="s">
        <v>470</v>
      </c>
      <c r="D152" s="229" t="s">
        <v>256</v>
      </c>
      <c r="E152" s="230" t="s">
        <v>2742</v>
      </c>
      <c r="F152" s="231" t="s">
        <v>2743</v>
      </c>
      <c r="G152" s="232" t="s">
        <v>2680</v>
      </c>
      <c r="H152" s="233">
        <v>1</v>
      </c>
      <c r="I152" s="234"/>
      <c r="J152" s="235">
        <f>ROUND(I152*H152,2)</f>
        <v>0</v>
      </c>
      <c r="K152" s="231" t="s">
        <v>1</v>
      </c>
      <c r="L152" s="45"/>
      <c r="M152" s="236" t="s">
        <v>1</v>
      </c>
      <c r="N152" s="237" t="s">
        <v>41</v>
      </c>
      <c r="O152" s="92"/>
      <c r="P152" s="238">
        <f>O152*H152</f>
        <v>0</v>
      </c>
      <c r="Q152" s="238">
        <v>0</v>
      </c>
      <c r="R152" s="238">
        <f>Q152*H152</f>
        <v>0</v>
      </c>
      <c r="S152" s="238">
        <v>0</v>
      </c>
      <c r="T152" s="239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40" t="s">
        <v>398</v>
      </c>
      <c r="AT152" s="240" t="s">
        <v>256</v>
      </c>
      <c r="AU152" s="240" t="s">
        <v>83</v>
      </c>
      <c r="AY152" s="18" t="s">
        <v>253</v>
      </c>
      <c r="BE152" s="241">
        <f>IF(N152="základní",J152,0)</f>
        <v>0</v>
      </c>
      <c r="BF152" s="241">
        <f>IF(N152="snížená",J152,0)</f>
        <v>0</v>
      </c>
      <c r="BG152" s="241">
        <f>IF(N152="zákl. přenesená",J152,0)</f>
        <v>0</v>
      </c>
      <c r="BH152" s="241">
        <f>IF(N152="sníž. přenesená",J152,0)</f>
        <v>0</v>
      </c>
      <c r="BI152" s="241">
        <f>IF(N152="nulová",J152,0)</f>
        <v>0</v>
      </c>
      <c r="BJ152" s="18" t="s">
        <v>83</v>
      </c>
      <c r="BK152" s="241">
        <f>ROUND(I152*H152,2)</f>
        <v>0</v>
      </c>
      <c r="BL152" s="18" t="s">
        <v>398</v>
      </c>
      <c r="BM152" s="240" t="s">
        <v>2744</v>
      </c>
    </row>
    <row r="153" s="2" customFormat="1" ht="24.15" customHeight="1">
      <c r="A153" s="39"/>
      <c r="B153" s="40"/>
      <c r="C153" s="229" t="s">
        <v>475</v>
      </c>
      <c r="D153" s="229" t="s">
        <v>256</v>
      </c>
      <c r="E153" s="230" t="s">
        <v>2745</v>
      </c>
      <c r="F153" s="231" t="s">
        <v>2746</v>
      </c>
      <c r="G153" s="232" t="s">
        <v>2680</v>
      </c>
      <c r="H153" s="233">
        <v>1</v>
      </c>
      <c r="I153" s="234"/>
      <c r="J153" s="235">
        <f>ROUND(I153*H153,2)</f>
        <v>0</v>
      </c>
      <c r="K153" s="231" t="s">
        <v>1</v>
      </c>
      <c r="L153" s="45"/>
      <c r="M153" s="236" t="s">
        <v>1</v>
      </c>
      <c r="N153" s="237" t="s">
        <v>41</v>
      </c>
      <c r="O153" s="92"/>
      <c r="P153" s="238">
        <f>O153*H153</f>
        <v>0</v>
      </c>
      <c r="Q153" s="238">
        <v>0</v>
      </c>
      <c r="R153" s="238">
        <f>Q153*H153</f>
        <v>0</v>
      </c>
      <c r="S153" s="238">
        <v>0</v>
      </c>
      <c r="T153" s="239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40" t="s">
        <v>398</v>
      </c>
      <c r="AT153" s="240" t="s">
        <v>256</v>
      </c>
      <c r="AU153" s="240" t="s">
        <v>83</v>
      </c>
      <c r="AY153" s="18" t="s">
        <v>253</v>
      </c>
      <c r="BE153" s="241">
        <f>IF(N153="základní",J153,0)</f>
        <v>0</v>
      </c>
      <c r="BF153" s="241">
        <f>IF(N153="snížená",J153,0)</f>
        <v>0</v>
      </c>
      <c r="BG153" s="241">
        <f>IF(N153="zákl. přenesená",J153,0)</f>
        <v>0</v>
      </c>
      <c r="BH153" s="241">
        <f>IF(N153="sníž. přenesená",J153,0)</f>
        <v>0</v>
      </c>
      <c r="BI153" s="241">
        <f>IF(N153="nulová",J153,0)</f>
        <v>0</v>
      </c>
      <c r="BJ153" s="18" t="s">
        <v>83</v>
      </c>
      <c r="BK153" s="241">
        <f>ROUND(I153*H153,2)</f>
        <v>0</v>
      </c>
      <c r="BL153" s="18" t="s">
        <v>398</v>
      </c>
      <c r="BM153" s="240" t="s">
        <v>2747</v>
      </c>
    </row>
    <row r="154" s="2" customFormat="1" ht="24.15" customHeight="1">
      <c r="A154" s="39"/>
      <c r="B154" s="40"/>
      <c r="C154" s="229" t="s">
        <v>487</v>
      </c>
      <c r="D154" s="229" t="s">
        <v>256</v>
      </c>
      <c r="E154" s="230" t="s">
        <v>2748</v>
      </c>
      <c r="F154" s="231" t="s">
        <v>2749</v>
      </c>
      <c r="G154" s="232" t="s">
        <v>2680</v>
      </c>
      <c r="H154" s="233">
        <v>1</v>
      </c>
      <c r="I154" s="234"/>
      <c r="J154" s="235">
        <f>ROUND(I154*H154,2)</f>
        <v>0</v>
      </c>
      <c r="K154" s="231" t="s">
        <v>1</v>
      </c>
      <c r="L154" s="45"/>
      <c r="M154" s="236" t="s">
        <v>1</v>
      </c>
      <c r="N154" s="237" t="s">
        <v>41</v>
      </c>
      <c r="O154" s="92"/>
      <c r="P154" s="238">
        <f>O154*H154</f>
        <v>0</v>
      </c>
      <c r="Q154" s="238">
        <v>0</v>
      </c>
      <c r="R154" s="238">
        <f>Q154*H154</f>
        <v>0</v>
      </c>
      <c r="S154" s="238">
        <v>0</v>
      </c>
      <c r="T154" s="239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40" t="s">
        <v>398</v>
      </c>
      <c r="AT154" s="240" t="s">
        <v>256</v>
      </c>
      <c r="AU154" s="240" t="s">
        <v>83</v>
      </c>
      <c r="AY154" s="18" t="s">
        <v>253</v>
      </c>
      <c r="BE154" s="241">
        <f>IF(N154="základní",J154,0)</f>
        <v>0</v>
      </c>
      <c r="BF154" s="241">
        <f>IF(N154="snížená",J154,0)</f>
        <v>0</v>
      </c>
      <c r="BG154" s="241">
        <f>IF(N154="zákl. přenesená",J154,0)</f>
        <v>0</v>
      </c>
      <c r="BH154" s="241">
        <f>IF(N154="sníž. přenesená",J154,0)</f>
        <v>0</v>
      </c>
      <c r="BI154" s="241">
        <f>IF(N154="nulová",J154,0)</f>
        <v>0</v>
      </c>
      <c r="BJ154" s="18" t="s">
        <v>83</v>
      </c>
      <c r="BK154" s="241">
        <f>ROUND(I154*H154,2)</f>
        <v>0</v>
      </c>
      <c r="BL154" s="18" t="s">
        <v>398</v>
      </c>
      <c r="BM154" s="240" t="s">
        <v>2750</v>
      </c>
    </row>
    <row r="155" s="2" customFormat="1" ht="16.5" customHeight="1">
      <c r="A155" s="39"/>
      <c r="B155" s="40"/>
      <c r="C155" s="229" t="s">
        <v>497</v>
      </c>
      <c r="D155" s="229" t="s">
        <v>256</v>
      </c>
      <c r="E155" s="230" t="s">
        <v>2751</v>
      </c>
      <c r="F155" s="231" t="s">
        <v>2752</v>
      </c>
      <c r="G155" s="232" t="s">
        <v>2680</v>
      </c>
      <c r="H155" s="233">
        <v>1</v>
      </c>
      <c r="I155" s="234"/>
      <c r="J155" s="235">
        <f>ROUND(I155*H155,2)</f>
        <v>0</v>
      </c>
      <c r="K155" s="231" t="s">
        <v>1</v>
      </c>
      <c r="L155" s="45"/>
      <c r="M155" s="236" t="s">
        <v>1</v>
      </c>
      <c r="N155" s="237" t="s">
        <v>41</v>
      </c>
      <c r="O155" s="92"/>
      <c r="P155" s="238">
        <f>O155*H155</f>
        <v>0</v>
      </c>
      <c r="Q155" s="238">
        <v>0</v>
      </c>
      <c r="R155" s="238">
        <f>Q155*H155</f>
        <v>0</v>
      </c>
      <c r="S155" s="238">
        <v>0</v>
      </c>
      <c r="T155" s="239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40" t="s">
        <v>398</v>
      </c>
      <c r="AT155" s="240" t="s">
        <v>256</v>
      </c>
      <c r="AU155" s="240" t="s">
        <v>83</v>
      </c>
      <c r="AY155" s="18" t="s">
        <v>253</v>
      </c>
      <c r="BE155" s="241">
        <f>IF(N155="základní",J155,0)</f>
        <v>0</v>
      </c>
      <c r="BF155" s="241">
        <f>IF(N155="snížená",J155,0)</f>
        <v>0</v>
      </c>
      <c r="BG155" s="241">
        <f>IF(N155="zákl. přenesená",J155,0)</f>
        <v>0</v>
      </c>
      <c r="BH155" s="241">
        <f>IF(N155="sníž. přenesená",J155,0)</f>
        <v>0</v>
      </c>
      <c r="BI155" s="241">
        <f>IF(N155="nulová",J155,0)</f>
        <v>0</v>
      </c>
      <c r="BJ155" s="18" t="s">
        <v>83</v>
      </c>
      <c r="BK155" s="241">
        <f>ROUND(I155*H155,2)</f>
        <v>0</v>
      </c>
      <c r="BL155" s="18" t="s">
        <v>398</v>
      </c>
      <c r="BM155" s="240" t="s">
        <v>2753</v>
      </c>
    </row>
    <row r="156" s="2" customFormat="1" ht="16.5" customHeight="1">
      <c r="A156" s="39"/>
      <c r="B156" s="40"/>
      <c r="C156" s="229" t="s">
        <v>366</v>
      </c>
      <c r="D156" s="229" t="s">
        <v>256</v>
      </c>
      <c r="E156" s="230" t="s">
        <v>2754</v>
      </c>
      <c r="F156" s="231" t="s">
        <v>2755</v>
      </c>
      <c r="G156" s="232" t="s">
        <v>2680</v>
      </c>
      <c r="H156" s="233">
        <v>11</v>
      </c>
      <c r="I156" s="234"/>
      <c r="J156" s="235">
        <f>ROUND(I156*H156,2)</f>
        <v>0</v>
      </c>
      <c r="K156" s="231" t="s">
        <v>1</v>
      </c>
      <c r="L156" s="45"/>
      <c r="M156" s="236" t="s">
        <v>1</v>
      </c>
      <c r="N156" s="237" t="s">
        <v>41</v>
      </c>
      <c r="O156" s="92"/>
      <c r="P156" s="238">
        <f>O156*H156</f>
        <v>0</v>
      </c>
      <c r="Q156" s="238">
        <v>0</v>
      </c>
      <c r="R156" s="238">
        <f>Q156*H156</f>
        <v>0</v>
      </c>
      <c r="S156" s="238">
        <v>0</v>
      </c>
      <c r="T156" s="239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40" t="s">
        <v>398</v>
      </c>
      <c r="AT156" s="240" t="s">
        <v>256</v>
      </c>
      <c r="AU156" s="240" t="s">
        <v>83</v>
      </c>
      <c r="AY156" s="18" t="s">
        <v>253</v>
      </c>
      <c r="BE156" s="241">
        <f>IF(N156="základní",J156,0)</f>
        <v>0</v>
      </c>
      <c r="BF156" s="241">
        <f>IF(N156="snížená",J156,0)</f>
        <v>0</v>
      </c>
      <c r="BG156" s="241">
        <f>IF(N156="zákl. přenesená",J156,0)</f>
        <v>0</v>
      </c>
      <c r="BH156" s="241">
        <f>IF(N156="sníž. přenesená",J156,0)</f>
        <v>0</v>
      </c>
      <c r="BI156" s="241">
        <f>IF(N156="nulová",J156,0)</f>
        <v>0</v>
      </c>
      <c r="BJ156" s="18" t="s">
        <v>83</v>
      </c>
      <c r="BK156" s="241">
        <f>ROUND(I156*H156,2)</f>
        <v>0</v>
      </c>
      <c r="BL156" s="18" t="s">
        <v>398</v>
      </c>
      <c r="BM156" s="240" t="s">
        <v>2756</v>
      </c>
    </row>
    <row r="157" s="2" customFormat="1" ht="24.15" customHeight="1">
      <c r="A157" s="39"/>
      <c r="B157" s="40"/>
      <c r="C157" s="229" t="s">
        <v>506</v>
      </c>
      <c r="D157" s="229" t="s">
        <v>256</v>
      </c>
      <c r="E157" s="230" t="s">
        <v>2757</v>
      </c>
      <c r="F157" s="231" t="s">
        <v>2758</v>
      </c>
      <c r="G157" s="232" t="s">
        <v>2680</v>
      </c>
      <c r="H157" s="233">
        <v>11</v>
      </c>
      <c r="I157" s="234"/>
      <c r="J157" s="235">
        <f>ROUND(I157*H157,2)</f>
        <v>0</v>
      </c>
      <c r="K157" s="231" t="s">
        <v>1</v>
      </c>
      <c r="L157" s="45"/>
      <c r="M157" s="236" t="s">
        <v>1</v>
      </c>
      <c r="N157" s="237" t="s">
        <v>41</v>
      </c>
      <c r="O157" s="92"/>
      <c r="P157" s="238">
        <f>O157*H157</f>
        <v>0</v>
      </c>
      <c r="Q157" s="238">
        <v>0</v>
      </c>
      <c r="R157" s="238">
        <f>Q157*H157</f>
        <v>0</v>
      </c>
      <c r="S157" s="238">
        <v>0</v>
      </c>
      <c r="T157" s="239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40" t="s">
        <v>398</v>
      </c>
      <c r="AT157" s="240" t="s">
        <v>256</v>
      </c>
      <c r="AU157" s="240" t="s">
        <v>83</v>
      </c>
      <c r="AY157" s="18" t="s">
        <v>253</v>
      </c>
      <c r="BE157" s="241">
        <f>IF(N157="základní",J157,0)</f>
        <v>0</v>
      </c>
      <c r="BF157" s="241">
        <f>IF(N157="snížená",J157,0)</f>
        <v>0</v>
      </c>
      <c r="BG157" s="241">
        <f>IF(N157="zákl. přenesená",J157,0)</f>
        <v>0</v>
      </c>
      <c r="BH157" s="241">
        <f>IF(N157="sníž. přenesená",J157,0)</f>
        <v>0</v>
      </c>
      <c r="BI157" s="241">
        <f>IF(N157="nulová",J157,0)</f>
        <v>0</v>
      </c>
      <c r="BJ157" s="18" t="s">
        <v>83</v>
      </c>
      <c r="BK157" s="241">
        <f>ROUND(I157*H157,2)</f>
        <v>0</v>
      </c>
      <c r="BL157" s="18" t="s">
        <v>398</v>
      </c>
      <c r="BM157" s="240" t="s">
        <v>2759</v>
      </c>
    </row>
    <row r="158" s="2" customFormat="1" ht="21.75" customHeight="1">
      <c r="A158" s="39"/>
      <c r="B158" s="40"/>
      <c r="C158" s="229" t="s">
        <v>512</v>
      </c>
      <c r="D158" s="229" t="s">
        <v>256</v>
      </c>
      <c r="E158" s="230" t="s">
        <v>2760</v>
      </c>
      <c r="F158" s="231" t="s">
        <v>2761</v>
      </c>
      <c r="G158" s="232" t="s">
        <v>2680</v>
      </c>
      <c r="H158" s="233">
        <v>9</v>
      </c>
      <c r="I158" s="234"/>
      <c r="J158" s="235">
        <f>ROUND(I158*H158,2)</f>
        <v>0</v>
      </c>
      <c r="K158" s="231" t="s">
        <v>1</v>
      </c>
      <c r="L158" s="45"/>
      <c r="M158" s="236" t="s">
        <v>1</v>
      </c>
      <c r="N158" s="237" t="s">
        <v>41</v>
      </c>
      <c r="O158" s="92"/>
      <c r="P158" s="238">
        <f>O158*H158</f>
        <v>0</v>
      </c>
      <c r="Q158" s="238">
        <v>0</v>
      </c>
      <c r="R158" s="238">
        <f>Q158*H158</f>
        <v>0</v>
      </c>
      <c r="S158" s="238">
        <v>0</v>
      </c>
      <c r="T158" s="239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40" t="s">
        <v>398</v>
      </c>
      <c r="AT158" s="240" t="s">
        <v>256</v>
      </c>
      <c r="AU158" s="240" t="s">
        <v>83</v>
      </c>
      <c r="AY158" s="18" t="s">
        <v>253</v>
      </c>
      <c r="BE158" s="241">
        <f>IF(N158="základní",J158,0)</f>
        <v>0</v>
      </c>
      <c r="BF158" s="241">
        <f>IF(N158="snížená",J158,0)</f>
        <v>0</v>
      </c>
      <c r="BG158" s="241">
        <f>IF(N158="zákl. přenesená",J158,0)</f>
        <v>0</v>
      </c>
      <c r="BH158" s="241">
        <f>IF(N158="sníž. přenesená",J158,0)</f>
        <v>0</v>
      </c>
      <c r="BI158" s="241">
        <f>IF(N158="nulová",J158,0)</f>
        <v>0</v>
      </c>
      <c r="BJ158" s="18" t="s">
        <v>83</v>
      </c>
      <c r="BK158" s="241">
        <f>ROUND(I158*H158,2)</f>
        <v>0</v>
      </c>
      <c r="BL158" s="18" t="s">
        <v>398</v>
      </c>
      <c r="BM158" s="240" t="s">
        <v>2762</v>
      </c>
    </row>
    <row r="159" s="2" customFormat="1" ht="16.5" customHeight="1">
      <c r="A159" s="39"/>
      <c r="B159" s="40"/>
      <c r="C159" s="229" t="s">
        <v>535</v>
      </c>
      <c r="D159" s="229" t="s">
        <v>256</v>
      </c>
      <c r="E159" s="230" t="s">
        <v>2763</v>
      </c>
      <c r="F159" s="231" t="s">
        <v>2764</v>
      </c>
      <c r="G159" s="232" t="s">
        <v>2680</v>
      </c>
      <c r="H159" s="233">
        <v>10</v>
      </c>
      <c r="I159" s="234"/>
      <c r="J159" s="235">
        <f>ROUND(I159*H159,2)</f>
        <v>0</v>
      </c>
      <c r="K159" s="231" t="s">
        <v>1</v>
      </c>
      <c r="L159" s="45"/>
      <c r="M159" s="236" t="s">
        <v>1</v>
      </c>
      <c r="N159" s="237" t="s">
        <v>41</v>
      </c>
      <c r="O159" s="92"/>
      <c r="P159" s="238">
        <f>O159*H159</f>
        <v>0</v>
      </c>
      <c r="Q159" s="238">
        <v>0</v>
      </c>
      <c r="R159" s="238">
        <f>Q159*H159</f>
        <v>0</v>
      </c>
      <c r="S159" s="238">
        <v>0</v>
      </c>
      <c r="T159" s="239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40" t="s">
        <v>398</v>
      </c>
      <c r="AT159" s="240" t="s">
        <v>256</v>
      </c>
      <c r="AU159" s="240" t="s">
        <v>83</v>
      </c>
      <c r="AY159" s="18" t="s">
        <v>253</v>
      </c>
      <c r="BE159" s="241">
        <f>IF(N159="základní",J159,0)</f>
        <v>0</v>
      </c>
      <c r="BF159" s="241">
        <f>IF(N159="snížená",J159,0)</f>
        <v>0</v>
      </c>
      <c r="BG159" s="241">
        <f>IF(N159="zákl. přenesená",J159,0)</f>
        <v>0</v>
      </c>
      <c r="BH159" s="241">
        <f>IF(N159="sníž. přenesená",J159,0)</f>
        <v>0</v>
      </c>
      <c r="BI159" s="241">
        <f>IF(N159="nulová",J159,0)</f>
        <v>0</v>
      </c>
      <c r="BJ159" s="18" t="s">
        <v>83</v>
      </c>
      <c r="BK159" s="241">
        <f>ROUND(I159*H159,2)</f>
        <v>0</v>
      </c>
      <c r="BL159" s="18" t="s">
        <v>398</v>
      </c>
      <c r="BM159" s="240" t="s">
        <v>2765</v>
      </c>
    </row>
    <row r="160" s="2" customFormat="1" ht="24.15" customHeight="1">
      <c r="A160" s="39"/>
      <c r="B160" s="40"/>
      <c r="C160" s="229" t="s">
        <v>539</v>
      </c>
      <c r="D160" s="229" t="s">
        <v>256</v>
      </c>
      <c r="E160" s="230" t="s">
        <v>2766</v>
      </c>
      <c r="F160" s="231" t="s">
        <v>2767</v>
      </c>
      <c r="G160" s="232" t="s">
        <v>2680</v>
      </c>
      <c r="H160" s="233">
        <v>2</v>
      </c>
      <c r="I160" s="234"/>
      <c r="J160" s="235">
        <f>ROUND(I160*H160,2)</f>
        <v>0</v>
      </c>
      <c r="K160" s="231" t="s">
        <v>1</v>
      </c>
      <c r="L160" s="45"/>
      <c r="M160" s="236" t="s">
        <v>1</v>
      </c>
      <c r="N160" s="237" t="s">
        <v>41</v>
      </c>
      <c r="O160" s="92"/>
      <c r="P160" s="238">
        <f>O160*H160</f>
        <v>0</v>
      </c>
      <c r="Q160" s="238">
        <v>0</v>
      </c>
      <c r="R160" s="238">
        <f>Q160*H160</f>
        <v>0</v>
      </c>
      <c r="S160" s="238">
        <v>0</v>
      </c>
      <c r="T160" s="239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40" t="s">
        <v>398</v>
      </c>
      <c r="AT160" s="240" t="s">
        <v>256</v>
      </c>
      <c r="AU160" s="240" t="s">
        <v>83</v>
      </c>
      <c r="AY160" s="18" t="s">
        <v>253</v>
      </c>
      <c r="BE160" s="241">
        <f>IF(N160="základní",J160,0)</f>
        <v>0</v>
      </c>
      <c r="BF160" s="241">
        <f>IF(N160="snížená",J160,0)</f>
        <v>0</v>
      </c>
      <c r="BG160" s="241">
        <f>IF(N160="zákl. přenesená",J160,0)</f>
        <v>0</v>
      </c>
      <c r="BH160" s="241">
        <f>IF(N160="sníž. přenesená",J160,0)</f>
        <v>0</v>
      </c>
      <c r="BI160" s="241">
        <f>IF(N160="nulová",J160,0)</f>
        <v>0</v>
      </c>
      <c r="BJ160" s="18" t="s">
        <v>83</v>
      </c>
      <c r="BK160" s="241">
        <f>ROUND(I160*H160,2)</f>
        <v>0</v>
      </c>
      <c r="BL160" s="18" t="s">
        <v>398</v>
      </c>
      <c r="BM160" s="240" t="s">
        <v>2768</v>
      </c>
    </row>
    <row r="161" s="2" customFormat="1" ht="24.15" customHeight="1">
      <c r="A161" s="39"/>
      <c r="B161" s="40"/>
      <c r="C161" s="229" t="s">
        <v>544</v>
      </c>
      <c r="D161" s="229" t="s">
        <v>256</v>
      </c>
      <c r="E161" s="230" t="s">
        <v>2769</v>
      </c>
      <c r="F161" s="231" t="s">
        <v>2770</v>
      </c>
      <c r="G161" s="232" t="s">
        <v>2680</v>
      </c>
      <c r="H161" s="233">
        <v>1</v>
      </c>
      <c r="I161" s="234"/>
      <c r="J161" s="235">
        <f>ROUND(I161*H161,2)</f>
        <v>0</v>
      </c>
      <c r="K161" s="231" t="s">
        <v>1</v>
      </c>
      <c r="L161" s="45"/>
      <c r="M161" s="236" t="s">
        <v>1</v>
      </c>
      <c r="N161" s="237" t="s">
        <v>41</v>
      </c>
      <c r="O161" s="92"/>
      <c r="P161" s="238">
        <f>O161*H161</f>
        <v>0</v>
      </c>
      <c r="Q161" s="238">
        <v>0</v>
      </c>
      <c r="R161" s="238">
        <f>Q161*H161</f>
        <v>0</v>
      </c>
      <c r="S161" s="238">
        <v>0</v>
      </c>
      <c r="T161" s="239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40" t="s">
        <v>398</v>
      </c>
      <c r="AT161" s="240" t="s">
        <v>256</v>
      </c>
      <c r="AU161" s="240" t="s">
        <v>83</v>
      </c>
      <c r="AY161" s="18" t="s">
        <v>253</v>
      </c>
      <c r="BE161" s="241">
        <f>IF(N161="základní",J161,0)</f>
        <v>0</v>
      </c>
      <c r="BF161" s="241">
        <f>IF(N161="snížená",J161,0)</f>
        <v>0</v>
      </c>
      <c r="BG161" s="241">
        <f>IF(N161="zákl. přenesená",J161,0)</f>
        <v>0</v>
      </c>
      <c r="BH161" s="241">
        <f>IF(N161="sníž. přenesená",J161,0)</f>
        <v>0</v>
      </c>
      <c r="BI161" s="241">
        <f>IF(N161="nulová",J161,0)</f>
        <v>0</v>
      </c>
      <c r="BJ161" s="18" t="s">
        <v>83</v>
      </c>
      <c r="BK161" s="241">
        <f>ROUND(I161*H161,2)</f>
        <v>0</v>
      </c>
      <c r="BL161" s="18" t="s">
        <v>398</v>
      </c>
      <c r="BM161" s="240" t="s">
        <v>2771</v>
      </c>
    </row>
    <row r="162" s="2" customFormat="1" ht="24.15" customHeight="1">
      <c r="A162" s="39"/>
      <c r="B162" s="40"/>
      <c r="C162" s="229" t="s">
        <v>548</v>
      </c>
      <c r="D162" s="229" t="s">
        <v>256</v>
      </c>
      <c r="E162" s="230" t="s">
        <v>2772</v>
      </c>
      <c r="F162" s="231" t="s">
        <v>2773</v>
      </c>
      <c r="G162" s="232" t="s">
        <v>2680</v>
      </c>
      <c r="H162" s="233">
        <v>7</v>
      </c>
      <c r="I162" s="234"/>
      <c r="J162" s="235">
        <f>ROUND(I162*H162,2)</f>
        <v>0</v>
      </c>
      <c r="K162" s="231" t="s">
        <v>1</v>
      </c>
      <c r="L162" s="45"/>
      <c r="M162" s="236" t="s">
        <v>1</v>
      </c>
      <c r="N162" s="237" t="s">
        <v>41</v>
      </c>
      <c r="O162" s="92"/>
      <c r="P162" s="238">
        <f>O162*H162</f>
        <v>0</v>
      </c>
      <c r="Q162" s="238">
        <v>0</v>
      </c>
      <c r="R162" s="238">
        <f>Q162*H162</f>
        <v>0</v>
      </c>
      <c r="S162" s="238">
        <v>0</v>
      </c>
      <c r="T162" s="239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40" t="s">
        <v>398</v>
      </c>
      <c r="AT162" s="240" t="s">
        <v>256</v>
      </c>
      <c r="AU162" s="240" t="s">
        <v>83</v>
      </c>
      <c r="AY162" s="18" t="s">
        <v>253</v>
      </c>
      <c r="BE162" s="241">
        <f>IF(N162="základní",J162,0)</f>
        <v>0</v>
      </c>
      <c r="BF162" s="241">
        <f>IF(N162="snížená",J162,0)</f>
        <v>0</v>
      </c>
      <c r="BG162" s="241">
        <f>IF(N162="zákl. přenesená",J162,0)</f>
        <v>0</v>
      </c>
      <c r="BH162" s="241">
        <f>IF(N162="sníž. přenesená",J162,0)</f>
        <v>0</v>
      </c>
      <c r="BI162" s="241">
        <f>IF(N162="nulová",J162,0)</f>
        <v>0</v>
      </c>
      <c r="BJ162" s="18" t="s">
        <v>83</v>
      </c>
      <c r="BK162" s="241">
        <f>ROUND(I162*H162,2)</f>
        <v>0</v>
      </c>
      <c r="BL162" s="18" t="s">
        <v>398</v>
      </c>
      <c r="BM162" s="240" t="s">
        <v>2774</v>
      </c>
    </row>
    <row r="163" s="2" customFormat="1" ht="24.15" customHeight="1">
      <c r="A163" s="39"/>
      <c r="B163" s="40"/>
      <c r="C163" s="229" t="s">
        <v>552</v>
      </c>
      <c r="D163" s="229" t="s">
        <v>256</v>
      </c>
      <c r="E163" s="230" t="s">
        <v>2775</v>
      </c>
      <c r="F163" s="231" t="s">
        <v>2776</v>
      </c>
      <c r="G163" s="232" t="s">
        <v>2680</v>
      </c>
      <c r="H163" s="233">
        <v>2</v>
      </c>
      <c r="I163" s="234"/>
      <c r="J163" s="235">
        <f>ROUND(I163*H163,2)</f>
        <v>0</v>
      </c>
      <c r="K163" s="231" t="s">
        <v>1</v>
      </c>
      <c r="L163" s="45"/>
      <c r="M163" s="236" t="s">
        <v>1</v>
      </c>
      <c r="N163" s="237" t="s">
        <v>41</v>
      </c>
      <c r="O163" s="92"/>
      <c r="P163" s="238">
        <f>O163*H163</f>
        <v>0</v>
      </c>
      <c r="Q163" s="238">
        <v>0</v>
      </c>
      <c r="R163" s="238">
        <f>Q163*H163</f>
        <v>0</v>
      </c>
      <c r="S163" s="238">
        <v>0</v>
      </c>
      <c r="T163" s="239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40" t="s">
        <v>398</v>
      </c>
      <c r="AT163" s="240" t="s">
        <v>256</v>
      </c>
      <c r="AU163" s="240" t="s">
        <v>83</v>
      </c>
      <c r="AY163" s="18" t="s">
        <v>253</v>
      </c>
      <c r="BE163" s="241">
        <f>IF(N163="základní",J163,0)</f>
        <v>0</v>
      </c>
      <c r="BF163" s="241">
        <f>IF(N163="snížená",J163,0)</f>
        <v>0</v>
      </c>
      <c r="BG163" s="241">
        <f>IF(N163="zákl. přenesená",J163,0)</f>
        <v>0</v>
      </c>
      <c r="BH163" s="241">
        <f>IF(N163="sníž. přenesená",J163,0)</f>
        <v>0</v>
      </c>
      <c r="BI163" s="241">
        <f>IF(N163="nulová",J163,0)</f>
        <v>0</v>
      </c>
      <c r="BJ163" s="18" t="s">
        <v>83</v>
      </c>
      <c r="BK163" s="241">
        <f>ROUND(I163*H163,2)</f>
        <v>0</v>
      </c>
      <c r="BL163" s="18" t="s">
        <v>398</v>
      </c>
      <c r="BM163" s="240" t="s">
        <v>2777</v>
      </c>
    </row>
    <row r="164" s="2" customFormat="1" ht="24.15" customHeight="1">
      <c r="A164" s="39"/>
      <c r="B164" s="40"/>
      <c r="C164" s="229" t="s">
        <v>559</v>
      </c>
      <c r="D164" s="229" t="s">
        <v>256</v>
      </c>
      <c r="E164" s="230" t="s">
        <v>2778</v>
      </c>
      <c r="F164" s="231" t="s">
        <v>2779</v>
      </c>
      <c r="G164" s="232" t="s">
        <v>2680</v>
      </c>
      <c r="H164" s="233">
        <v>7</v>
      </c>
      <c r="I164" s="234"/>
      <c r="J164" s="235">
        <f>ROUND(I164*H164,2)</f>
        <v>0</v>
      </c>
      <c r="K164" s="231" t="s">
        <v>1</v>
      </c>
      <c r="L164" s="45"/>
      <c r="M164" s="236" t="s">
        <v>1</v>
      </c>
      <c r="N164" s="237" t="s">
        <v>41</v>
      </c>
      <c r="O164" s="92"/>
      <c r="P164" s="238">
        <f>O164*H164</f>
        <v>0</v>
      </c>
      <c r="Q164" s="238">
        <v>0</v>
      </c>
      <c r="R164" s="238">
        <f>Q164*H164</f>
        <v>0</v>
      </c>
      <c r="S164" s="238">
        <v>0</v>
      </c>
      <c r="T164" s="239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40" t="s">
        <v>398</v>
      </c>
      <c r="AT164" s="240" t="s">
        <v>256</v>
      </c>
      <c r="AU164" s="240" t="s">
        <v>83</v>
      </c>
      <c r="AY164" s="18" t="s">
        <v>253</v>
      </c>
      <c r="BE164" s="241">
        <f>IF(N164="základní",J164,0)</f>
        <v>0</v>
      </c>
      <c r="BF164" s="241">
        <f>IF(N164="snížená",J164,0)</f>
        <v>0</v>
      </c>
      <c r="BG164" s="241">
        <f>IF(N164="zákl. přenesená",J164,0)</f>
        <v>0</v>
      </c>
      <c r="BH164" s="241">
        <f>IF(N164="sníž. přenesená",J164,0)</f>
        <v>0</v>
      </c>
      <c r="BI164" s="241">
        <f>IF(N164="nulová",J164,0)</f>
        <v>0</v>
      </c>
      <c r="BJ164" s="18" t="s">
        <v>83</v>
      </c>
      <c r="BK164" s="241">
        <f>ROUND(I164*H164,2)</f>
        <v>0</v>
      </c>
      <c r="BL164" s="18" t="s">
        <v>398</v>
      </c>
      <c r="BM164" s="240" t="s">
        <v>2780</v>
      </c>
    </row>
    <row r="165" s="2" customFormat="1" ht="16.5" customHeight="1">
      <c r="A165" s="39"/>
      <c r="B165" s="40"/>
      <c r="C165" s="229" t="s">
        <v>563</v>
      </c>
      <c r="D165" s="229" t="s">
        <v>256</v>
      </c>
      <c r="E165" s="230" t="s">
        <v>2781</v>
      </c>
      <c r="F165" s="231" t="s">
        <v>2782</v>
      </c>
      <c r="G165" s="232" t="s">
        <v>2680</v>
      </c>
      <c r="H165" s="233">
        <v>9</v>
      </c>
      <c r="I165" s="234"/>
      <c r="J165" s="235">
        <f>ROUND(I165*H165,2)</f>
        <v>0</v>
      </c>
      <c r="K165" s="231" t="s">
        <v>1</v>
      </c>
      <c r="L165" s="45"/>
      <c r="M165" s="236" t="s">
        <v>1</v>
      </c>
      <c r="N165" s="237" t="s">
        <v>41</v>
      </c>
      <c r="O165" s="92"/>
      <c r="P165" s="238">
        <f>O165*H165</f>
        <v>0</v>
      </c>
      <c r="Q165" s="238">
        <v>0</v>
      </c>
      <c r="R165" s="238">
        <f>Q165*H165</f>
        <v>0</v>
      </c>
      <c r="S165" s="238">
        <v>0</v>
      </c>
      <c r="T165" s="239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40" t="s">
        <v>398</v>
      </c>
      <c r="AT165" s="240" t="s">
        <v>256</v>
      </c>
      <c r="AU165" s="240" t="s">
        <v>83</v>
      </c>
      <c r="AY165" s="18" t="s">
        <v>253</v>
      </c>
      <c r="BE165" s="241">
        <f>IF(N165="základní",J165,0)</f>
        <v>0</v>
      </c>
      <c r="BF165" s="241">
        <f>IF(N165="snížená",J165,0)</f>
        <v>0</v>
      </c>
      <c r="BG165" s="241">
        <f>IF(N165="zákl. přenesená",J165,0)</f>
        <v>0</v>
      </c>
      <c r="BH165" s="241">
        <f>IF(N165="sníž. přenesená",J165,0)</f>
        <v>0</v>
      </c>
      <c r="BI165" s="241">
        <f>IF(N165="nulová",J165,0)</f>
        <v>0</v>
      </c>
      <c r="BJ165" s="18" t="s">
        <v>83</v>
      </c>
      <c r="BK165" s="241">
        <f>ROUND(I165*H165,2)</f>
        <v>0</v>
      </c>
      <c r="BL165" s="18" t="s">
        <v>398</v>
      </c>
      <c r="BM165" s="240" t="s">
        <v>2783</v>
      </c>
    </row>
    <row r="166" s="2" customFormat="1" ht="16.5" customHeight="1">
      <c r="A166" s="39"/>
      <c r="B166" s="40"/>
      <c r="C166" s="229" t="s">
        <v>567</v>
      </c>
      <c r="D166" s="229" t="s">
        <v>256</v>
      </c>
      <c r="E166" s="230" t="s">
        <v>2784</v>
      </c>
      <c r="F166" s="231" t="s">
        <v>2785</v>
      </c>
      <c r="G166" s="232" t="s">
        <v>2680</v>
      </c>
      <c r="H166" s="233">
        <v>3</v>
      </c>
      <c r="I166" s="234"/>
      <c r="J166" s="235">
        <f>ROUND(I166*H166,2)</f>
        <v>0</v>
      </c>
      <c r="K166" s="231" t="s">
        <v>1</v>
      </c>
      <c r="L166" s="45"/>
      <c r="M166" s="236" t="s">
        <v>1</v>
      </c>
      <c r="N166" s="237" t="s">
        <v>41</v>
      </c>
      <c r="O166" s="92"/>
      <c r="P166" s="238">
        <f>O166*H166</f>
        <v>0</v>
      </c>
      <c r="Q166" s="238">
        <v>0</v>
      </c>
      <c r="R166" s="238">
        <f>Q166*H166</f>
        <v>0</v>
      </c>
      <c r="S166" s="238">
        <v>0</v>
      </c>
      <c r="T166" s="239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40" t="s">
        <v>398</v>
      </c>
      <c r="AT166" s="240" t="s">
        <v>256</v>
      </c>
      <c r="AU166" s="240" t="s">
        <v>83</v>
      </c>
      <c r="AY166" s="18" t="s">
        <v>253</v>
      </c>
      <c r="BE166" s="241">
        <f>IF(N166="základní",J166,0)</f>
        <v>0</v>
      </c>
      <c r="BF166" s="241">
        <f>IF(N166="snížená",J166,0)</f>
        <v>0</v>
      </c>
      <c r="BG166" s="241">
        <f>IF(N166="zákl. přenesená",J166,0)</f>
        <v>0</v>
      </c>
      <c r="BH166" s="241">
        <f>IF(N166="sníž. přenesená",J166,0)</f>
        <v>0</v>
      </c>
      <c r="BI166" s="241">
        <f>IF(N166="nulová",J166,0)</f>
        <v>0</v>
      </c>
      <c r="BJ166" s="18" t="s">
        <v>83</v>
      </c>
      <c r="BK166" s="241">
        <f>ROUND(I166*H166,2)</f>
        <v>0</v>
      </c>
      <c r="BL166" s="18" t="s">
        <v>398</v>
      </c>
      <c r="BM166" s="240" t="s">
        <v>2786</v>
      </c>
    </row>
    <row r="167" s="2" customFormat="1" ht="24.15" customHeight="1">
      <c r="A167" s="39"/>
      <c r="B167" s="40"/>
      <c r="C167" s="229" t="s">
        <v>572</v>
      </c>
      <c r="D167" s="229" t="s">
        <v>256</v>
      </c>
      <c r="E167" s="230" t="s">
        <v>2787</v>
      </c>
      <c r="F167" s="231" t="s">
        <v>2788</v>
      </c>
      <c r="G167" s="232" t="s">
        <v>2680</v>
      </c>
      <c r="H167" s="233">
        <v>1</v>
      </c>
      <c r="I167" s="234"/>
      <c r="J167" s="235">
        <f>ROUND(I167*H167,2)</f>
        <v>0</v>
      </c>
      <c r="K167" s="231" t="s">
        <v>1</v>
      </c>
      <c r="L167" s="45"/>
      <c r="M167" s="236" t="s">
        <v>1</v>
      </c>
      <c r="N167" s="237" t="s">
        <v>41</v>
      </c>
      <c r="O167" s="92"/>
      <c r="P167" s="238">
        <f>O167*H167</f>
        <v>0</v>
      </c>
      <c r="Q167" s="238">
        <v>0</v>
      </c>
      <c r="R167" s="238">
        <f>Q167*H167</f>
        <v>0</v>
      </c>
      <c r="S167" s="238">
        <v>0</v>
      </c>
      <c r="T167" s="239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40" t="s">
        <v>398</v>
      </c>
      <c r="AT167" s="240" t="s">
        <v>256</v>
      </c>
      <c r="AU167" s="240" t="s">
        <v>83</v>
      </c>
      <c r="AY167" s="18" t="s">
        <v>253</v>
      </c>
      <c r="BE167" s="241">
        <f>IF(N167="základní",J167,0)</f>
        <v>0</v>
      </c>
      <c r="BF167" s="241">
        <f>IF(N167="snížená",J167,0)</f>
        <v>0</v>
      </c>
      <c r="BG167" s="241">
        <f>IF(N167="zákl. přenesená",J167,0)</f>
        <v>0</v>
      </c>
      <c r="BH167" s="241">
        <f>IF(N167="sníž. přenesená",J167,0)</f>
        <v>0</v>
      </c>
      <c r="BI167" s="241">
        <f>IF(N167="nulová",J167,0)</f>
        <v>0</v>
      </c>
      <c r="BJ167" s="18" t="s">
        <v>83</v>
      </c>
      <c r="BK167" s="241">
        <f>ROUND(I167*H167,2)</f>
        <v>0</v>
      </c>
      <c r="BL167" s="18" t="s">
        <v>398</v>
      </c>
      <c r="BM167" s="240" t="s">
        <v>2789</v>
      </c>
    </row>
    <row r="168" s="2" customFormat="1" ht="16.5" customHeight="1">
      <c r="A168" s="39"/>
      <c r="B168" s="40"/>
      <c r="C168" s="229" t="s">
        <v>577</v>
      </c>
      <c r="D168" s="229" t="s">
        <v>256</v>
      </c>
      <c r="E168" s="230" t="s">
        <v>2790</v>
      </c>
      <c r="F168" s="231" t="s">
        <v>2791</v>
      </c>
      <c r="G168" s="232" t="s">
        <v>2680</v>
      </c>
      <c r="H168" s="233">
        <v>3</v>
      </c>
      <c r="I168" s="234"/>
      <c r="J168" s="235">
        <f>ROUND(I168*H168,2)</f>
        <v>0</v>
      </c>
      <c r="K168" s="231" t="s">
        <v>1</v>
      </c>
      <c r="L168" s="45"/>
      <c r="M168" s="236" t="s">
        <v>1</v>
      </c>
      <c r="N168" s="237" t="s">
        <v>41</v>
      </c>
      <c r="O168" s="92"/>
      <c r="P168" s="238">
        <f>O168*H168</f>
        <v>0</v>
      </c>
      <c r="Q168" s="238">
        <v>0</v>
      </c>
      <c r="R168" s="238">
        <f>Q168*H168</f>
        <v>0</v>
      </c>
      <c r="S168" s="238">
        <v>0</v>
      </c>
      <c r="T168" s="239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40" t="s">
        <v>398</v>
      </c>
      <c r="AT168" s="240" t="s">
        <v>256</v>
      </c>
      <c r="AU168" s="240" t="s">
        <v>83</v>
      </c>
      <c r="AY168" s="18" t="s">
        <v>253</v>
      </c>
      <c r="BE168" s="241">
        <f>IF(N168="základní",J168,0)</f>
        <v>0</v>
      </c>
      <c r="BF168" s="241">
        <f>IF(N168="snížená",J168,0)</f>
        <v>0</v>
      </c>
      <c r="BG168" s="241">
        <f>IF(N168="zákl. přenesená",J168,0)</f>
        <v>0</v>
      </c>
      <c r="BH168" s="241">
        <f>IF(N168="sníž. přenesená",J168,0)</f>
        <v>0</v>
      </c>
      <c r="BI168" s="241">
        <f>IF(N168="nulová",J168,0)</f>
        <v>0</v>
      </c>
      <c r="BJ168" s="18" t="s">
        <v>83</v>
      </c>
      <c r="BK168" s="241">
        <f>ROUND(I168*H168,2)</f>
        <v>0</v>
      </c>
      <c r="BL168" s="18" t="s">
        <v>398</v>
      </c>
      <c r="BM168" s="240" t="s">
        <v>2792</v>
      </c>
    </row>
    <row r="169" s="2" customFormat="1" ht="16.5" customHeight="1">
      <c r="A169" s="39"/>
      <c r="B169" s="40"/>
      <c r="C169" s="229" t="s">
        <v>583</v>
      </c>
      <c r="D169" s="229" t="s">
        <v>256</v>
      </c>
      <c r="E169" s="230" t="s">
        <v>2793</v>
      </c>
      <c r="F169" s="231" t="s">
        <v>2794</v>
      </c>
      <c r="G169" s="232" t="s">
        <v>2680</v>
      </c>
      <c r="H169" s="233">
        <v>1</v>
      </c>
      <c r="I169" s="234"/>
      <c r="J169" s="235">
        <f>ROUND(I169*H169,2)</f>
        <v>0</v>
      </c>
      <c r="K169" s="231" t="s">
        <v>1</v>
      </c>
      <c r="L169" s="45"/>
      <c r="M169" s="236" t="s">
        <v>1</v>
      </c>
      <c r="N169" s="237" t="s">
        <v>41</v>
      </c>
      <c r="O169" s="92"/>
      <c r="P169" s="238">
        <f>O169*H169</f>
        <v>0</v>
      </c>
      <c r="Q169" s="238">
        <v>0</v>
      </c>
      <c r="R169" s="238">
        <f>Q169*H169</f>
        <v>0</v>
      </c>
      <c r="S169" s="238">
        <v>0</v>
      </c>
      <c r="T169" s="239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40" t="s">
        <v>398</v>
      </c>
      <c r="AT169" s="240" t="s">
        <v>256</v>
      </c>
      <c r="AU169" s="240" t="s">
        <v>83</v>
      </c>
      <c r="AY169" s="18" t="s">
        <v>253</v>
      </c>
      <c r="BE169" s="241">
        <f>IF(N169="základní",J169,0)</f>
        <v>0</v>
      </c>
      <c r="BF169" s="241">
        <f>IF(N169="snížená",J169,0)</f>
        <v>0</v>
      </c>
      <c r="BG169" s="241">
        <f>IF(N169="zákl. přenesená",J169,0)</f>
        <v>0</v>
      </c>
      <c r="BH169" s="241">
        <f>IF(N169="sníž. přenesená",J169,0)</f>
        <v>0</v>
      </c>
      <c r="BI169" s="241">
        <f>IF(N169="nulová",J169,0)</f>
        <v>0</v>
      </c>
      <c r="BJ169" s="18" t="s">
        <v>83</v>
      </c>
      <c r="BK169" s="241">
        <f>ROUND(I169*H169,2)</f>
        <v>0</v>
      </c>
      <c r="BL169" s="18" t="s">
        <v>398</v>
      </c>
      <c r="BM169" s="240" t="s">
        <v>2795</v>
      </c>
    </row>
    <row r="170" s="2" customFormat="1" ht="24.15" customHeight="1">
      <c r="A170" s="39"/>
      <c r="B170" s="40"/>
      <c r="C170" s="229" t="s">
        <v>589</v>
      </c>
      <c r="D170" s="229" t="s">
        <v>256</v>
      </c>
      <c r="E170" s="230" t="s">
        <v>2796</v>
      </c>
      <c r="F170" s="231" t="s">
        <v>2797</v>
      </c>
      <c r="G170" s="232" t="s">
        <v>2680</v>
      </c>
      <c r="H170" s="233">
        <v>1</v>
      </c>
      <c r="I170" s="234"/>
      <c r="J170" s="235">
        <f>ROUND(I170*H170,2)</f>
        <v>0</v>
      </c>
      <c r="K170" s="231" t="s">
        <v>1</v>
      </c>
      <c r="L170" s="45"/>
      <c r="M170" s="236" t="s">
        <v>1</v>
      </c>
      <c r="N170" s="237" t="s">
        <v>41</v>
      </c>
      <c r="O170" s="92"/>
      <c r="P170" s="238">
        <f>O170*H170</f>
        <v>0</v>
      </c>
      <c r="Q170" s="238">
        <v>0</v>
      </c>
      <c r="R170" s="238">
        <f>Q170*H170</f>
        <v>0</v>
      </c>
      <c r="S170" s="238">
        <v>0</v>
      </c>
      <c r="T170" s="239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40" t="s">
        <v>398</v>
      </c>
      <c r="AT170" s="240" t="s">
        <v>256</v>
      </c>
      <c r="AU170" s="240" t="s">
        <v>83</v>
      </c>
      <c r="AY170" s="18" t="s">
        <v>253</v>
      </c>
      <c r="BE170" s="241">
        <f>IF(N170="základní",J170,0)</f>
        <v>0</v>
      </c>
      <c r="BF170" s="241">
        <f>IF(N170="snížená",J170,0)</f>
        <v>0</v>
      </c>
      <c r="BG170" s="241">
        <f>IF(N170="zákl. přenesená",J170,0)</f>
        <v>0</v>
      </c>
      <c r="BH170" s="241">
        <f>IF(N170="sníž. přenesená",J170,0)</f>
        <v>0</v>
      </c>
      <c r="BI170" s="241">
        <f>IF(N170="nulová",J170,0)</f>
        <v>0</v>
      </c>
      <c r="BJ170" s="18" t="s">
        <v>83</v>
      </c>
      <c r="BK170" s="241">
        <f>ROUND(I170*H170,2)</f>
        <v>0</v>
      </c>
      <c r="BL170" s="18" t="s">
        <v>398</v>
      </c>
      <c r="BM170" s="240" t="s">
        <v>2798</v>
      </c>
    </row>
    <row r="171" s="2" customFormat="1" ht="16.5" customHeight="1">
      <c r="A171" s="39"/>
      <c r="B171" s="40"/>
      <c r="C171" s="229" t="s">
        <v>594</v>
      </c>
      <c r="D171" s="229" t="s">
        <v>256</v>
      </c>
      <c r="E171" s="230" t="s">
        <v>2799</v>
      </c>
      <c r="F171" s="231" t="s">
        <v>2800</v>
      </c>
      <c r="G171" s="232" t="s">
        <v>2680</v>
      </c>
      <c r="H171" s="233">
        <v>1</v>
      </c>
      <c r="I171" s="234"/>
      <c r="J171" s="235">
        <f>ROUND(I171*H171,2)</f>
        <v>0</v>
      </c>
      <c r="K171" s="231" t="s">
        <v>1</v>
      </c>
      <c r="L171" s="45"/>
      <c r="M171" s="236" t="s">
        <v>1</v>
      </c>
      <c r="N171" s="237" t="s">
        <v>41</v>
      </c>
      <c r="O171" s="92"/>
      <c r="P171" s="238">
        <f>O171*H171</f>
        <v>0</v>
      </c>
      <c r="Q171" s="238">
        <v>0</v>
      </c>
      <c r="R171" s="238">
        <f>Q171*H171</f>
        <v>0</v>
      </c>
      <c r="S171" s="238">
        <v>0</v>
      </c>
      <c r="T171" s="239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40" t="s">
        <v>398</v>
      </c>
      <c r="AT171" s="240" t="s">
        <v>256</v>
      </c>
      <c r="AU171" s="240" t="s">
        <v>83</v>
      </c>
      <c r="AY171" s="18" t="s">
        <v>253</v>
      </c>
      <c r="BE171" s="241">
        <f>IF(N171="základní",J171,0)</f>
        <v>0</v>
      </c>
      <c r="BF171" s="241">
        <f>IF(N171="snížená",J171,0)</f>
        <v>0</v>
      </c>
      <c r="BG171" s="241">
        <f>IF(N171="zákl. přenesená",J171,0)</f>
        <v>0</v>
      </c>
      <c r="BH171" s="241">
        <f>IF(N171="sníž. přenesená",J171,0)</f>
        <v>0</v>
      </c>
      <c r="BI171" s="241">
        <f>IF(N171="nulová",J171,0)</f>
        <v>0</v>
      </c>
      <c r="BJ171" s="18" t="s">
        <v>83</v>
      </c>
      <c r="BK171" s="241">
        <f>ROUND(I171*H171,2)</f>
        <v>0</v>
      </c>
      <c r="BL171" s="18" t="s">
        <v>398</v>
      </c>
      <c r="BM171" s="240" t="s">
        <v>2801</v>
      </c>
    </row>
    <row r="172" s="2" customFormat="1" ht="16.5" customHeight="1">
      <c r="A172" s="39"/>
      <c r="B172" s="40"/>
      <c r="C172" s="229" t="s">
        <v>598</v>
      </c>
      <c r="D172" s="229" t="s">
        <v>256</v>
      </c>
      <c r="E172" s="230" t="s">
        <v>2802</v>
      </c>
      <c r="F172" s="231" t="s">
        <v>2803</v>
      </c>
      <c r="G172" s="232" t="s">
        <v>2680</v>
      </c>
      <c r="H172" s="233">
        <v>31</v>
      </c>
      <c r="I172" s="234"/>
      <c r="J172" s="235">
        <f>ROUND(I172*H172,2)</f>
        <v>0</v>
      </c>
      <c r="K172" s="231" t="s">
        <v>1</v>
      </c>
      <c r="L172" s="45"/>
      <c r="M172" s="236" t="s">
        <v>1</v>
      </c>
      <c r="N172" s="237" t="s">
        <v>41</v>
      </c>
      <c r="O172" s="92"/>
      <c r="P172" s="238">
        <f>O172*H172</f>
        <v>0</v>
      </c>
      <c r="Q172" s="238">
        <v>0</v>
      </c>
      <c r="R172" s="238">
        <f>Q172*H172</f>
        <v>0</v>
      </c>
      <c r="S172" s="238">
        <v>0</v>
      </c>
      <c r="T172" s="239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40" t="s">
        <v>398</v>
      </c>
      <c r="AT172" s="240" t="s">
        <v>256</v>
      </c>
      <c r="AU172" s="240" t="s">
        <v>83</v>
      </c>
      <c r="AY172" s="18" t="s">
        <v>253</v>
      </c>
      <c r="BE172" s="241">
        <f>IF(N172="základní",J172,0)</f>
        <v>0</v>
      </c>
      <c r="BF172" s="241">
        <f>IF(N172="snížená",J172,0)</f>
        <v>0</v>
      </c>
      <c r="BG172" s="241">
        <f>IF(N172="zákl. přenesená",J172,0)</f>
        <v>0</v>
      </c>
      <c r="BH172" s="241">
        <f>IF(N172="sníž. přenesená",J172,0)</f>
        <v>0</v>
      </c>
      <c r="BI172" s="241">
        <f>IF(N172="nulová",J172,0)</f>
        <v>0</v>
      </c>
      <c r="BJ172" s="18" t="s">
        <v>83</v>
      </c>
      <c r="BK172" s="241">
        <f>ROUND(I172*H172,2)</f>
        <v>0</v>
      </c>
      <c r="BL172" s="18" t="s">
        <v>398</v>
      </c>
      <c r="BM172" s="240" t="s">
        <v>2804</v>
      </c>
    </row>
    <row r="173" s="2" customFormat="1" ht="24.15" customHeight="1">
      <c r="A173" s="39"/>
      <c r="B173" s="40"/>
      <c r="C173" s="229" t="s">
        <v>605</v>
      </c>
      <c r="D173" s="229" t="s">
        <v>256</v>
      </c>
      <c r="E173" s="230" t="s">
        <v>2805</v>
      </c>
      <c r="F173" s="231" t="s">
        <v>2806</v>
      </c>
      <c r="G173" s="232" t="s">
        <v>2680</v>
      </c>
      <c r="H173" s="233">
        <v>1</v>
      </c>
      <c r="I173" s="234"/>
      <c r="J173" s="235">
        <f>ROUND(I173*H173,2)</f>
        <v>0</v>
      </c>
      <c r="K173" s="231" t="s">
        <v>1</v>
      </c>
      <c r="L173" s="45"/>
      <c r="M173" s="236" t="s">
        <v>1</v>
      </c>
      <c r="N173" s="237" t="s">
        <v>41</v>
      </c>
      <c r="O173" s="92"/>
      <c r="P173" s="238">
        <f>O173*H173</f>
        <v>0</v>
      </c>
      <c r="Q173" s="238">
        <v>0</v>
      </c>
      <c r="R173" s="238">
        <f>Q173*H173</f>
        <v>0</v>
      </c>
      <c r="S173" s="238">
        <v>0</v>
      </c>
      <c r="T173" s="239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40" t="s">
        <v>398</v>
      </c>
      <c r="AT173" s="240" t="s">
        <v>256</v>
      </c>
      <c r="AU173" s="240" t="s">
        <v>83</v>
      </c>
      <c r="AY173" s="18" t="s">
        <v>253</v>
      </c>
      <c r="BE173" s="241">
        <f>IF(N173="základní",J173,0)</f>
        <v>0</v>
      </c>
      <c r="BF173" s="241">
        <f>IF(N173="snížená",J173,0)</f>
        <v>0</v>
      </c>
      <c r="BG173" s="241">
        <f>IF(N173="zákl. přenesená",J173,0)</f>
        <v>0</v>
      </c>
      <c r="BH173" s="241">
        <f>IF(N173="sníž. přenesená",J173,0)</f>
        <v>0</v>
      </c>
      <c r="BI173" s="241">
        <f>IF(N173="nulová",J173,0)</f>
        <v>0</v>
      </c>
      <c r="BJ173" s="18" t="s">
        <v>83</v>
      </c>
      <c r="BK173" s="241">
        <f>ROUND(I173*H173,2)</f>
        <v>0</v>
      </c>
      <c r="BL173" s="18" t="s">
        <v>398</v>
      </c>
      <c r="BM173" s="240" t="s">
        <v>2807</v>
      </c>
    </row>
    <row r="174" s="2" customFormat="1" ht="16.5" customHeight="1">
      <c r="A174" s="39"/>
      <c r="B174" s="40"/>
      <c r="C174" s="229" t="s">
        <v>610</v>
      </c>
      <c r="D174" s="229" t="s">
        <v>256</v>
      </c>
      <c r="E174" s="230" t="s">
        <v>2808</v>
      </c>
      <c r="F174" s="231" t="s">
        <v>2809</v>
      </c>
      <c r="G174" s="232" t="s">
        <v>2680</v>
      </c>
      <c r="H174" s="233">
        <v>31</v>
      </c>
      <c r="I174" s="234"/>
      <c r="J174" s="235">
        <f>ROUND(I174*H174,2)</f>
        <v>0</v>
      </c>
      <c r="K174" s="231" t="s">
        <v>1</v>
      </c>
      <c r="L174" s="45"/>
      <c r="M174" s="236" t="s">
        <v>1</v>
      </c>
      <c r="N174" s="237" t="s">
        <v>41</v>
      </c>
      <c r="O174" s="92"/>
      <c r="P174" s="238">
        <f>O174*H174</f>
        <v>0</v>
      </c>
      <c r="Q174" s="238">
        <v>0</v>
      </c>
      <c r="R174" s="238">
        <f>Q174*H174</f>
        <v>0</v>
      </c>
      <c r="S174" s="238">
        <v>0</v>
      </c>
      <c r="T174" s="239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40" t="s">
        <v>398</v>
      </c>
      <c r="AT174" s="240" t="s">
        <v>256</v>
      </c>
      <c r="AU174" s="240" t="s">
        <v>83</v>
      </c>
      <c r="AY174" s="18" t="s">
        <v>253</v>
      </c>
      <c r="BE174" s="241">
        <f>IF(N174="základní",J174,0)</f>
        <v>0</v>
      </c>
      <c r="BF174" s="241">
        <f>IF(N174="snížená",J174,0)</f>
        <v>0</v>
      </c>
      <c r="BG174" s="241">
        <f>IF(N174="zákl. přenesená",J174,0)</f>
        <v>0</v>
      </c>
      <c r="BH174" s="241">
        <f>IF(N174="sníž. přenesená",J174,0)</f>
        <v>0</v>
      </c>
      <c r="BI174" s="241">
        <f>IF(N174="nulová",J174,0)</f>
        <v>0</v>
      </c>
      <c r="BJ174" s="18" t="s">
        <v>83</v>
      </c>
      <c r="BK174" s="241">
        <f>ROUND(I174*H174,2)</f>
        <v>0</v>
      </c>
      <c r="BL174" s="18" t="s">
        <v>398</v>
      </c>
      <c r="BM174" s="240" t="s">
        <v>2810</v>
      </c>
    </row>
    <row r="175" s="2" customFormat="1" ht="16.5" customHeight="1">
      <c r="A175" s="39"/>
      <c r="B175" s="40"/>
      <c r="C175" s="229" t="s">
        <v>616</v>
      </c>
      <c r="D175" s="229" t="s">
        <v>256</v>
      </c>
      <c r="E175" s="230" t="s">
        <v>2811</v>
      </c>
      <c r="F175" s="231" t="s">
        <v>2812</v>
      </c>
      <c r="G175" s="232" t="s">
        <v>2680</v>
      </c>
      <c r="H175" s="233">
        <v>2</v>
      </c>
      <c r="I175" s="234"/>
      <c r="J175" s="235">
        <f>ROUND(I175*H175,2)</f>
        <v>0</v>
      </c>
      <c r="K175" s="231" t="s">
        <v>1</v>
      </c>
      <c r="L175" s="45"/>
      <c r="M175" s="236" t="s">
        <v>1</v>
      </c>
      <c r="N175" s="237" t="s">
        <v>41</v>
      </c>
      <c r="O175" s="92"/>
      <c r="P175" s="238">
        <f>O175*H175</f>
        <v>0</v>
      </c>
      <c r="Q175" s="238">
        <v>0</v>
      </c>
      <c r="R175" s="238">
        <f>Q175*H175</f>
        <v>0</v>
      </c>
      <c r="S175" s="238">
        <v>0</v>
      </c>
      <c r="T175" s="239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40" t="s">
        <v>398</v>
      </c>
      <c r="AT175" s="240" t="s">
        <v>256</v>
      </c>
      <c r="AU175" s="240" t="s">
        <v>83</v>
      </c>
      <c r="AY175" s="18" t="s">
        <v>253</v>
      </c>
      <c r="BE175" s="241">
        <f>IF(N175="základní",J175,0)</f>
        <v>0</v>
      </c>
      <c r="BF175" s="241">
        <f>IF(N175="snížená",J175,0)</f>
        <v>0</v>
      </c>
      <c r="BG175" s="241">
        <f>IF(N175="zákl. přenesená",J175,0)</f>
        <v>0</v>
      </c>
      <c r="BH175" s="241">
        <f>IF(N175="sníž. přenesená",J175,0)</f>
        <v>0</v>
      </c>
      <c r="BI175" s="241">
        <f>IF(N175="nulová",J175,0)</f>
        <v>0</v>
      </c>
      <c r="BJ175" s="18" t="s">
        <v>83</v>
      </c>
      <c r="BK175" s="241">
        <f>ROUND(I175*H175,2)</f>
        <v>0</v>
      </c>
      <c r="BL175" s="18" t="s">
        <v>398</v>
      </c>
      <c r="BM175" s="240" t="s">
        <v>2813</v>
      </c>
    </row>
    <row r="176" s="2" customFormat="1" ht="16.5" customHeight="1">
      <c r="A176" s="39"/>
      <c r="B176" s="40"/>
      <c r="C176" s="229" t="s">
        <v>625</v>
      </c>
      <c r="D176" s="229" t="s">
        <v>256</v>
      </c>
      <c r="E176" s="230" t="s">
        <v>2814</v>
      </c>
      <c r="F176" s="231" t="s">
        <v>2815</v>
      </c>
      <c r="G176" s="232" t="s">
        <v>2680</v>
      </c>
      <c r="H176" s="233">
        <v>1</v>
      </c>
      <c r="I176" s="234"/>
      <c r="J176" s="235">
        <f>ROUND(I176*H176,2)</f>
        <v>0</v>
      </c>
      <c r="K176" s="231" t="s">
        <v>1</v>
      </c>
      <c r="L176" s="45"/>
      <c r="M176" s="236" t="s">
        <v>1</v>
      </c>
      <c r="N176" s="237" t="s">
        <v>41</v>
      </c>
      <c r="O176" s="92"/>
      <c r="P176" s="238">
        <f>O176*H176</f>
        <v>0</v>
      </c>
      <c r="Q176" s="238">
        <v>0</v>
      </c>
      <c r="R176" s="238">
        <f>Q176*H176</f>
        <v>0</v>
      </c>
      <c r="S176" s="238">
        <v>0</v>
      </c>
      <c r="T176" s="239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40" t="s">
        <v>398</v>
      </c>
      <c r="AT176" s="240" t="s">
        <v>256</v>
      </c>
      <c r="AU176" s="240" t="s">
        <v>83</v>
      </c>
      <c r="AY176" s="18" t="s">
        <v>253</v>
      </c>
      <c r="BE176" s="241">
        <f>IF(N176="základní",J176,0)</f>
        <v>0</v>
      </c>
      <c r="BF176" s="241">
        <f>IF(N176="snížená",J176,0)</f>
        <v>0</v>
      </c>
      <c r="BG176" s="241">
        <f>IF(N176="zákl. přenesená",J176,0)</f>
        <v>0</v>
      </c>
      <c r="BH176" s="241">
        <f>IF(N176="sníž. přenesená",J176,0)</f>
        <v>0</v>
      </c>
      <c r="BI176" s="241">
        <f>IF(N176="nulová",J176,0)</f>
        <v>0</v>
      </c>
      <c r="BJ176" s="18" t="s">
        <v>83</v>
      </c>
      <c r="BK176" s="241">
        <f>ROUND(I176*H176,2)</f>
        <v>0</v>
      </c>
      <c r="BL176" s="18" t="s">
        <v>398</v>
      </c>
      <c r="BM176" s="240" t="s">
        <v>2816</v>
      </c>
    </row>
    <row r="177" s="2" customFormat="1" ht="24.15" customHeight="1">
      <c r="A177" s="39"/>
      <c r="B177" s="40"/>
      <c r="C177" s="229" t="s">
        <v>630</v>
      </c>
      <c r="D177" s="229" t="s">
        <v>256</v>
      </c>
      <c r="E177" s="230" t="s">
        <v>2817</v>
      </c>
      <c r="F177" s="231" t="s">
        <v>2818</v>
      </c>
      <c r="G177" s="232" t="s">
        <v>2680</v>
      </c>
      <c r="H177" s="233">
        <v>15</v>
      </c>
      <c r="I177" s="234"/>
      <c r="J177" s="235">
        <f>ROUND(I177*H177,2)</f>
        <v>0</v>
      </c>
      <c r="K177" s="231" t="s">
        <v>1</v>
      </c>
      <c r="L177" s="45"/>
      <c r="M177" s="236" t="s">
        <v>1</v>
      </c>
      <c r="N177" s="237" t="s">
        <v>41</v>
      </c>
      <c r="O177" s="92"/>
      <c r="P177" s="238">
        <f>O177*H177</f>
        <v>0</v>
      </c>
      <c r="Q177" s="238">
        <v>0</v>
      </c>
      <c r="R177" s="238">
        <f>Q177*H177</f>
        <v>0</v>
      </c>
      <c r="S177" s="238">
        <v>0</v>
      </c>
      <c r="T177" s="239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40" t="s">
        <v>398</v>
      </c>
      <c r="AT177" s="240" t="s">
        <v>256</v>
      </c>
      <c r="AU177" s="240" t="s">
        <v>83</v>
      </c>
      <c r="AY177" s="18" t="s">
        <v>253</v>
      </c>
      <c r="BE177" s="241">
        <f>IF(N177="základní",J177,0)</f>
        <v>0</v>
      </c>
      <c r="BF177" s="241">
        <f>IF(N177="snížená",J177,0)</f>
        <v>0</v>
      </c>
      <c r="BG177" s="241">
        <f>IF(N177="zákl. přenesená",J177,0)</f>
        <v>0</v>
      </c>
      <c r="BH177" s="241">
        <f>IF(N177="sníž. přenesená",J177,0)</f>
        <v>0</v>
      </c>
      <c r="BI177" s="241">
        <f>IF(N177="nulová",J177,0)</f>
        <v>0</v>
      </c>
      <c r="BJ177" s="18" t="s">
        <v>83</v>
      </c>
      <c r="BK177" s="241">
        <f>ROUND(I177*H177,2)</f>
        <v>0</v>
      </c>
      <c r="BL177" s="18" t="s">
        <v>398</v>
      </c>
      <c r="BM177" s="240" t="s">
        <v>2819</v>
      </c>
    </row>
    <row r="178" s="2" customFormat="1" ht="16.5" customHeight="1">
      <c r="A178" s="39"/>
      <c r="B178" s="40"/>
      <c r="C178" s="229" t="s">
        <v>635</v>
      </c>
      <c r="D178" s="229" t="s">
        <v>256</v>
      </c>
      <c r="E178" s="230" t="s">
        <v>2820</v>
      </c>
      <c r="F178" s="231" t="s">
        <v>2821</v>
      </c>
      <c r="G178" s="232" t="s">
        <v>2680</v>
      </c>
      <c r="H178" s="233">
        <v>11</v>
      </c>
      <c r="I178" s="234"/>
      <c r="J178" s="235">
        <f>ROUND(I178*H178,2)</f>
        <v>0</v>
      </c>
      <c r="K178" s="231" t="s">
        <v>1</v>
      </c>
      <c r="L178" s="45"/>
      <c r="M178" s="236" t="s">
        <v>1</v>
      </c>
      <c r="N178" s="237" t="s">
        <v>41</v>
      </c>
      <c r="O178" s="92"/>
      <c r="P178" s="238">
        <f>O178*H178</f>
        <v>0</v>
      </c>
      <c r="Q178" s="238">
        <v>0</v>
      </c>
      <c r="R178" s="238">
        <f>Q178*H178</f>
        <v>0</v>
      </c>
      <c r="S178" s="238">
        <v>0</v>
      </c>
      <c r="T178" s="239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40" t="s">
        <v>398</v>
      </c>
      <c r="AT178" s="240" t="s">
        <v>256</v>
      </c>
      <c r="AU178" s="240" t="s">
        <v>83</v>
      </c>
      <c r="AY178" s="18" t="s">
        <v>253</v>
      </c>
      <c r="BE178" s="241">
        <f>IF(N178="základní",J178,0)</f>
        <v>0</v>
      </c>
      <c r="BF178" s="241">
        <f>IF(N178="snížená",J178,0)</f>
        <v>0</v>
      </c>
      <c r="BG178" s="241">
        <f>IF(N178="zákl. přenesená",J178,0)</f>
        <v>0</v>
      </c>
      <c r="BH178" s="241">
        <f>IF(N178="sníž. přenesená",J178,0)</f>
        <v>0</v>
      </c>
      <c r="BI178" s="241">
        <f>IF(N178="nulová",J178,0)</f>
        <v>0</v>
      </c>
      <c r="BJ178" s="18" t="s">
        <v>83</v>
      </c>
      <c r="BK178" s="241">
        <f>ROUND(I178*H178,2)</f>
        <v>0</v>
      </c>
      <c r="BL178" s="18" t="s">
        <v>398</v>
      </c>
      <c r="BM178" s="240" t="s">
        <v>2822</v>
      </c>
    </row>
    <row r="179" s="2" customFormat="1" ht="24.15" customHeight="1">
      <c r="A179" s="39"/>
      <c r="B179" s="40"/>
      <c r="C179" s="229" t="s">
        <v>643</v>
      </c>
      <c r="D179" s="229" t="s">
        <v>256</v>
      </c>
      <c r="E179" s="230" t="s">
        <v>2823</v>
      </c>
      <c r="F179" s="231" t="s">
        <v>2824</v>
      </c>
      <c r="G179" s="232" t="s">
        <v>2680</v>
      </c>
      <c r="H179" s="233">
        <v>11</v>
      </c>
      <c r="I179" s="234"/>
      <c r="J179" s="235">
        <f>ROUND(I179*H179,2)</f>
        <v>0</v>
      </c>
      <c r="K179" s="231" t="s">
        <v>1</v>
      </c>
      <c r="L179" s="45"/>
      <c r="M179" s="236" t="s">
        <v>1</v>
      </c>
      <c r="N179" s="237" t="s">
        <v>41</v>
      </c>
      <c r="O179" s="92"/>
      <c r="P179" s="238">
        <f>O179*H179</f>
        <v>0</v>
      </c>
      <c r="Q179" s="238">
        <v>0</v>
      </c>
      <c r="R179" s="238">
        <f>Q179*H179</f>
        <v>0</v>
      </c>
      <c r="S179" s="238">
        <v>0</v>
      </c>
      <c r="T179" s="239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40" t="s">
        <v>398</v>
      </c>
      <c r="AT179" s="240" t="s">
        <v>256</v>
      </c>
      <c r="AU179" s="240" t="s">
        <v>83</v>
      </c>
      <c r="AY179" s="18" t="s">
        <v>253</v>
      </c>
      <c r="BE179" s="241">
        <f>IF(N179="základní",J179,0)</f>
        <v>0</v>
      </c>
      <c r="BF179" s="241">
        <f>IF(N179="snížená",J179,0)</f>
        <v>0</v>
      </c>
      <c r="BG179" s="241">
        <f>IF(N179="zákl. přenesená",J179,0)</f>
        <v>0</v>
      </c>
      <c r="BH179" s="241">
        <f>IF(N179="sníž. přenesená",J179,0)</f>
        <v>0</v>
      </c>
      <c r="BI179" s="241">
        <f>IF(N179="nulová",J179,0)</f>
        <v>0</v>
      </c>
      <c r="BJ179" s="18" t="s">
        <v>83</v>
      </c>
      <c r="BK179" s="241">
        <f>ROUND(I179*H179,2)</f>
        <v>0</v>
      </c>
      <c r="BL179" s="18" t="s">
        <v>398</v>
      </c>
      <c r="BM179" s="240" t="s">
        <v>2825</v>
      </c>
    </row>
    <row r="180" s="2" customFormat="1" ht="33" customHeight="1">
      <c r="A180" s="39"/>
      <c r="B180" s="40"/>
      <c r="C180" s="229" t="s">
        <v>650</v>
      </c>
      <c r="D180" s="229" t="s">
        <v>256</v>
      </c>
      <c r="E180" s="230" t="s">
        <v>2826</v>
      </c>
      <c r="F180" s="231" t="s">
        <v>2827</v>
      </c>
      <c r="G180" s="232" t="s">
        <v>2680</v>
      </c>
      <c r="H180" s="233">
        <v>11</v>
      </c>
      <c r="I180" s="234"/>
      <c r="J180" s="235">
        <f>ROUND(I180*H180,2)</f>
        <v>0</v>
      </c>
      <c r="K180" s="231" t="s">
        <v>1</v>
      </c>
      <c r="L180" s="45"/>
      <c r="M180" s="236" t="s">
        <v>1</v>
      </c>
      <c r="N180" s="237" t="s">
        <v>41</v>
      </c>
      <c r="O180" s="92"/>
      <c r="P180" s="238">
        <f>O180*H180</f>
        <v>0</v>
      </c>
      <c r="Q180" s="238">
        <v>0</v>
      </c>
      <c r="R180" s="238">
        <f>Q180*H180</f>
        <v>0</v>
      </c>
      <c r="S180" s="238">
        <v>0</v>
      </c>
      <c r="T180" s="239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40" t="s">
        <v>398</v>
      </c>
      <c r="AT180" s="240" t="s">
        <v>256</v>
      </c>
      <c r="AU180" s="240" t="s">
        <v>83</v>
      </c>
      <c r="AY180" s="18" t="s">
        <v>253</v>
      </c>
      <c r="BE180" s="241">
        <f>IF(N180="základní",J180,0)</f>
        <v>0</v>
      </c>
      <c r="BF180" s="241">
        <f>IF(N180="snížená",J180,0)</f>
        <v>0</v>
      </c>
      <c r="BG180" s="241">
        <f>IF(N180="zákl. přenesená",J180,0)</f>
        <v>0</v>
      </c>
      <c r="BH180" s="241">
        <f>IF(N180="sníž. přenesená",J180,0)</f>
        <v>0</v>
      </c>
      <c r="BI180" s="241">
        <f>IF(N180="nulová",J180,0)</f>
        <v>0</v>
      </c>
      <c r="BJ180" s="18" t="s">
        <v>83</v>
      </c>
      <c r="BK180" s="241">
        <f>ROUND(I180*H180,2)</f>
        <v>0</v>
      </c>
      <c r="BL180" s="18" t="s">
        <v>398</v>
      </c>
      <c r="BM180" s="240" t="s">
        <v>2828</v>
      </c>
    </row>
    <row r="181" s="2" customFormat="1" ht="24.15" customHeight="1">
      <c r="A181" s="39"/>
      <c r="B181" s="40"/>
      <c r="C181" s="229" t="s">
        <v>654</v>
      </c>
      <c r="D181" s="229" t="s">
        <v>256</v>
      </c>
      <c r="E181" s="230" t="s">
        <v>2829</v>
      </c>
      <c r="F181" s="231" t="s">
        <v>2830</v>
      </c>
      <c r="G181" s="232" t="s">
        <v>2680</v>
      </c>
      <c r="H181" s="233">
        <v>1</v>
      </c>
      <c r="I181" s="234"/>
      <c r="J181" s="235">
        <f>ROUND(I181*H181,2)</f>
        <v>0</v>
      </c>
      <c r="K181" s="231" t="s">
        <v>1</v>
      </c>
      <c r="L181" s="45"/>
      <c r="M181" s="236" t="s">
        <v>1</v>
      </c>
      <c r="N181" s="237" t="s">
        <v>41</v>
      </c>
      <c r="O181" s="92"/>
      <c r="P181" s="238">
        <f>O181*H181</f>
        <v>0</v>
      </c>
      <c r="Q181" s="238">
        <v>0</v>
      </c>
      <c r="R181" s="238">
        <f>Q181*H181</f>
        <v>0</v>
      </c>
      <c r="S181" s="238">
        <v>0</v>
      </c>
      <c r="T181" s="239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40" t="s">
        <v>398</v>
      </c>
      <c r="AT181" s="240" t="s">
        <v>256</v>
      </c>
      <c r="AU181" s="240" t="s">
        <v>83</v>
      </c>
      <c r="AY181" s="18" t="s">
        <v>253</v>
      </c>
      <c r="BE181" s="241">
        <f>IF(N181="základní",J181,0)</f>
        <v>0</v>
      </c>
      <c r="BF181" s="241">
        <f>IF(N181="snížená",J181,0)</f>
        <v>0</v>
      </c>
      <c r="BG181" s="241">
        <f>IF(N181="zákl. přenesená",J181,0)</f>
        <v>0</v>
      </c>
      <c r="BH181" s="241">
        <f>IF(N181="sníž. přenesená",J181,0)</f>
        <v>0</v>
      </c>
      <c r="BI181" s="241">
        <f>IF(N181="nulová",J181,0)</f>
        <v>0</v>
      </c>
      <c r="BJ181" s="18" t="s">
        <v>83</v>
      </c>
      <c r="BK181" s="241">
        <f>ROUND(I181*H181,2)</f>
        <v>0</v>
      </c>
      <c r="BL181" s="18" t="s">
        <v>398</v>
      </c>
      <c r="BM181" s="240" t="s">
        <v>2831</v>
      </c>
    </row>
    <row r="182" s="2" customFormat="1" ht="24.15" customHeight="1">
      <c r="A182" s="39"/>
      <c r="B182" s="40"/>
      <c r="C182" s="229" t="s">
        <v>660</v>
      </c>
      <c r="D182" s="229" t="s">
        <v>256</v>
      </c>
      <c r="E182" s="230" t="s">
        <v>2832</v>
      </c>
      <c r="F182" s="231" t="s">
        <v>2833</v>
      </c>
      <c r="G182" s="232" t="s">
        <v>2680</v>
      </c>
      <c r="H182" s="233">
        <v>3</v>
      </c>
      <c r="I182" s="234"/>
      <c r="J182" s="235">
        <f>ROUND(I182*H182,2)</f>
        <v>0</v>
      </c>
      <c r="K182" s="231" t="s">
        <v>1</v>
      </c>
      <c r="L182" s="45"/>
      <c r="M182" s="236" t="s">
        <v>1</v>
      </c>
      <c r="N182" s="237" t="s">
        <v>41</v>
      </c>
      <c r="O182" s="92"/>
      <c r="P182" s="238">
        <f>O182*H182</f>
        <v>0</v>
      </c>
      <c r="Q182" s="238">
        <v>0</v>
      </c>
      <c r="R182" s="238">
        <f>Q182*H182</f>
        <v>0</v>
      </c>
      <c r="S182" s="238">
        <v>0</v>
      </c>
      <c r="T182" s="239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40" t="s">
        <v>398</v>
      </c>
      <c r="AT182" s="240" t="s">
        <v>256</v>
      </c>
      <c r="AU182" s="240" t="s">
        <v>83</v>
      </c>
      <c r="AY182" s="18" t="s">
        <v>253</v>
      </c>
      <c r="BE182" s="241">
        <f>IF(N182="základní",J182,0)</f>
        <v>0</v>
      </c>
      <c r="BF182" s="241">
        <f>IF(N182="snížená",J182,0)</f>
        <v>0</v>
      </c>
      <c r="BG182" s="241">
        <f>IF(N182="zákl. přenesená",J182,0)</f>
        <v>0</v>
      </c>
      <c r="BH182" s="241">
        <f>IF(N182="sníž. přenesená",J182,0)</f>
        <v>0</v>
      </c>
      <c r="BI182" s="241">
        <f>IF(N182="nulová",J182,0)</f>
        <v>0</v>
      </c>
      <c r="BJ182" s="18" t="s">
        <v>83</v>
      </c>
      <c r="BK182" s="241">
        <f>ROUND(I182*H182,2)</f>
        <v>0</v>
      </c>
      <c r="BL182" s="18" t="s">
        <v>398</v>
      </c>
      <c r="BM182" s="240" t="s">
        <v>2834</v>
      </c>
    </row>
    <row r="183" s="2" customFormat="1" ht="24.15" customHeight="1">
      <c r="A183" s="39"/>
      <c r="B183" s="40"/>
      <c r="C183" s="229" t="s">
        <v>664</v>
      </c>
      <c r="D183" s="229" t="s">
        <v>256</v>
      </c>
      <c r="E183" s="230" t="s">
        <v>2835</v>
      </c>
      <c r="F183" s="231" t="s">
        <v>2836</v>
      </c>
      <c r="G183" s="232" t="s">
        <v>2680</v>
      </c>
      <c r="H183" s="233">
        <v>1</v>
      </c>
      <c r="I183" s="234"/>
      <c r="J183" s="235">
        <f>ROUND(I183*H183,2)</f>
        <v>0</v>
      </c>
      <c r="K183" s="231" t="s">
        <v>1</v>
      </c>
      <c r="L183" s="45"/>
      <c r="M183" s="236" t="s">
        <v>1</v>
      </c>
      <c r="N183" s="237" t="s">
        <v>41</v>
      </c>
      <c r="O183" s="92"/>
      <c r="P183" s="238">
        <f>O183*H183</f>
        <v>0</v>
      </c>
      <c r="Q183" s="238">
        <v>0</v>
      </c>
      <c r="R183" s="238">
        <f>Q183*H183</f>
        <v>0</v>
      </c>
      <c r="S183" s="238">
        <v>0</v>
      </c>
      <c r="T183" s="239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40" t="s">
        <v>398</v>
      </c>
      <c r="AT183" s="240" t="s">
        <v>256</v>
      </c>
      <c r="AU183" s="240" t="s">
        <v>83</v>
      </c>
      <c r="AY183" s="18" t="s">
        <v>253</v>
      </c>
      <c r="BE183" s="241">
        <f>IF(N183="základní",J183,0)</f>
        <v>0</v>
      </c>
      <c r="BF183" s="241">
        <f>IF(N183="snížená",J183,0)</f>
        <v>0</v>
      </c>
      <c r="BG183" s="241">
        <f>IF(N183="zákl. přenesená",J183,0)</f>
        <v>0</v>
      </c>
      <c r="BH183" s="241">
        <f>IF(N183="sníž. přenesená",J183,0)</f>
        <v>0</v>
      </c>
      <c r="BI183" s="241">
        <f>IF(N183="nulová",J183,0)</f>
        <v>0</v>
      </c>
      <c r="BJ183" s="18" t="s">
        <v>83</v>
      </c>
      <c r="BK183" s="241">
        <f>ROUND(I183*H183,2)</f>
        <v>0</v>
      </c>
      <c r="BL183" s="18" t="s">
        <v>398</v>
      </c>
      <c r="BM183" s="240" t="s">
        <v>2837</v>
      </c>
    </row>
    <row r="184" s="2" customFormat="1" ht="24.15" customHeight="1">
      <c r="A184" s="39"/>
      <c r="B184" s="40"/>
      <c r="C184" s="229" t="s">
        <v>668</v>
      </c>
      <c r="D184" s="229" t="s">
        <v>256</v>
      </c>
      <c r="E184" s="230" t="s">
        <v>2838</v>
      </c>
      <c r="F184" s="231" t="s">
        <v>2839</v>
      </c>
      <c r="G184" s="232" t="s">
        <v>2680</v>
      </c>
      <c r="H184" s="233">
        <v>11</v>
      </c>
      <c r="I184" s="234"/>
      <c r="J184" s="235">
        <f>ROUND(I184*H184,2)</f>
        <v>0</v>
      </c>
      <c r="K184" s="231" t="s">
        <v>1</v>
      </c>
      <c r="L184" s="45"/>
      <c r="M184" s="236" t="s">
        <v>1</v>
      </c>
      <c r="N184" s="237" t="s">
        <v>41</v>
      </c>
      <c r="O184" s="92"/>
      <c r="P184" s="238">
        <f>O184*H184</f>
        <v>0</v>
      </c>
      <c r="Q184" s="238">
        <v>0</v>
      </c>
      <c r="R184" s="238">
        <f>Q184*H184</f>
        <v>0</v>
      </c>
      <c r="S184" s="238">
        <v>0</v>
      </c>
      <c r="T184" s="239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40" t="s">
        <v>398</v>
      </c>
      <c r="AT184" s="240" t="s">
        <v>256</v>
      </c>
      <c r="AU184" s="240" t="s">
        <v>83</v>
      </c>
      <c r="AY184" s="18" t="s">
        <v>253</v>
      </c>
      <c r="BE184" s="241">
        <f>IF(N184="základní",J184,0)</f>
        <v>0</v>
      </c>
      <c r="BF184" s="241">
        <f>IF(N184="snížená",J184,0)</f>
        <v>0</v>
      </c>
      <c r="BG184" s="241">
        <f>IF(N184="zákl. přenesená",J184,0)</f>
        <v>0</v>
      </c>
      <c r="BH184" s="241">
        <f>IF(N184="sníž. přenesená",J184,0)</f>
        <v>0</v>
      </c>
      <c r="BI184" s="241">
        <f>IF(N184="nulová",J184,0)</f>
        <v>0</v>
      </c>
      <c r="BJ184" s="18" t="s">
        <v>83</v>
      </c>
      <c r="BK184" s="241">
        <f>ROUND(I184*H184,2)</f>
        <v>0</v>
      </c>
      <c r="BL184" s="18" t="s">
        <v>398</v>
      </c>
      <c r="BM184" s="240" t="s">
        <v>2840</v>
      </c>
    </row>
    <row r="185" s="2" customFormat="1" ht="24.15" customHeight="1">
      <c r="A185" s="39"/>
      <c r="B185" s="40"/>
      <c r="C185" s="229" t="s">
        <v>672</v>
      </c>
      <c r="D185" s="229" t="s">
        <v>256</v>
      </c>
      <c r="E185" s="230" t="s">
        <v>2841</v>
      </c>
      <c r="F185" s="231" t="s">
        <v>2842</v>
      </c>
      <c r="G185" s="232" t="s">
        <v>2680</v>
      </c>
      <c r="H185" s="233">
        <v>11</v>
      </c>
      <c r="I185" s="234"/>
      <c r="J185" s="235">
        <f>ROUND(I185*H185,2)</f>
        <v>0</v>
      </c>
      <c r="K185" s="231" t="s">
        <v>1</v>
      </c>
      <c r="L185" s="45"/>
      <c r="M185" s="236" t="s">
        <v>1</v>
      </c>
      <c r="N185" s="237" t="s">
        <v>41</v>
      </c>
      <c r="O185" s="92"/>
      <c r="P185" s="238">
        <f>O185*H185</f>
        <v>0</v>
      </c>
      <c r="Q185" s="238">
        <v>0</v>
      </c>
      <c r="R185" s="238">
        <f>Q185*H185</f>
        <v>0</v>
      </c>
      <c r="S185" s="238">
        <v>0</v>
      </c>
      <c r="T185" s="239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40" t="s">
        <v>398</v>
      </c>
      <c r="AT185" s="240" t="s">
        <v>256</v>
      </c>
      <c r="AU185" s="240" t="s">
        <v>83</v>
      </c>
      <c r="AY185" s="18" t="s">
        <v>253</v>
      </c>
      <c r="BE185" s="241">
        <f>IF(N185="základní",J185,0)</f>
        <v>0</v>
      </c>
      <c r="BF185" s="241">
        <f>IF(N185="snížená",J185,0)</f>
        <v>0</v>
      </c>
      <c r="BG185" s="241">
        <f>IF(N185="zákl. přenesená",J185,0)</f>
        <v>0</v>
      </c>
      <c r="BH185" s="241">
        <f>IF(N185="sníž. přenesená",J185,0)</f>
        <v>0</v>
      </c>
      <c r="BI185" s="241">
        <f>IF(N185="nulová",J185,0)</f>
        <v>0</v>
      </c>
      <c r="BJ185" s="18" t="s">
        <v>83</v>
      </c>
      <c r="BK185" s="241">
        <f>ROUND(I185*H185,2)</f>
        <v>0</v>
      </c>
      <c r="BL185" s="18" t="s">
        <v>398</v>
      </c>
      <c r="BM185" s="240" t="s">
        <v>2843</v>
      </c>
    </row>
    <row r="186" s="2" customFormat="1" ht="21.75" customHeight="1">
      <c r="A186" s="39"/>
      <c r="B186" s="40"/>
      <c r="C186" s="229" t="s">
        <v>676</v>
      </c>
      <c r="D186" s="229" t="s">
        <v>256</v>
      </c>
      <c r="E186" s="230" t="s">
        <v>2844</v>
      </c>
      <c r="F186" s="231" t="s">
        <v>2845</v>
      </c>
      <c r="G186" s="232" t="s">
        <v>2680</v>
      </c>
      <c r="H186" s="233">
        <v>11</v>
      </c>
      <c r="I186" s="234"/>
      <c r="J186" s="235">
        <f>ROUND(I186*H186,2)</f>
        <v>0</v>
      </c>
      <c r="K186" s="231" t="s">
        <v>1</v>
      </c>
      <c r="L186" s="45"/>
      <c r="M186" s="236" t="s">
        <v>1</v>
      </c>
      <c r="N186" s="237" t="s">
        <v>41</v>
      </c>
      <c r="O186" s="92"/>
      <c r="P186" s="238">
        <f>O186*H186</f>
        <v>0</v>
      </c>
      <c r="Q186" s="238">
        <v>0</v>
      </c>
      <c r="R186" s="238">
        <f>Q186*H186</f>
        <v>0</v>
      </c>
      <c r="S186" s="238">
        <v>0</v>
      </c>
      <c r="T186" s="239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40" t="s">
        <v>398</v>
      </c>
      <c r="AT186" s="240" t="s">
        <v>256</v>
      </c>
      <c r="AU186" s="240" t="s">
        <v>83</v>
      </c>
      <c r="AY186" s="18" t="s">
        <v>253</v>
      </c>
      <c r="BE186" s="241">
        <f>IF(N186="základní",J186,0)</f>
        <v>0</v>
      </c>
      <c r="BF186" s="241">
        <f>IF(N186="snížená",J186,0)</f>
        <v>0</v>
      </c>
      <c r="BG186" s="241">
        <f>IF(N186="zákl. přenesená",J186,0)</f>
        <v>0</v>
      </c>
      <c r="BH186" s="241">
        <f>IF(N186="sníž. přenesená",J186,0)</f>
        <v>0</v>
      </c>
      <c r="BI186" s="241">
        <f>IF(N186="nulová",J186,0)</f>
        <v>0</v>
      </c>
      <c r="BJ186" s="18" t="s">
        <v>83</v>
      </c>
      <c r="BK186" s="241">
        <f>ROUND(I186*H186,2)</f>
        <v>0</v>
      </c>
      <c r="BL186" s="18" t="s">
        <v>398</v>
      </c>
      <c r="BM186" s="240" t="s">
        <v>2846</v>
      </c>
    </row>
    <row r="187" s="2" customFormat="1" ht="24.15" customHeight="1">
      <c r="A187" s="39"/>
      <c r="B187" s="40"/>
      <c r="C187" s="229" t="s">
        <v>680</v>
      </c>
      <c r="D187" s="229" t="s">
        <v>256</v>
      </c>
      <c r="E187" s="230" t="s">
        <v>2847</v>
      </c>
      <c r="F187" s="231" t="s">
        <v>2848</v>
      </c>
      <c r="G187" s="232" t="s">
        <v>2680</v>
      </c>
      <c r="H187" s="233">
        <v>11</v>
      </c>
      <c r="I187" s="234"/>
      <c r="J187" s="235">
        <f>ROUND(I187*H187,2)</f>
        <v>0</v>
      </c>
      <c r="K187" s="231" t="s">
        <v>1</v>
      </c>
      <c r="L187" s="45"/>
      <c r="M187" s="236" t="s">
        <v>1</v>
      </c>
      <c r="N187" s="237" t="s">
        <v>41</v>
      </c>
      <c r="O187" s="92"/>
      <c r="P187" s="238">
        <f>O187*H187</f>
        <v>0</v>
      </c>
      <c r="Q187" s="238">
        <v>0</v>
      </c>
      <c r="R187" s="238">
        <f>Q187*H187</f>
        <v>0</v>
      </c>
      <c r="S187" s="238">
        <v>0</v>
      </c>
      <c r="T187" s="239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40" t="s">
        <v>398</v>
      </c>
      <c r="AT187" s="240" t="s">
        <v>256</v>
      </c>
      <c r="AU187" s="240" t="s">
        <v>83</v>
      </c>
      <c r="AY187" s="18" t="s">
        <v>253</v>
      </c>
      <c r="BE187" s="241">
        <f>IF(N187="základní",J187,0)</f>
        <v>0</v>
      </c>
      <c r="BF187" s="241">
        <f>IF(N187="snížená",J187,0)</f>
        <v>0</v>
      </c>
      <c r="BG187" s="241">
        <f>IF(N187="zákl. přenesená",J187,0)</f>
        <v>0</v>
      </c>
      <c r="BH187" s="241">
        <f>IF(N187="sníž. přenesená",J187,0)</f>
        <v>0</v>
      </c>
      <c r="BI187" s="241">
        <f>IF(N187="nulová",J187,0)</f>
        <v>0</v>
      </c>
      <c r="BJ187" s="18" t="s">
        <v>83</v>
      </c>
      <c r="BK187" s="241">
        <f>ROUND(I187*H187,2)</f>
        <v>0</v>
      </c>
      <c r="BL187" s="18" t="s">
        <v>398</v>
      </c>
      <c r="BM187" s="240" t="s">
        <v>2849</v>
      </c>
    </row>
    <row r="188" s="2" customFormat="1" ht="16.5" customHeight="1">
      <c r="A188" s="39"/>
      <c r="B188" s="40"/>
      <c r="C188" s="229" t="s">
        <v>684</v>
      </c>
      <c r="D188" s="229" t="s">
        <v>256</v>
      </c>
      <c r="E188" s="230" t="s">
        <v>2850</v>
      </c>
      <c r="F188" s="231" t="s">
        <v>2851</v>
      </c>
      <c r="G188" s="232" t="s">
        <v>2680</v>
      </c>
      <c r="H188" s="233">
        <v>1</v>
      </c>
      <c r="I188" s="234"/>
      <c r="J188" s="235">
        <f>ROUND(I188*H188,2)</f>
        <v>0</v>
      </c>
      <c r="K188" s="231" t="s">
        <v>1</v>
      </c>
      <c r="L188" s="45"/>
      <c r="M188" s="236" t="s">
        <v>1</v>
      </c>
      <c r="N188" s="237" t="s">
        <v>41</v>
      </c>
      <c r="O188" s="92"/>
      <c r="P188" s="238">
        <f>O188*H188</f>
        <v>0</v>
      </c>
      <c r="Q188" s="238">
        <v>0</v>
      </c>
      <c r="R188" s="238">
        <f>Q188*H188</f>
        <v>0</v>
      </c>
      <c r="S188" s="238">
        <v>0</v>
      </c>
      <c r="T188" s="239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40" t="s">
        <v>398</v>
      </c>
      <c r="AT188" s="240" t="s">
        <v>256</v>
      </c>
      <c r="AU188" s="240" t="s">
        <v>83</v>
      </c>
      <c r="AY188" s="18" t="s">
        <v>253</v>
      </c>
      <c r="BE188" s="241">
        <f>IF(N188="základní",J188,0)</f>
        <v>0</v>
      </c>
      <c r="BF188" s="241">
        <f>IF(N188="snížená",J188,0)</f>
        <v>0</v>
      </c>
      <c r="BG188" s="241">
        <f>IF(N188="zákl. přenesená",J188,0)</f>
        <v>0</v>
      </c>
      <c r="BH188" s="241">
        <f>IF(N188="sníž. přenesená",J188,0)</f>
        <v>0</v>
      </c>
      <c r="BI188" s="241">
        <f>IF(N188="nulová",J188,0)</f>
        <v>0</v>
      </c>
      <c r="BJ188" s="18" t="s">
        <v>83</v>
      </c>
      <c r="BK188" s="241">
        <f>ROUND(I188*H188,2)</f>
        <v>0</v>
      </c>
      <c r="BL188" s="18" t="s">
        <v>398</v>
      </c>
      <c r="BM188" s="240" t="s">
        <v>2852</v>
      </c>
    </row>
    <row r="189" s="2" customFormat="1" ht="16.5" customHeight="1">
      <c r="A189" s="39"/>
      <c r="B189" s="40"/>
      <c r="C189" s="229" t="s">
        <v>688</v>
      </c>
      <c r="D189" s="229" t="s">
        <v>256</v>
      </c>
      <c r="E189" s="230" t="s">
        <v>2853</v>
      </c>
      <c r="F189" s="231" t="s">
        <v>2854</v>
      </c>
      <c r="G189" s="232" t="s">
        <v>2680</v>
      </c>
      <c r="H189" s="233">
        <v>1</v>
      </c>
      <c r="I189" s="234"/>
      <c r="J189" s="235">
        <f>ROUND(I189*H189,2)</f>
        <v>0</v>
      </c>
      <c r="K189" s="231" t="s">
        <v>1</v>
      </c>
      <c r="L189" s="45"/>
      <c r="M189" s="302" t="s">
        <v>1</v>
      </c>
      <c r="N189" s="303" t="s">
        <v>41</v>
      </c>
      <c r="O189" s="304"/>
      <c r="P189" s="305">
        <f>O189*H189</f>
        <v>0</v>
      </c>
      <c r="Q189" s="305">
        <v>0</v>
      </c>
      <c r="R189" s="305">
        <f>Q189*H189</f>
        <v>0</v>
      </c>
      <c r="S189" s="305">
        <v>0</v>
      </c>
      <c r="T189" s="306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40" t="s">
        <v>398</v>
      </c>
      <c r="AT189" s="240" t="s">
        <v>256</v>
      </c>
      <c r="AU189" s="240" t="s">
        <v>83</v>
      </c>
      <c r="AY189" s="18" t="s">
        <v>253</v>
      </c>
      <c r="BE189" s="241">
        <f>IF(N189="základní",J189,0)</f>
        <v>0</v>
      </c>
      <c r="BF189" s="241">
        <f>IF(N189="snížená",J189,0)</f>
        <v>0</v>
      </c>
      <c r="BG189" s="241">
        <f>IF(N189="zákl. přenesená",J189,0)</f>
        <v>0</v>
      </c>
      <c r="BH189" s="241">
        <f>IF(N189="sníž. přenesená",J189,0)</f>
        <v>0</v>
      </c>
      <c r="BI189" s="241">
        <f>IF(N189="nulová",J189,0)</f>
        <v>0</v>
      </c>
      <c r="BJ189" s="18" t="s">
        <v>83</v>
      </c>
      <c r="BK189" s="241">
        <f>ROUND(I189*H189,2)</f>
        <v>0</v>
      </c>
      <c r="BL189" s="18" t="s">
        <v>398</v>
      </c>
      <c r="BM189" s="240" t="s">
        <v>2855</v>
      </c>
    </row>
    <row r="190" s="2" customFormat="1" ht="6.96" customHeight="1">
      <c r="A190" s="39"/>
      <c r="B190" s="67"/>
      <c r="C190" s="68"/>
      <c r="D190" s="68"/>
      <c r="E190" s="68"/>
      <c r="F190" s="68"/>
      <c r="G190" s="68"/>
      <c r="H190" s="68"/>
      <c r="I190" s="68"/>
      <c r="J190" s="68"/>
      <c r="K190" s="68"/>
      <c r="L190" s="45"/>
      <c r="M190" s="39"/>
      <c r="O190" s="39"/>
      <c r="P190" s="39"/>
      <c r="Q190" s="39"/>
      <c r="R190" s="39"/>
      <c r="S190" s="39"/>
      <c r="T190" s="39"/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</row>
  </sheetData>
  <sheetProtection sheet="1" autoFilter="0" formatColumns="0" formatRows="0" objects="1" scenarios="1" spinCount="100000" saltValue="vdEX708GLsTczv5RtXjqEnT4NUJt2XQQZUpgrzG6UNd7oiPjfYx9ERRk6pVB/WeSHWjTk17FBlTbwxeEkHSD5Q==" hashValue="Q0Lb45xEAcLAacI6Nc8Ncz4uzwmuwq3IkDM07pW2jh81LzBA1EFfDghq+SJw3tw0WRZ2gOGD6XruvazW4CfVPw==" algorithmName="SHA-512" password="CC35"/>
  <autoFilter ref="C121:K189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0:H110"/>
    <mergeCell ref="E112:H112"/>
    <mergeCell ref="E114:H114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151</v>
      </c>
    </row>
    <row r="3" s="1" customFormat="1" ht="6.96" customHeight="1">
      <c r="B3" s="149"/>
      <c r="C3" s="150"/>
      <c r="D3" s="150"/>
      <c r="E3" s="150"/>
      <c r="F3" s="150"/>
      <c r="G3" s="150"/>
      <c r="H3" s="150"/>
      <c r="I3" s="150"/>
      <c r="J3" s="150"/>
      <c r="K3" s="150"/>
      <c r="L3" s="21"/>
      <c r="AT3" s="18" t="s">
        <v>85</v>
      </c>
    </row>
    <row r="4" s="1" customFormat="1" ht="24.96" customHeight="1">
      <c r="B4" s="21"/>
      <c r="D4" s="151" t="s">
        <v>184</v>
      </c>
      <c r="L4" s="21"/>
      <c r="M4" s="152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3" t="s">
        <v>16</v>
      </c>
      <c r="L6" s="21"/>
    </row>
    <row r="7" s="1" customFormat="1" ht="16.5" customHeight="1">
      <c r="B7" s="21"/>
      <c r="E7" s="154" t="str">
        <f>'Rekapitulace stavby'!K6</f>
        <v>REKONSTRUKCE HOTELU KVĚTNICE - 3. etapa</v>
      </c>
      <c r="F7" s="153"/>
      <c r="G7" s="153"/>
      <c r="H7" s="153"/>
      <c r="L7" s="21"/>
    </row>
    <row r="8">
      <c r="B8" s="21"/>
      <c r="D8" s="153" t="s">
        <v>198</v>
      </c>
      <c r="L8" s="21"/>
    </row>
    <row r="9" s="1" customFormat="1" ht="16.5" customHeight="1">
      <c r="B9" s="21"/>
      <c r="E9" s="154" t="s">
        <v>2073</v>
      </c>
      <c r="F9" s="1"/>
      <c r="G9" s="1"/>
      <c r="H9" s="1"/>
      <c r="L9" s="21"/>
    </row>
    <row r="10" s="1" customFormat="1" ht="12" customHeight="1">
      <c r="B10" s="21"/>
      <c r="D10" s="153" t="s">
        <v>206</v>
      </c>
      <c r="L10" s="21"/>
    </row>
    <row r="11" s="2" customFormat="1" ht="16.5" customHeight="1">
      <c r="A11" s="39"/>
      <c r="B11" s="45"/>
      <c r="C11" s="39"/>
      <c r="D11" s="39"/>
      <c r="E11" s="165" t="s">
        <v>2856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3" t="s">
        <v>1390</v>
      </c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6.5" customHeight="1">
      <c r="A13" s="39"/>
      <c r="B13" s="45"/>
      <c r="C13" s="39"/>
      <c r="D13" s="39"/>
      <c r="E13" s="155" t="s">
        <v>2857</v>
      </c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3" t="s">
        <v>18</v>
      </c>
      <c r="E15" s="39"/>
      <c r="F15" s="142" t="s">
        <v>1</v>
      </c>
      <c r="G15" s="39"/>
      <c r="H15" s="39"/>
      <c r="I15" s="153" t="s">
        <v>19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3" t="s">
        <v>20</v>
      </c>
      <c r="E16" s="39"/>
      <c r="F16" s="142" t="s">
        <v>21</v>
      </c>
      <c r="G16" s="39"/>
      <c r="H16" s="39"/>
      <c r="I16" s="153" t="s">
        <v>22</v>
      </c>
      <c r="J16" s="156" t="str">
        <f>'Rekapitulace stavby'!AN8</f>
        <v>15. 5. 2025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3" t="s">
        <v>24</v>
      </c>
      <c r="E18" s="39"/>
      <c r="F18" s="39"/>
      <c r="G18" s="39"/>
      <c r="H18" s="39"/>
      <c r="I18" s="153" t="s">
        <v>25</v>
      </c>
      <c r="J18" s="142" t="s">
        <v>1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2" t="s">
        <v>26</v>
      </c>
      <c r="F19" s="39"/>
      <c r="G19" s="39"/>
      <c r="H19" s="39"/>
      <c r="I19" s="153" t="s">
        <v>27</v>
      </c>
      <c r="J19" s="142" t="s">
        <v>1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3" t="s">
        <v>28</v>
      </c>
      <c r="E21" s="39"/>
      <c r="F21" s="39"/>
      <c r="G21" s="39"/>
      <c r="H21" s="39"/>
      <c r="I21" s="153" t="s">
        <v>25</v>
      </c>
      <c r="J21" s="34" t="str">
        <f>'Rekapitulace stavby'!AN13</f>
        <v>Vyplň údaj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'Rekapitulace stavby'!E14</f>
        <v>Vyplň údaj</v>
      </c>
      <c r="F22" s="142"/>
      <c r="G22" s="142"/>
      <c r="H22" s="142"/>
      <c r="I22" s="153" t="s">
        <v>27</v>
      </c>
      <c r="J22" s="34" t="str">
        <f>'Rekapitulace stavby'!AN14</f>
        <v>Vyplň údaj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3" t="s">
        <v>30</v>
      </c>
      <c r="E24" s="39"/>
      <c r="F24" s="39"/>
      <c r="G24" s="39"/>
      <c r="H24" s="39"/>
      <c r="I24" s="153" t="s">
        <v>25</v>
      </c>
      <c r="J24" s="142" t="s">
        <v>1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2" t="s">
        <v>31</v>
      </c>
      <c r="F25" s="39"/>
      <c r="G25" s="39"/>
      <c r="H25" s="39"/>
      <c r="I25" s="153" t="s">
        <v>27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3" t="s">
        <v>33</v>
      </c>
      <c r="E27" s="39"/>
      <c r="F27" s="39"/>
      <c r="G27" s="39"/>
      <c r="H27" s="39"/>
      <c r="I27" s="153" t="s">
        <v>25</v>
      </c>
      <c r="J27" s="142" t="str">
        <f>IF('Rekapitulace stavby'!AN19="","",'Rekapitulace stavby'!AN19)</f>
        <v/>
      </c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2" t="str">
        <f>IF('Rekapitulace stavby'!E20="","",'Rekapitulace stavby'!E20)</f>
        <v xml:space="preserve"> </v>
      </c>
      <c r="F28" s="39"/>
      <c r="G28" s="39"/>
      <c r="H28" s="39"/>
      <c r="I28" s="153" t="s">
        <v>27</v>
      </c>
      <c r="J28" s="142" t="str">
        <f>IF('Rekapitulace stavby'!AN20="","",'Rekapitulace stavby'!AN20)</f>
        <v/>
      </c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3" t="s">
        <v>35</v>
      </c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6.5" customHeight="1">
      <c r="A31" s="157"/>
      <c r="B31" s="158"/>
      <c r="C31" s="157"/>
      <c r="D31" s="157"/>
      <c r="E31" s="159" t="s">
        <v>1</v>
      </c>
      <c r="F31" s="159"/>
      <c r="G31" s="159"/>
      <c r="H31" s="159"/>
      <c r="I31" s="157"/>
      <c r="J31" s="157"/>
      <c r="K31" s="157"/>
      <c r="L31" s="160"/>
      <c r="S31" s="157"/>
      <c r="T31" s="157"/>
      <c r="U31" s="157"/>
      <c r="V31" s="157"/>
      <c r="W31" s="157"/>
      <c r="X31" s="157"/>
      <c r="Y31" s="157"/>
      <c r="Z31" s="157"/>
      <c r="AA31" s="157"/>
      <c r="AB31" s="157"/>
      <c r="AC31" s="157"/>
      <c r="AD31" s="157"/>
      <c r="AE31" s="157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1"/>
      <c r="E33" s="161"/>
      <c r="F33" s="161"/>
      <c r="G33" s="161"/>
      <c r="H33" s="161"/>
      <c r="I33" s="161"/>
      <c r="J33" s="161"/>
      <c r="K33" s="161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2" t="s">
        <v>36</v>
      </c>
      <c r="E34" s="39"/>
      <c r="F34" s="39"/>
      <c r="G34" s="39"/>
      <c r="H34" s="39"/>
      <c r="I34" s="39"/>
      <c r="J34" s="163">
        <f>ROUND(J124,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1"/>
      <c r="E35" s="161"/>
      <c r="F35" s="161"/>
      <c r="G35" s="161"/>
      <c r="H35" s="161"/>
      <c r="I35" s="161"/>
      <c r="J35" s="161"/>
      <c r="K35" s="161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4" t="s">
        <v>38</v>
      </c>
      <c r="G36" s="39"/>
      <c r="H36" s="39"/>
      <c r="I36" s="164" t="s">
        <v>37</v>
      </c>
      <c r="J36" s="164" t="s">
        <v>39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65" t="s">
        <v>40</v>
      </c>
      <c r="E37" s="153" t="s">
        <v>41</v>
      </c>
      <c r="F37" s="166">
        <f>ROUND((SUM(BE124:BE169)),  2)</f>
        <v>0</v>
      </c>
      <c r="G37" s="39"/>
      <c r="H37" s="39"/>
      <c r="I37" s="167">
        <v>0.20999999999999999</v>
      </c>
      <c r="J37" s="166">
        <f>ROUND(((SUM(BE124:BE169))*I37),  2)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53" t="s">
        <v>42</v>
      </c>
      <c r="F38" s="166">
        <f>ROUND((SUM(BF124:BF169)),  2)</f>
        <v>0</v>
      </c>
      <c r="G38" s="39"/>
      <c r="H38" s="39"/>
      <c r="I38" s="167">
        <v>0.12</v>
      </c>
      <c r="J38" s="166">
        <f>ROUND(((SUM(BF124:BF169))*I38),  2)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3" t="s">
        <v>43</v>
      </c>
      <c r="F39" s="166">
        <f>ROUND((SUM(BG124:BG169)),  2)</f>
        <v>0</v>
      </c>
      <c r="G39" s="39"/>
      <c r="H39" s="39"/>
      <c r="I39" s="167">
        <v>0.20999999999999999</v>
      </c>
      <c r="J39" s="166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3" t="s">
        <v>44</v>
      </c>
      <c r="F40" s="166">
        <f>ROUND((SUM(BH124:BH169)),  2)</f>
        <v>0</v>
      </c>
      <c r="G40" s="39"/>
      <c r="H40" s="39"/>
      <c r="I40" s="167">
        <v>0.12</v>
      </c>
      <c r="J40" s="166">
        <f>0</f>
        <v>0</v>
      </c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53" t="s">
        <v>45</v>
      </c>
      <c r="F41" s="166">
        <f>ROUND((SUM(BI124:BI169)),  2)</f>
        <v>0</v>
      </c>
      <c r="G41" s="39"/>
      <c r="H41" s="39"/>
      <c r="I41" s="167">
        <v>0</v>
      </c>
      <c r="J41" s="166">
        <f>0</f>
        <v>0</v>
      </c>
      <c r="K41" s="39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68"/>
      <c r="D43" s="169" t="s">
        <v>46</v>
      </c>
      <c r="E43" s="170"/>
      <c r="F43" s="170"/>
      <c r="G43" s="171" t="s">
        <v>47</v>
      </c>
      <c r="H43" s="172" t="s">
        <v>48</v>
      </c>
      <c r="I43" s="170"/>
      <c r="J43" s="173">
        <f>SUM(J34:J41)</f>
        <v>0</v>
      </c>
      <c r="K43" s="174"/>
      <c r="L43" s="64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64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5" t="s">
        <v>49</v>
      </c>
      <c r="E50" s="176"/>
      <c r="F50" s="176"/>
      <c r="G50" s="175" t="s">
        <v>50</v>
      </c>
      <c r="H50" s="176"/>
      <c r="I50" s="176"/>
      <c r="J50" s="176"/>
      <c r="K50" s="176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7" t="s">
        <v>51</v>
      </c>
      <c r="E61" s="178"/>
      <c r="F61" s="179" t="s">
        <v>52</v>
      </c>
      <c r="G61" s="177" t="s">
        <v>51</v>
      </c>
      <c r="H61" s="178"/>
      <c r="I61" s="178"/>
      <c r="J61" s="180" t="s">
        <v>52</v>
      </c>
      <c r="K61" s="178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5" t="s">
        <v>53</v>
      </c>
      <c r="E65" s="181"/>
      <c r="F65" s="181"/>
      <c r="G65" s="175" t="s">
        <v>54</v>
      </c>
      <c r="H65" s="181"/>
      <c r="I65" s="181"/>
      <c r="J65" s="181"/>
      <c r="K65" s="181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7" t="s">
        <v>51</v>
      </c>
      <c r="E76" s="178"/>
      <c r="F76" s="179" t="s">
        <v>52</v>
      </c>
      <c r="G76" s="177" t="s">
        <v>51</v>
      </c>
      <c r="H76" s="178"/>
      <c r="I76" s="178"/>
      <c r="J76" s="180" t="s">
        <v>52</v>
      </c>
      <c r="K76" s="178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2"/>
      <c r="C77" s="183"/>
      <c r="D77" s="183"/>
      <c r="E77" s="183"/>
      <c r="F77" s="183"/>
      <c r="G77" s="183"/>
      <c r="H77" s="183"/>
      <c r="I77" s="183"/>
      <c r="J77" s="183"/>
      <c r="K77" s="183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4"/>
      <c r="C81" s="185"/>
      <c r="D81" s="185"/>
      <c r="E81" s="185"/>
      <c r="F81" s="185"/>
      <c r="G81" s="185"/>
      <c r="H81" s="185"/>
      <c r="I81" s="185"/>
      <c r="J81" s="185"/>
      <c r="K81" s="185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217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6" t="str">
        <f>E7</f>
        <v>REKONSTRUKCE HOTELU KVĚTNICE - 3. etapa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198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1" customFormat="1" ht="16.5" customHeight="1">
      <c r="B87" s="22"/>
      <c r="C87" s="23"/>
      <c r="D87" s="23"/>
      <c r="E87" s="186" t="s">
        <v>2073</v>
      </c>
      <c r="F87" s="23"/>
      <c r="G87" s="23"/>
      <c r="H87" s="23"/>
      <c r="I87" s="23"/>
      <c r="J87" s="23"/>
      <c r="K87" s="23"/>
      <c r="L87" s="21"/>
    </row>
    <row r="88" s="1" customFormat="1" ht="12" customHeight="1">
      <c r="B88" s="22"/>
      <c r="C88" s="33" t="s">
        <v>206</v>
      </c>
      <c r="D88" s="23"/>
      <c r="E88" s="23"/>
      <c r="F88" s="23"/>
      <c r="G88" s="23"/>
      <c r="H88" s="23"/>
      <c r="I88" s="23"/>
      <c r="J88" s="23"/>
      <c r="K88" s="23"/>
      <c r="L88" s="21"/>
    </row>
    <row r="89" s="2" customFormat="1" ht="16.5" customHeight="1">
      <c r="A89" s="39"/>
      <c r="B89" s="40"/>
      <c r="C89" s="41"/>
      <c r="D89" s="41"/>
      <c r="E89" s="310" t="s">
        <v>2856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12" customHeight="1">
      <c r="A90" s="39"/>
      <c r="B90" s="40"/>
      <c r="C90" s="33" t="s">
        <v>1390</v>
      </c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6.5" customHeight="1">
      <c r="A91" s="39"/>
      <c r="B91" s="40"/>
      <c r="C91" s="41"/>
      <c r="D91" s="41"/>
      <c r="E91" s="77" t="str">
        <f>E13</f>
        <v>D.1.4.4.1 - U - Strukturovaná kabeláž - ubytování</v>
      </c>
      <c r="F91" s="41"/>
      <c r="G91" s="41"/>
      <c r="H91" s="41"/>
      <c r="I91" s="41"/>
      <c r="J91" s="41"/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2" customHeight="1">
      <c r="A93" s="39"/>
      <c r="B93" s="40"/>
      <c r="C93" s="33" t="s">
        <v>20</v>
      </c>
      <c r="D93" s="41"/>
      <c r="E93" s="41"/>
      <c r="F93" s="28" t="str">
        <f>F16</f>
        <v>Tišnov</v>
      </c>
      <c r="G93" s="41"/>
      <c r="H93" s="41"/>
      <c r="I93" s="33" t="s">
        <v>22</v>
      </c>
      <c r="J93" s="80" t="str">
        <f>IF(J16="","",J16)</f>
        <v>15. 5. 2025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25.65" customHeight="1">
      <c r="A95" s="39"/>
      <c r="B95" s="40"/>
      <c r="C95" s="33" t="s">
        <v>24</v>
      </c>
      <c r="D95" s="41"/>
      <c r="E95" s="41"/>
      <c r="F95" s="28" t="str">
        <f>E19</f>
        <v>Město Tišnov</v>
      </c>
      <c r="G95" s="41"/>
      <c r="H95" s="41"/>
      <c r="I95" s="33" t="s">
        <v>30</v>
      </c>
      <c r="J95" s="37" t="str">
        <f>E25</f>
        <v>BURIAN-KŘIVINKA ARCHITECTS</v>
      </c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15.15" customHeight="1">
      <c r="A96" s="39"/>
      <c r="B96" s="40"/>
      <c r="C96" s="33" t="s">
        <v>28</v>
      </c>
      <c r="D96" s="41"/>
      <c r="E96" s="41"/>
      <c r="F96" s="28" t="str">
        <f>IF(E22="","",E22)</f>
        <v>Vyplň údaj</v>
      </c>
      <c r="G96" s="41"/>
      <c r="H96" s="41"/>
      <c r="I96" s="33" t="s">
        <v>33</v>
      </c>
      <c r="J96" s="37" t="str">
        <f>E28</f>
        <v xml:space="preserve"> 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9.28" customHeight="1">
      <c r="A98" s="39"/>
      <c r="B98" s="40"/>
      <c r="C98" s="187" t="s">
        <v>218</v>
      </c>
      <c r="D98" s="188"/>
      <c r="E98" s="188"/>
      <c r="F98" s="188"/>
      <c r="G98" s="188"/>
      <c r="H98" s="188"/>
      <c r="I98" s="188"/>
      <c r="J98" s="189" t="s">
        <v>219</v>
      </c>
      <c r="K98" s="188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s="2" customFormat="1" ht="22.8" customHeight="1">
      <c r="A100" s="39"/>
      <c r="B100" s="40"/>
      <c r="C100" s="190" t="s">
        <v>220</v>
      </c>
      <c r="D100" s="41"/>
      <c r="E100" s="41"/>
      <c r="F100" s="41"/>
      <c r="G100" s="41"/>
      <c r="H100" s="41"/>
      <c r="I100" s="41"/>
      <c r="J100" s="111">
        <f>J124</f>
        <v>0</v>
      </c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221</v>
      </c>
    </row>
    <row r="101" s="2" customFormat="1" ht="21.84" customHeight="1">
      <c r="A101" s="39"/>
      <c r="B101" s="40"/>
      <c r="C101" s="41"/>
      <c r="D101" s="41"/>
      <c r="E101" s="41"/>
      <c r="F101" s="41"/>
      <c r="G101" s="41"/>
      <c r="H101" s="41"/>
      <c r="I101" s="41"/>
      <c r="J101" s="41"/>
      <c r="K101" s="41"/>
      <c r="L101" s="64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</row>
    <row r="102" s="2" customFormat="1" ht="6.96" customHeight="1">
      <c r="A102" s="39"/>
      <c r="B102" s="67"/>
      <c r="C102" s="68"/>
      <c r="D102" s="68"/>
      <c r="E102" s="68"/>
      <c r="F102" s="68"/>
      <c r="G102" s="68"/>
      <c r="H102" s="68"/>
      <c r="I102" s="68"/>
      <c r="J102" s="68"/>
      <c r="K102" s="68"/>
      <c r="L102" s="64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</row>
    <row r="106" s="2" customFormat="1" ht="6.96" customHeight="1">
      <c r="A106" s="39"/>
      <c r="B106" s="69"/>
      <c r="C106" s="70"/>
      <c r="D106" s="70"/>
      <c r="E106" s="70"/>
      <c r="F106" s="70"/>
      <c r="G106" s="70"/>
      <c r="H106" s="70"/>
      <c r="I106" s="70"/>
      <c r="J106" s="70"/>
      <c r="K106" s="70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="2" customFormat="1" ht="24.96" customHeight="1">
      <c r="A107" s="39"/>
      <c r="B107" s="40"/>
      <c r="C107" s="24" t="s">
        <v>238</v>
      </c>
      <c r="D107" s="41"/>
      <c r="E107" s="41"/>
      <c r="F107" s="41"/>
      <c r="G107" s="41"/>
      <c r="H107" s="41"/>
      <c r="I107" s="41"/>
      <c r="J107" s="41"/>
      <c r="K107" s="41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6.96" customHeight="1">
      <c r="A108" s="39"/>
      <c r="B108" s="40"/>
      <c r="C108" s="41"/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12" customHeight="1">
      <c r="A109" s="39"/>
      <c r="B109" s="40"/>
      <c r="C109" s="33" t="s">
        <v>16</v>
      </c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16.5" customHeight="1">
      <c r="A110" s="39"/>
      <c r="B110" s="40"/>
      <c r="C110" s="41"/>
      <c r="D110" s="41"/>
      <c r="E110" s="186" t="str">
        <f>E7</f>
        <v>REKONSTRUKCE HOTELU KVĚTNICE - 3. etapa</v>
      </c>
      <c r="F110" s="33"/>
      <c r="G110" s="33"/>
      <c r="H110" s="33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1" customFormat="1" ht="12" customHeight="1">
      <c r="B111" s="22"/>
      <c r="C111" s="33" t="s">
        <v>198</v>
      </c>
      <c r="D111" s="23"/>
      <c r="E111" s="23"/>
      <c r="F111" s="23"/>
      <c r="G111" s="23"/>
      <c r="H111" s="23"/>
      <c r="I111" s="23"/>
      <c r="J111" s="23"/>
      <c r="K111" s="23"/>
      <c r="L111" s="21"/>
    </row>
    <row r="112" s="1" customFormat="1" ht="16.5" customHeight="1">
      <c r="B112" s="22"/>
      <c r="C112" s="23"/>
      <c r="D112" s="23"/>
      <c r="E112" s="186" t="s">
        <v>2073</v>
      </c>
      <c r="F112" s="23"/>
      <c r="G112" s="23"/>
      <c r="H112" s="23"/>
      <c r="I112" s="23"/>
      <c r="J112" s="23"/>
      <c r="K112" s="23"/>
      <c r="L112" s="21"/>
    </row>
    <row r="113" s="1" customFormat="1" ht="12" customHeight="1">
      <c r="B113" s="22"/>
      <c r="C113" s="33" t="s">
        <v>206</v>
      </c>
      <c r="D113" s="23"/>
      <c r="E113" s="23"/>
      <c r="F113" s="23"/>
      <c r="G113" s="23"/>
      <c r="H113" s="23"/>
      <c r="I113" s="23"/>
      <c r="J113" s="23"/>
      <c r="K113" s="23"/>
      <c r="L113" s="21"/>
    </row>
    <row r="114" s="2" customFormat="1" ht="16.5" customHeight="1">
      <c r="A114" s="39"/>
      <c r="B114" s="40"/>
      <c r="C114" s="41"/>
      <c r="D114" s="41"/>
      <c r="E114" s="310" t="s">
        <v>2856</v>
      </c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2" customHeight="1">
      <c r="A115" s="39"/>
      <c r="B115" s="40"/>
      <c r="C115" s="33" t="s">
        <v>1390</v>
      </c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6.5" customHeight="1">
      <c r="A116" s="39"/>
      <c r="B116" s="40"/>
      <c r="C116" s="41"/>
      <c r="D116" s="41"/>
      <c r="E116" s="77" t="str">
        <f>E13</f>
        <v>D.1.4.4.1 - U - Strukturovaná kabeláž - ubytování</v>
      </c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6.96" customHeight="1">
      <c r="A117" s="39"/>
      <c r="B117" s="40"/>
      <c r="C117" s="41"/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2" customHeight="1">
      <c r="A118" s="39"/>
      <c r="B118" s="40"/>
      <c r="C118" s="33" t="s">
        <v>20</v>
      </c>
      <c r="D118" s="41"/>
      <c r="E118" s="41"/>
      <c r="F118" s="28" t="str">
        <f>F16</f>
        <v>Tišnov</v>
      </c>
      <c r="G118" s="41"/>
      <c r="H118" s="41"/>
      <c r="I118" s="33" t="s">
        <v>22</v>
      </c>
      <c r="J118" s="80" t="str">
        <f>IF(J16="","",J16)</f>
        <v>15. 5. 2025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6.96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25.65" customHeight="1">
      <c r="A120" s="39"/>
      <c r="B120" s="40"/>
      <c r="C120" s="33" t="s">
        <v>24</v>
      </c>
      <c r="D120" s="41"/>
      <c r="E120" s="41"/>
      <c r="F120" s="28" t="str">
        <f>E19</f>
        <v>Město Tišnov</v>
      </c>
      <c r="G120" s="41"/>
      <c r="H120" s="41"/>
      <c r="I120" s="33" t="s">
        <v>30</v>
      </c>
      <c r="J120" s="37" t="str">
        <f>E25</f>
        <v>BURIAN-KŘIVINKA ARCHITECTS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5.15" customHeight="1">
      <c r="A121" s="39"/>
      <c r="B121" s="40"/>
      <c r="C121" s="33" t="s">
        <v>28</v>
      </c>
      <c r="D121" s="41"/>
      <c r="E121" s="41"/>
      <c r="F121" s="28" t="str">
        <f>IF(E22="","",E22)</f>
        <v>Vyplň údaj</v>
      </c>
      <c r="G121" s="41"/>
      <c r="H121" s="41"/>
      <c r="I121" s="33" t="s">
        <v>33</v>
      </c>
      <c r="J121" s="37" t="str">
        <f>E28</f>
        <v xml:space="preserve"> </v>
      </c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0.32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11" customFormat="1" ht="29.28" customHeight="1">
      <c r="A123" s="202"/>
      <c r="B123" s="203"/>
      <c r="C123" s="204" t="s">
        <v>239</v>
      </c>
      <c r="D123" s="205" t="s">
        <v>61</v>
      </c>
      <c r="E123" s="205" t="s">
        <v>57</v>
      </c>
      <c r="F123" s="205" t="s">
        <v>58</v>
      </c>
      <c r="G123" s="205" t="s">
        <v>240</v>
      </c>
      <c r="H123" s="205" t="s">
        <v>241</v>
      </c>
      <c r="I123" s="205" t="s">
        <v>242</v>
      </c>
      <c r="J123" s="205" t="s">
        <v>219</v>
      </c>
      <c r="K123" s="206" t="s">
        <v>243</v>
      </c>
      <c r="L123" s="207"/>
      <c r="M123" s="101" t="s">
        <v>1</v>
      </c>
      <c r="N123" s="102" t="s">
        <v>40</v>
      </c>
      <c r="O123" s="102" t="s">
        <v>244</v>
      </c>
      <c r="P123" s="102" t="s">
        <v>245</v>
      </c>
      <c r="Q123" s="102" t="s">
        <v>246</v>
      </c>
      <c r="R123" s="102" t="s">
        <v>247</v>
      </c>
      <c r="S123" s="102" t="s">
        <v>248</v>
      </c>
      <c r="T123" s="103" t="s">
        <v>249</v>
      </c>
      <c r="U123" s="202"/>
      <c r="V123" s="202"/>
      <c r="W123" s="202"/>
      <c r="X123" s="202"/>
      <c r="Y123" s="202"/>
      <c r="Z123" s="202"/>
      <c r="AA123" s="202"/>
      <c r="AB123" s="202"/>
      <c r="AC123" s="202"/>
      <c r="AD123" s="202"/>
      <c r="AE123" s="202"/>
    </row>
    <row r="124" s="2" customFormat="1" ht="22.8" customHeight="1">
      <c r="A124" s="39"/>
      <c r="B124" s="40"/>
      <c r="C124" s="108" t="s">
        <v>250</v>
      </c>
      <c r="D124" s="41"/>
      <c r="E124" s="41"/>
      <c r="F124" s="41"/>
      <c r="G124" s="41"/>
      <c r="H124" s="41"/>
      <c r="I124" s="41"/>
      <c r="J124" s="208">
        <f>BK124</f>
        <v>0</v>
      </c>
      <c r="K124" s="41"/>
      <c r="L124" s="45"/>
      <c r="M124" s="104"/>
      <c r="N124" s="209"/>
      <c r="O124" s="105"/>
      <c r="P124" s="210">
        <f>SUM(P125:P169)</f>
        <v>0</v>
      </c>
      <c r="Q124" s="105"/>
      <c r="R124" s="210">
        <f>SUM(R125:R169)</f>
        <v>0</v>
      </c>
      <c r="S124" s="105"/>
      <c r="T124" s="211">
        <f>SUM(T125:T169)</f>
        <v>0</v>
      </c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T124" s="18" t="s">
        <v>75</v>
      </c>
      <c r="AU124" s="18" t="s">
        <v>221</v>
      </c>
      <c r="BK124" s="212">
        <f>SUM(BK125:BK169)</f>
        <v>0</v>
      </c>
    </row>
    <row r="125" s="2" customFormat="1" ht="16.5" customHeight="1">
      <c r="A125" s="39"/>
      <c r="B125" s="40"/>
      <c r="C125" s="229" t="s">
        <v>83</v>
      </c>
      <c r="D125" s="229" t="s">
        <v>256</v>
      </c>
      <c r="E125" s="230" t="s">
        <v>1392</v>
      </c>
      <c r="F125" s="231" t="s">
        <v>1393</v>
      </c>
      <c r="G125" s="232" t="s">
        <v>1372</v>
      </c>
      <c r="H125" s="233">
        <v>4</v>
      </c>
      <c r="I125" s="234"/>
      <c r="J125" s="235">
        <f>ROUND(I125*H125,2)</f>
        <v>0</v>
      </c>
      <c r="K125" s="231" t="s">
        <v>1</v>
      </c>
      <c r="L125" s="45"/>
      <c r="M125" s="236" t="s">
        <v>1</v>
      </c>
      <c r="N125" s="237" t="s">
        <v>41</v>
      </c>
      <c r="O125" s="92"/>
      <c r="P125" s="238">
        <f>O125*H125</f>
        <v>0</v>
      </c>
      <c r="Q125" s="238">
        <v>0</v>
      </c>
      <c r="R125" s="238">
        <f>Q125*H125</f>
        <v>0</v>
      </c>
      <c r="S125" s="238">
        <v>0</v>
      </c>
      <c r="T125" s="239">
        <f>S125*H125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R125" s="240" t="s">
        <v>260</v>
      </c>
      <c r="AT125" s="240" t="s">
        <v>256</v>
      </c>
      <c r="AU125" s="240" t="s">
        <v>76</v>
      </c>
      <c r="AY125" s="18" t="s">
        <v>253</v>
      </c>
      <c r="BE125" s="241">
        <f>IF(N125="základní",J125,0)</f>
        <v>0</v>
      </c>
      <c r="BF125" s="241">
        <f>IF(N125="snížená",J125,0)</f>
        <v>0</v>
      </c>
      <c r="BG125" s="241">
        <f>IF(N125="zákl. přenesená",J125,0)</f>
        <v>0</v>
      </c>
      <c r="BH125" s="241">
        <f>IF(N125="sníž. přenesená",J125,0)</f>
        <v>0</v>
      </c>
      <c r="BI125" s="241">
        <f>IF(N125="nulová",J125,0)</f>
        <v>0</v>
      </c>
      <c r="BJ125" s="18" t="s">
        <v>83</v>
      </c>
      <c r="BK125" s="241">
        <f>ROUND(I125*H125,2)</f>
        <v>0</v>
      </c>
      <c r="BL125" s="18" t="s">
        <v>260</v>
      </c>
      <c r="BM125" s="240" t="s">
        <v>85</v>
      </c>
    </row>
    <row r="126" s="2" customFormat="1" ht="16.5" customHeight="1">
      <c r="A126" s="39"/>
      <c r="B126" s="40"/>
      <c r="C126" s="229" t="s">
        <v>85</v>
      </c>
      <c r="D126" s="229" t="s">
        <v>256</v>
      </c>
      <c r="E126" s="230" t="s">
        <v>1394</v>
      </c>
      <c r="F126" s="231" t="s">
        <v>1395</v>
      </c>
      <c r="G126" s="232" t="s">
        <v>1372</v>
      </c>
      <c r="H126" s="233">
        <v>4</v>
      </c>
      <c r="I126" s="234"/>
      <c r="J126" s="235">
        <f>ROUND(I126*H126,2)</f>
        <v>0</v>
      </c>
      <c r="K126" s="231" t="s">
        <v>1</v>
      </c>
      <c r="L126" s="45"/>
      <c r="M126" s="236" t="s">
        <v>1</v>
      </c>
      <c r="N126" s="237" t="s">
        <v>41</v>
      </c>
      <c r="O126" s="92"/>
      <c r="P126" s="238">
        <f>O126*H126</f>
        <v>0</v>
      </c>
      <c r="Q126" s="238">
        <v>0</v>
      </c>
      <c r="R126" s="238">
        <f>Q126*H126</f>
        <v>0</v>
      </c>
      <c r="S126" s="238">
        <v>0</v>
      </c>
      <c r="T126" s="239">
        <f>S126*H126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R126" s="240" t="s">
        <v>260</v>
      </c>
      <c r="AT126" s="240" t="s">
        <v>256</v>
      </c>
      <c r="AU126" s="240" t="s">
        <v>76</v>
      </c>
      <c r="AY126" s="18" t="s">
        <v>253</v>
      </c>
      <c r="BE126" s="241">
        <f>IF(N126="základní",J126,0)</f>
        <v>0</v>
      </c>
      <c r="BF126" s="241">
        <f>IF(N126="snížená",J126,0)</f>
        <v>0</v>
      </c>
      <c r="BG126" s="241">
        <f>IF(N126="zákl. přenesená",J126,0)</f>
        <v>0</v>
      </c>
      <c r="BH126" s="241">
        <f>IF(N126="sníž. přenesená",J126,0)</f>
        <v>0</v>
      </c>
      <c r="BI126" s="241">
        <f>IF(N126="nulová",J126,0)</f>
        <v>0</v>
      </c>
      <c r="BJ126" s="18" t="s">
        <v>83</v>
      </c>
      <c r="BK126" s="241">
        <f>ROUND(I126*H126,2)</f>
        <v>0</v>
      </c>
      <c r="BL126" s="18" t="s">
        <v>260</v>
      </c>
      <c r="BM126" s="240" t="s">
        <v>260</v>
      </c>
    </row>
    <row r="127" s="2" customFormat="1" ht="16.5" customHeight="1">
      <c r="A127" s="39"/>
      <c r="B127" s="40"/>
      <c r="C127" s="229" t="s">
        <v>102</v>
      </c>
      <c r="D127" s="229" t="s">
        <v>256</v>
      </c>
      <c r="E127" s="230" t="s">
        <v>1396</v>
      </c>
      <c r="F127" s="231" t="s">
        <v>1397</v>
      </c>
      <c r="G127" s="232" t="s">
        <v>1372</v>
      </c>
      <c r="H127" s="233">
        <v>0</v>
      </c>
      <c r="I127" s="234"/>
      <c r="J127" s="235">
        <f>ROUND(I127*H127,2)</f>
        <v>0</v>
      </c>
      <c r="K127" s="231" t="s">
        <v>1</v>
      </c>
      <c r="L127" s="45"/>
      <c r="M127" s="236" t="s">
        <v>1</v>
      </c>
      <c r="N127" s="237" t="s">
        <v>41</v>
      </c>
      <c r="O127" s="92"/>
      <c r="P127" s="238">
        <f>O127*H127</f>
        <v>0</v>
      </c>
      <c r="Q127" s="238">
        <v>0</v>
      </c>
      <c r="R127" s="238">
        <f>Q127*H127</f>
        <v>0</v>
      </c>
      <c r="S127" s="238">
        <v>0</v>
      </c>
      <c r="T127" s="239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40" t="s">
        <v>260</v>
      </c>
      <c r="AT127" s="240" t="s">
        <v>256</v>
      </c>
      <c r="AU127" s="240" t="s">
        <v>76</v>
      </c>
      <c r="AY127" s="18" t="s">
        <v>253</v>
      </c>
      <c r="BE127" s="241">
        <f>IF(N127="základní",J127,0)</f>
        <v>0</v>
      </c>
      <c r="BF127" s="241">
        <f>IF(N127="snížená",J127,0)</f>
        <v>0</v>
      </c>
      <c r="BG127" s="241">
        <f>IF(N127="zákl. přenesená",J127,0)</f>
        <v>0</v>
      </c>
      <c r="BH127" s="241">
        <f>IF(N127="sníž. přenesená",J127,0)</f>
        <v>0</v>
      </c>
      <c r="BI127" s="241">
        <f>IF(N127="nulová",J127,0)</f>
        <v>0</v>
      </c>
      <c r="BJ127" s="18" t="s">
        <v>83</v>
      </c>
      <c r="BK127" s="241">
        <f>ROUND(I127*H127,2)</f>
        <v>0</v>
      </c>
      <c r="BL127" s="18" t="s">
        <v>260</v>
      </c>
      <c r="BM127" s="240" t="s">
        <v>254</v>
      </c>
    </row>
    <row r="128" s="2" customFormat="1" ht="24.15" customHeight="1">
      <c r="A128" s="39"/>
      <c r="B128" s="40"/>
      <c r="C128" s="229" t="s">
        <v>260</v>
      </c>
      <c r="D128" s="229" t="s">
        <v>256</v>
      </c>
      <c r="E128" s="230" t="s">
        <v>1398</v>
      </c>
      <c r="F128" s="231" t="s">
        <v>1399</v>
      </c>
      <c r="G128" s="232" t="s">
        <v>1372</v>
      </c>
      <c r="H128" s="233">
        <v>0</v>
      </c>
      <c r="I128" s="234"/>
      <c r="J128" s="235">
        <f>ROUND(I128*H128,2)</f>
        <v>0</v>
      </c>
      <c r="K128" s="231" t="s">
        <v>1</v>
      </c>
      <c r="L128" s="45"/>
      <c r="M128" s="236" t="s">
        <v>1</v>
      </c>
      <c r="N128" s="237" t="s">
        <v>41</v>
      </c>
      <c r="O128" s="92"/>
      <c r="P128" s="238">
        <f>O128*H128</f>
        <v>0</v>
      </c>
      <c r="Q128" s="238">
        <v>0</v>
      </c>
      <c r="R128" s="238">
        <f>Q128*H128</f>
        <v>0</v>
      </c>
      <c r="S128" s="238">
        <v>0</v>
      </c>
      <c r="T128" s="239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40" t="s">
        <v>260</v>
      </c>
      <c r="AT128" s="240" t="s">
        <v>256</v>
      </c>
      <c r="AU128" s="240" t="s">
        <v>76</v>
      </c>
      <c r="AY128" s="18" t="s">
        <v>253</v>
      </c>
      <c r="BE128" s="241">
        <f>IF(N128="základní",J128,0)</f>
        <v>0</v>
      </c>
      <c r="BF128" s="241">
        <f>IF(N128="snížená",J128,0)</f>
        <v>0</v>
      </c>
      <c r="BG128" s="241">
        <f>IF(N128="zákl. přenesená",J128,0)</f>
        <v>0</v>
      </c>
      <c r="BH128" s="241">
        <f>IF(N128="sníž. přenesená",J128,0)</f>
        <v>0</v>
      </c>
      <c r="BI128" s="241">
        <f>IF(N128="nulová",J128,0)</f>
        <v>0</v>
      </c>
      <c r="BJ128" s="18" t="s">
        <v>83</v>
      </c>
      <c r="BK128" s="241">
        <f>ROUND(I128*H128,2)</f>
        <v>0</v>
      </c>
      <c r="BL128" s="18" t="s">
        <v>260</v>
      </c>
      <c r="BM128" s="240" t="s">
        <v>328</v>
      </c>
    </row>
    <row r="129" s="2" customFormat="1" ht="16.5" customHeight="1">
      <c r="A129" s="39"/>
      <c r="B129" s="40"/>
      <c r="C129" s="229" t="s">
        <v>254</v>
      </c>
      <c r="D129" s="229" t="s">
        <v>256</v>
      </c>
      <c r="E129" s="230" t="s">
        <v>1400</v>
      </c>
      <c r="F129" s="231" t="s">
        <v>1401</v>
      </c>
      <c r="G129" s="232" t="s">
        <v>187</v>
      </c>
      <c r="H129" s="233">
        <v>1830</v>
      </c>
      <c r="I129" s="234"/>
      <c r="J129" s="235">
        <f>ROUND(I129*H129,2)</f>
        <v>0</v>
      </c>
      <c r="K129" s="231" t="s">
        <v>1</v>
      </c>
      <c r="L129" s="45"/>
      <c r="M129" s="236" t="s">
        <v>1</v>
      </c>
      <c r="N129" s="237" t="s">
        <v>41</v>
      </c>
      <c r="O129" s="92"/>
      <c r="P129" s="238">
        <f>O129*H129</f>
        <v>0</v>
      </c>
      <c r="Q129" s="238">
        <v>0</v>
      </c>
      <c r="R129" s="238">
        <f>Q129*H129</f>
        <v>0</v>
      </c>
      <c r="S129" s="238">
        <v>0</v>
      </c>
      <c r="T129" s="239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40" t="s">
        <v>260</v>
      </c>
      <c r="AT129" s="240" t="s">
        <v>256</v>
      </c>
      <c r="AU129" s="240" t="s">
        <v>76</v>
      </c>
      <c r="AY129" s="18" t="s">
        <v>253</v>
      </c>
      <c r="BE129" s="241">
        <f>IF(N129="základní",J129,0)</f>
        <v>0</v>
      </c>
      <c r="BF129" s="241">
        <f>IF(N129="snížená",J129,0)</f>
        <v>0</v>
      </c>
      <c r="BG129" s="241">
        <f>IF(N129="zákl. přenesená",J129,0)</f>
        <v>0</v>
      </c>
      <c r="BH129" s="241">
        <f>IF(N129="sníž. přenesená",J129,0)</f>
        <v>0</v>
      </c>
      <c r="BI129" s="241">
        <f>IF(N129="nulová",J129,0)</f>
        <v>0</v>
      </c>
      <c r="BJ129" s="18" t="s">
        <v>83</v>
      </c>
      <c r="BK129" s="241">
        <f>ROUND(I129*H129,2)</f>
        <v>0</v>
      </c>
      <c r="BL129" s="18" t="s">
        <v>260</v>
      </c>
      <c r="BM129" s="240" t="s">
        <v>375</v>
      </c>
    </row>
    <row r="130" s="2" customFormat="1" ht="21.75" customHeight="1">
      <c r="A130" s="39"/>
      <c r="B130" s="40"/>
      <c r="C130" s="229" t="s">
        <v>361</v>
      </c>
      <c r="D130" s="229" t="s">
        <v>256</v>
      </c>
      <c r="E130" s="230" t="s">
        <v>1402</v>
      </c>
      <c r="F130" s="231" t="s">
        <v>1403</v>
      </c>
      <c r="G130" s="232" t="s">
        <v>187</v>
      </c>
      <c r="H130" s="233">
        <v>0</v>
      </c>
      <c r="I130" s="234"/>
      <c r="J130" s="235">
        <f>ROUND(I130*H130,2)</f>
        <v>0</v>
      </c>
      <c r="K130" s="231" t="s">
        <v>1</v>
      </c>
      <c r="L130" s="45"/>
      <c r="M130" s="236" t="s">
        <v>1</v>
      </c>
      <c r="N130" s="237" t="s">
        <v>41</v>
      </c>
      <c r="O130" s="92"/>
      <c r="P130" s="238">
        <f>O130*H130</f>
        <v>0</v>
      </c>
      <c r="Q130" s="238">
        <v>0</v>
      </c>
      <c r="R130" s="238">
        <f>Q130*H130</f>
        <v>0</v>
      </c>
      <c r="S130" s="238">
        <v>0</v>
      </c>
      <c r="T130" s="239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40" t="s">
        <v>260</v>
      </c>
      <c r="AT130" s="240" t="s">
        <v>256</v>
      </c>
      <c r="AU130" s="240" t="s">
        <v>76</v>
      </c>
      <c r="AY130" s="18" t="s">
        <v>253</v>
      </c>
      <c r="BE130" s="241">
        <f>IF(N130="základní",J130,0)</f>
        <v>0</v>
      </c>
      <c r="BF130" s="241">
        <f>IF(N130="snížená",J130,0)</f>
        <v>0</v>
      </c>
      <c r="BG130" s="241">
        <f>IF(N130="zákl. přenesená",J130,0)</f>
        <v>0</v>
      </c>
      <c r="BH130" s="241">
        <f>IF(N130="sníž. přenesená",J130,0)</f>
        <v>0</v>
      </c>
      <c r="BI130" s="241">
        <f>IF(N130="nulová",J130,0)</f>
        <v>0</v>
      </c>
      <c r="BJ130" s="18" t="s">
        <v>83</v>
      </c>
      <c r="BK130" s="241">
        <f>ROUND(I130*H130,2)</f>
        <v>0</v>
      </c>
      <c r="BL130" s="18" t="s">
        <v>260</v>
      </c>
      <c r="BM130" s="240" t="s">
        <v>8</v>
      </c>
    </row>
    <row r="131" s="2" customFormat="1" ht="24.15" customHeight="1">
      <c r="A131" s="39"/>
      <c r="B131" s="40"/>
      <c r="C131" s="229" t="s">
        <v>305</v>
      </c>
      <c r="D131" s="229" t="s">
        <v>256</v>
      </c>
      <c r="E131" s="230" t="s">
        <v>1404</v>
      </c>
      <c r="F131" s="231" t="s">
        <v>1405</v>
      </c>
      <c r="G131" s="232" t="s">
        <v>1372</v>
      </c>
      <c r="H131" s="233">
        <v>11</v>
      </c>
      <c r="I131" s="234"/>
      <c r="J131" s="235">
        <f>ROUND(I131*H131,2)</f>
        <v>0</v>
      </c>
      <c r="K131" s="231" t="s">
        <v>1</v>
      </c>
      <c r="L131" s="45"/>
      <c r="M131" s="236" t="s">
        <v>1</v>
      </c>
      <c r="N131" s="237" t="s">
        <v>41</v>
      </c>
      <c r="O131" s="92"/>
      <c r="P131" s="238">
        <f>O131*H131</f>
        <v>0</v>
      </c>
      <c r="Q131" s="238">
        <v>0</v>
      </c>
      <c r="R131" s="238">
        <f>Q131*H131</f>
        <v>0</v>
      </c>
      <c r="S131" s="238">
        <v>0</v>
      </c>
      <c r="T131" s="239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40" t="s">
        <v>260</v>
      </c>
      <c r="AT131" s="240" t="s">
        <v>256</v>
      </c>
      <c r="AU131" s="240" t="s">
        <v>76</v>
      </c>
      <c r="AY131" s="18" t="s">
        <v>253</v>
      </c>
      <c r="BE131" s="241">
        <f>IF(N131="základní",J131,0)</f>
        <v>0</v>
      </c>
      <c r="BF131" s="241">
        <f>IF(N131="snížená",J131,0)</f>
        <v>0</v>
      </c>
      <c r="BG131" s="241">
        <f>IF(N131="zákl. přenesená",J131,0)</f>
        <v>0</v>
      </c>
      <c r="BH131" s="241">
        <f>IF(N131="sníž. přenesená",J131,0)</f>
        <v>0</v>
      </c>
      <c r="BI131" s="241">
        <f>IF(N131="nulová",J131,0)</f>
        <v>0</v>
      </c>
      <c r="BJ131" s="18" t="s">
        <v>83</v>
      </c>
      <c r="BK131" s="241">
        <f>ROUND(I131*H131,2)</f>
        <v>0</v>
      </c>
      <c r="BL131" s="18" t="s">
        <v>260</v>
      </c>
      <c r="BM131" s="240" t="s">
        <v>390</v>
      </c>
    </row>
    <row r="132" s="2" customFormat="1" ht="24.15" customHeight="1">
      <c r="A132" s="39"/>
      <c r="B132" s="40"/>
      <c r="C132" s="229" t="s">
        <v>375</v>
      </c>
      <c r="D132" s="229" t="s">
        <v>256</v>
      </c>
      <c r="E132" s="230" t="s">
        <v>1406</v>
      </c>
      <c r="F132" s="231" t="s">
        <v>1407</v>
      </c>
      <c r="G132" s="232" t="s">
        <v>1372</v>
      </c>
      <c r="H132" s="233">
        <v>4</v>
      </c>
      <c r="I132" s="234"/>
      <c r="J132" s="235">
        <f>ROUND(I132*H132,2)</f>
        <v>0</v>
      </c>
      <c r="K132" s="231" t="s">
        <v>1</v>
      </c>
      <c r="L132" s="45"/>
      <c r="M132" s="236" t="s">
        <v>1</v>
      </c>
      <c r="N132" s="237" t="s">
        <v>41</v>
      </c>
      <c r="O132" s="92"/>
      <c r="P132" s="238">
        <f>O132*H132</f>
        <v>0</v>
      </c>
      <c r="Q132" s="238">
        <v>0</v>
      </c>
      <c r="R132" s="238">
        <f>Q132*H132</f>
        <v>0</v>
      </c>
      <c r="S132" s="238">
        <v>0</v>
      </c>
      <c r="T132" s="239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40" t="s">
        <v>260</v>
      </c>
      <c r="AT132" s="240" t="s">
        <v>256</v>
      </c>
      <c r="AU132" s="240" t="s">
        <v>76</v>
      </c>
      <c r="AY132" s="18" t="s">
        <v>253</v>
      </c>
      <c r="BE132" s="241">
        <f>IF(N132="základní",J132,0)</f>
        <v>0</v>
      </c>
      <c r="BF132" s="241">
        <f>IF(N132="snížená",J132,0)</f>
        <v>0</v>
      </c>
      <c r="BG132" s="241">
        <f>IF(N132="zákl. přenesená",J132,0)</f>
        <v>0</v>
      </c>
      <c r="BH132" s="241">
        <f>IF(N132="sníž. přenesená",J132,0)</f>
        <v>0</v>
      </c>
      <c r="BI132" s="241">
        <f>IF(N132="nulová",J132,0)</f>
        <v>0</v>
      </c>
      <c r="BJ132" s="18" t="s">
        <v>83</v>
      </c>
      <c r="BK132" s="241">
        <f>ROUND(I132*H132,2)</f>
        <v>0</v>
      </c>
      <c r="BL132" s="18" t="s">
        <v>260</v>
      </c>
      <c r="BM132" s="240" t="s">
        <v>398</v>
      </c>
    </row>
    <row r="133" s="2" customFormat="1" ht="16.5" customHeight="1">
      <c r="A133" s="39"/>
      <c r="B133" s="40"/>
      <c r="C133" s="229" t="s">
        <v>379</v>
      </c>
      <c r="D133" s="229" t="s">
        <v>256</v>
      </c>
      <c r="E133" s="230" t="s">
        <v>1408</v>
      </c>
      <c r="F133" s="231" t="s">
        <v>1409</v>
      </c>
      <c r="G133" s="232" t="s">
        <v>1372</v>
      </c>
      <c r="H133" s="233">
        <v>0</v>
      </c>
      <c r="I133" s="234"/>
      <c r="J133" s="235">
        <f>ROUND(I133*H133,2)</f>
        <v>0</v>
      </c>
      <c r="K133" s="231" t="s">
        <v>1</v>
      </c>
      <c r="L133" s="45"/>
      <c r="M133" s="236" t="s">
        <v>1</v>
      </c>
      <c r="N133" s="237" t="s">
        <v>41</v>
      </c>
      <c r="O133" s="92"/>
      <c r="P133" s="238">
        <f>O133*H133</f>
        <v>0</v>
      </c>
      <c r="Q133" s="238">
        <v>0</v>
      </c>
      <c r="R133" s="238">
        <f>Q133*H133</f>
        <v>0</v>
      </c>
      <c r="S133" s="238">
        <v>0</v>
      </c>
      <c r="T133" s="239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40" t="s">
        <v>260</v>
      </c>
      <c r="AT133" s="240" t="s">
        <v>256</v>
      </c>
      <c r="AU133" s="240" t="s">
        <v>76</v>
      </c>
      <c r="AY133" s="18" t="s">
        <v>253</v>
      </c>
      <c r="BE133" s="241">
        <f>IF(N133="základní",J133,0)</f>
        <v>0</v>
      </c>
      <c r="BF133" s="241">
        <f>IF(N133="snížená",J133,0)</f>
        <v>0</v>
      </c>
      <c r="BG133" s="241">
        <f>IF(N133="zákl. přenesená",J133,0)</f>
        <v>0</v>
      </c>
      <c r="BH133" s="241">
        <f>IF(N133="sníž. přenesená",J133,0)</f>
        <v>0</v>
      </c>
      <c r="BI133" s="241">
        <f>IF(N133="nulová",J133,0)</f>
        <v>0</v>
      </c>
      <c r="BJ133" s="18" t="s">
        <v>83</v>
      </c>
      <c r="BK133" s="241">
        <f>ROUND(I133*H133,2)</f>
        <v>0</v>
      </c>
      <c r="BL133" s="18" t="s">
        <v>260</v>
      </c>
      <c r="BM133" s="240" t="s">
        <v>406</v>
      </c>
    </row>
    <row r="134" s="2" customFormat="1" ht="24.15" customHeight="1">
      <c r="A134" s="39"/>
      <c r="B134" s="40"/>
      <c r="C134" s="229" t="s">
        <v>8</v>
      </c>
      <c r="D134" s="229" t="s">
        <v>256</v>
      </c>
      <c r="E134" s="230" t="s">
        <v>1410</v>
      </c>
      <c r="F134" s="231" t="s">
        <v>1411</v>
      </c>
      <c r="G134" s="232" t="s">
        <v>1372</v>
      </c>
      <c r="H134" s="233">
        <v>0</v>
      </c>
      <c r="I134" s="234"/>
      <c r="J134" s="235">
        <f>ROUND(I134*H134,2)</f>
        <v>0</v>
      </c>
      <c r="K134" s="231" t="s">
        <v>1</v>
      </c>
      <c r="L134" s="45"/>
      <c r="M134" s="236" t="s">
        <v>1</v>
      </c>
      <c r="N134" s="237" t="s">
        <v>41</v>
      </c>
      <c r="O134" s="92"/>
      <c r="P134" s="238">
        <f>O134*H134</f>
        <v>0</v>
      </c>
      <c r="Q134" s="238">
        <v>0</v>
      </c>
      <c r="R134" s="238">
        <f>Q134*H134</f>
        <v>0</v>
      </c>
      <c r="S134" s="238">
        <v>0</v>
      </c>
      <c r="T134" s="239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40" t="s">
        <v>260</v>
      </c>
      <c r="AT134" s="240" t="s">
        <v>256</v>
      </c>
      <c r="AU134" s="240" t="s">
        <v>76</v>
      </c>
      <c r="AY134" s="18" t="s">
        <v>253</v>
      </c>
      <c r="BE134" s="241">
        <f>IF(N134="základní",J134,0)</f>
        <v>0</v>
      </c>
      <c r="BF134" s="241">
        <f>IF(N134="snížená",J134,0)</f>
        <v>0</v>
      </c>
      <c r="BG134" s="241">
        <f>IF(N134="zákl. přenesená",J134,0)</f>
        <v>0</v>
      </c>
      <c r="BH134" s="241">
        <f>IF(N134="sníž. přenesená",J134,0)</f>
        <v>0</v>
      </c>
      <c r="BI134" s="241">
        <f>IF(N134="nulová",J134,0)</f>
        <v>0</v>
      </c>
      <c r="BJ134" s="18" t="s">
        <v>83</v>
      </c>
      <c r="BK134" s="241">
        <f>ROUND(I134*H134,2)</f>
        <v>0</v>
      </c>
      <c r="BL134" s="18" t="s">
        <v>260</v>
      </c>
      <c r="BM134" s="240" t="s">
        <v>414</v>
      </c>
    </row>
    <row r="135" s="2" customFormat="1" ht="16.5" customHeight="1">
      <c r="A135" s="39"/>
      <c r="B135" s="40"/>
      <c r="C135" s="229" t="s">
        <v>386</v>
      </c>
      <c r="D135" s="229" t="s">
        <v>256</v>
      </c>
      <c r="E135" s="230" t="s">
        <v>1412</v>
      </c>
      <c r="F135" s="231" t="s">
        <v>1413</v>
      </c>
      <c r="G135" s="232" t="s">
        <v>187</v>
      </c>
      <c r="H135" s="233">
        <v>214</v>
      </c>
      <c r="I135" s="234"/>
      <c r="J135" s="235">
        <f>ROUND(I135*H135,2)</f>
        <v>0</v>
      </c>
      <c r="K135" s="231" t="s">
        <v>1</v>
      </c>
      <c r="L135" s="45"/>
      <c r="M135" s="236" t="s">
        <v>1</v>
      </c>
      <c r="N135" s="237" t="s">
        <v>41</v>
      </c>
      <c r="O135" s="92"/>
      <c r="P135" s="238">
        <f>O135*H135</f>
        <v>0</v>
      </c>
      <c r="Q135" s="238">
        <v>0</v>
      </c>
      <c r="R135" s="238">
        <f>Q135*H135</f>
        <v>0</v>
      </c>
      <c r="S135" s="238">
        <v>0</v>
      </c>
      <c r="T135" s="239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40" t="s">
        <v>260</v>
      </c>
      <c r="AT135" s="240" t="s">
        <v>256</v>
      </c>
      <c r="AU135" s="240" t="s">
        <v>76</v>
      </c>
      <c r="AY135" s="18" t="s">
        <v>253</v>
      </c>
      <c r="BE135" s="241">
        <f>IF(N135="základní",J135,0)</f>
        <v>0</v>
      </c>
      <c r="BF135" s="241">
        <f>IF(N135="snížená",J135,0)</f>
        <v>0</v>
      </c>
      <c r="BG135" s="241">
        <f>IF(N135="zákl. přenesená",J135,0)</f>
        <v>0</v>
      </c>
      <c r="BH135" s="241">
        <f>IF(N135="sníž. přenesená",J135,0)</f>
        <v>0</v>
      </c>
      <c r="BI135" s="241">
        <f>IF(N135="nulová",J135,0)</f>
        <v>0</v>
      </c>
      <c r="BJ135" s="18" t="s">
        <v>83</v>
      </c>
      <c r="BK135" s="241">
        <f>ROUND(I135*H135,2)</f>
        <v>0</v>
      </c>
      <c r="BL135" s="18" t="s">
        <v>260</v>
      </c>
      <c r="BM135" s="240" t="s">
        <v>428</v>
      </c>
    </row>
    <row r="136" s="2" customFormat="1" ht="16.5" customHeight="1">
      <c r="A136" s="39"/>
      <c r="B136" s="40"/>
      <c r="C136" s="229" t="s">
        <v>390</v>
      </c>
      <c r="D136" s="229" t="s">
        <v>256</v>
      </c>
      <c r="E136" s="230" t="s">
        <v>1416</v>
      </c>
      <c r="F136" s="231" t="s">
        <v>1417</v>
      </c>
      <c r="G136" s="232" t="s">
        <v>1372</v>
      </c>
      <c r="H136" s="233">
        <v>300</v>
      </c>
      <c r="I136" s="234"/>
      <c r="J136" s="235">
        <f>ROUND(I136*H136,2)</f>
        <v>0</v>
      </c>
      <c r="K136" s="231" t="s">
        <v>1</v>
      </c>
      <c r="L136" s="45"/>
      <c r="M136" s="236" t="s">
        <v>1</v>
      </c>
      <c r="N136" s="237" t="s">
        <v>41</v>
      </c>
      <c r="O136" s="92"/>
      <c r="P136" s="238">
        <f>O136*H136</f>
        <v>0</v>
      </c>
      <c r="Q136" s="238">
        <v>0</v>
      </c>
      <c r="R136" s="238">
        <f>Q136*H136</f>
        <v>0</v>
      </c>
      <c r="S136" s="238">
        <v>0</v>
      </c>
      <c r="T136" s="239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40" t="s">
        <v>260</v>
      </c>
      <c r="AT136" s="240" t="s">
        <v>256</v>
      </c>
      <c r="AU136" s="240" t="s">
        <v>76</v>
      </c>
      <c r="AY136" s="18" t="s">
        <v>253</v>
      </c>
      <c r="BE136" s="241">
        <f>IF(N136="základní",J136,0)</f>
        <v>0</v>
      </c>
      <c r="BF136" s="241">
        <f>IF(N136="snížená",J136,0)</f>
        <v>0</v>
      </c>
      <c r="BG136" s="241">
        <f>IF(N136="zákl. přenesená",J136,0)</f>
        <v>0</v>
      </c>
      <c r="BH136" s="241">
        <f>IF(N136="sníž. přenesená",J136,0)</f>
        <v>0</v>
      </c>
      <c r="BI136" s="241">
        <f>IF(N136="nulová",J136,0)</f>
        <v>0</v>
      </c>
      <c r="BJ136" s="18" t="s">
        <v>83</v>
      </c>
      <c r="BK136" s="241">
        <f>ROUND(I136*H136,2)</f>
        <v>0</v>
      </c>
      <c r="BL136" s="18" t="s">
        <v>260</v>
      </c>
      <c r="BM136" s="240" t="s">
        <v>437</v>
      </c>
    </row>
    <row r="137" s="2" customFormat="1" ht="16.5" customHeight="1">
      <c r="A137" s="39"/>
      <c r="B137" s="40"/>
      <c r="C137" s="229" t="s">
        <v>394</v>
      </c>
      <c r="D137" s="229" t="s">
        <v>256</v>
      </c>
      <c r="E137" s="230" t="s">
        <v>1418</v>
      </c>
      <c r="F137" s="231" t="s">
        <v>1419</v>
      </c>
      <c r="G137" s="232" t="s">
        <v>1372</v>
      </c>
      <c r="H137" s="233">
        <v>60</v>
      </c>
      <c r="I137" s="234"/>
      <c r="J137" s="235">
        <f>ROUND(I137*H137,2)</f>
        <v>0</v>
      </c>
      <c r="K137" s="231" t="s">
        <v>1</v>
      </c>
      <c r="L137" s="45"/>
      <c r="M137" s="236" t="s">
        <v>1</v>
      </c>
      <c r="N137" s="237" t="s">
        <v>41</v>
      </c>
      <c r="O137" s="92"/>
      <c r="P137" s="238">
        <f>O137*H137</f>
        <v>0</v>
      </c>
      <c r="Q137" s="238">
        <v>0</v>
      </c>
      <c r="R137" s="238">
        <f>Q137*H137</f>
        <v>0</v>
      </c>
      <c r="S137" s="238">
        <v>0</v>
      </c>
      <c r="T137" s="239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40" t="s">
        <v>260</v>
      </c>
      <c r="AT137" s="240" t="s">
        <v>256</v>
      </c>
      <c r="AU137" s="240" t="s">
        <v>76</v>
      </c>
      <c r="AY137" s="18" t="s">
        <v>253</v>
      </c>
      <c r="BE137" s="241">
        <f>IF(N137="základní",J137,0)</f>
        <v>0</v>
      </c>
      <c r="BF137" s="241">
        <f>IF(N137="snížená",J137,0)</f>
        <v>0</v>
      </c>
      <c r="BG137" s="241">
        <f>IF(N137="zákl. přenesená",J137,0)</f>
        <v>0</v>
      </c>
      <c r="BH137" s="241">
        <f>IF(N137="sníž. přenesená",J137,0)</f>
        <v>0</v>
      </c>
      <c r="BI137" s="241">
        <f>IF(N137="nulová",J137,0)</f>
        <v>0</v>
      </c>
      <c r="BJ137" s="18" t="s">
        <v>83</v>
      </c>
      <c r="BK137" s="241">
        <f>ROUND(I137*H137,2)</f>
        <v>0</v>
      </c>
      <c r="BL137" s="18" t="s">
        <v>260</v>
      </c>
      <c r="BM137" s="240" t="s">
        <v>456</v>
      </c>
    </row>
    <row r="138" s="2" customFormat="1" ht="24.15" customHeight="1">
      <c r="A138" s="39"/>
      <c r="B138" s="40"/>
      <c r="C138" s="229" t="s">
        <v>398</v>
      </c>
      <c r="D138" s="229" t="s">
        <v>256</v>
      </c>
      <c r="E138" s="230" t="s">
        <v>1420</v>
      </c>
      <c r="F138" s="231" t="s">
        <v>1421</v>
      </c>
      <c r="G138" s="232" t="s">
        <v>187</v>
      </c>
      <c r="H138" s="233">
        <v>7</v>
      </c>
      <c r="I138" s="234"/>
      <c r="J138" s="235">
        <f>ROUND(I138*H138,2)</f>
        <v>0</v>
      </c>
      <c r="K138" s="231" t="s">
        <v>1</v>
      </c>
      <c r="L138" s="45"/>
      <c r="M138" s="236" t="s">
        <v>1</v>
      </c>
      <c r="N138" s="237" t="s">
        <v>41</v>
      </c>
      <c r="O138" s="92"/>
      <c r="P138" s="238">
        <f>O138*H138</f>
        <v>0</v>
      </c>
      <c r="Q138" s="238">
        <v>0</v>
      </c>
      <c r="R138" s="238">
        <f>Q138*H138</f>
        <v>0</v>
      </c>
      <c r="S138" s="238">
        <v>0</v>
      </c>
      <c r="T138" s="239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40" t="s">
        <v>260</v>
      </c>
      <c r="AT138" s="240" t="s">
        <v>256</v>
      </c>
      <c r="AU138" s="240" t="s">
        <v>76</v>
      </c>
      <c r="AY138" s="18" t="s">
        <v>253</v>
      </c>
      <c r="BE138" s="241">
        <f>IF(N138="základní",J138,0)</f>
        <v>0</v>
      </c>
      <c r="BF138" s="241">
        <f>IF(N138="snížená",J138,0)</f>
        <v>0</v>
      </c>
      <c r="BG138" s="241">
        <f>IF(N138="zákl. přenesená",J138,0)</f>
        <v>0</v>
      </c>
      <c r="BH138" s="241">
        <f>IF(N138="sníž. přenesená",J138,0)</f>
        <v>0</v>
      </c>
      <c r="BI138" s="241">
        <f>IF(N138="nulová",J138,0)</f>
        <v>0</v>
      </c>
      <c r="BJ138" s="18" t="s">
        <v>83</v>
      </c>
      <c r="BK138" s="241">
        <f>ROUND(I138*H138,2)</f>
        <v>0</v>
      </c>
      <c r="BL138" s="18" t="s">
        <v>260</v>
      </c>
      <c r="BM138" s="240" t="s">
        <v>470</v>
      </c>
    </row>
    <row r="139" s="2" customFormat="1" ht="21.75" customHeight="1">
      <c r="A139" s="39"/>
      <c r="B139" s="40"/>
      <c r="C139" s="229" t="s">
        <v>402</v>
      </c>
      <c r="D139" s="229" t="s">
        <v>256</v>
      </c>
      <c r="E139" s="230" t="s">
        <v>1422</v>
      </c>
      <c r="F139" s="231" t="s">
        <v>1423</v>
      </c>
      <c r="G139" s="232" t="s">
        <v>1372</v>
      </c>
      <c r="H139" s="233">
        <v>15</v>
      </c>
      <c r="I139" s="234"/>
      <c r="J139" s="235">
        <f>ROUND(I139*H139,2)</f>
        <v>0</v>
      </c>
      <c r="K139" s="231" t="s">
        <v>1</v>
      </c>
      <c r="L139" s="45"/>
      <c r="M139" s="236" t="s">
        <v>1</v>
      </c>
      <c r="N139" s="237" t="s">
        <v>41</v>
      </c>
      <c r="O139" s="92"/>
      <c r="P139" s="238">
        <f>O139*H139</f>
        <v>0</v>
      </c>
      <c r="Q139" s="238">
        <v>0</v>
      </c>
      <c r="R139" s="238">
        <f>Q139*H139</f>
        <v>0</v>
      </c>
      <c r="S139" s="238">
        <v>0</v>
      </c>
      <c r="T139" s="239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40" t="s">
        <v>260</v>
      </c>
      <c r="AT139" s="240" t="s">
        <v>256</v>
      </c>
      <c r="AU139" s="240" t="s">
        <v>76</v>
      </c>
      <c r="AY139" s="18" t="s">
        <v>253</v>
      </c>
      <c r="BE139" s="241">
        <f>IF(N139="základní",J139,0)</f>
        <v>0</v>
      </c>
      <c r="BF139" s="241">
        <f>IF(N139="snížená",J139,0)</f>
        <v>0</v>
      </c>
      <c r="BG139" s="241">
        <f>IF(N139="zákl. přenesená",J139,0)</f>
        <v>0</v>
      </c>
      <c r="BH139" s="241">
        <f>IF(N139="sníž. přenesená",J139,0)</f>
        <v>0</v>
      </c>
      <c r="BI139" s="241">
        <f>IF(N139="nulová",J139,0)</f>
        <v>0</v>
      </c>
      <c r="BJ139" s="18" t="s">
        <v>83</v>
      </c>
      <c r="BK139" s="241">
        <f>ROUND(I139*H139,2)</f>
        <v>0</v>
      </c>
      <c r="BL139" s="18" t="s">
        <v>260</v>
      </c>
      <c r="BM139" s="240" t="s">
        <v>487</v>
      </c>
    </row>
    <row r="140" s="2" customFormat="1" ht="21.75" customHeight="1">
      <c r="A140" s="39"/>
      <c r="B140" s="40"/>
      <c r="C140" s="229" t="s">
        <v>406</v>
      </c>
      <c r="D140" s="229" t="s">
        <v>256</v>
      </c>
      <c r="E140" s="230" t="s">
        <v>1424</v>
      </c>
      <c r="F140" s="231" t="s">
        <v>1425</v>
      </c>
      <c r="G140" s="232" t="s">
        <v>1372</v>
      </c>
      <c r="H140" s="233">
        <v>2</v>
      </c>
      <c r="I140" s="234"/>
      <c r="J140" s="235">
        <f>ROUND(I140*H140,2)</f>
        <v>0</v>
      </c>
      <c r="K140" s="231" t="s">
        <v>1</v>
      </c>
      <c r="L140" s="45"/>
      <c r="M140" s="236" t="s">
        <v>1</v>
      </c>
      <c r="N140" s="237" t="s">
        <v>41</v>
      </c>
      <c r="O140" s="92"/>
      <c r="P140" s="238">
        <f>O140*H140</f>
        <v>0</v>
      </c>
      <c r="Q140" s="238">
        <v>0</v>
      </c>
      <c r="R140" s="238">
        <f>Q140*H140</f>
        <v>0</v>
      </c>
      <c r="S140" s="238">
        <v>0</v>
      </c>
      <c r="T140" s="239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40" t="s">
        <v>260</v>
      </c>
      <c r="AT140" s="240" t="s">
        <v>256</v>
      </c>
      <c r="AU140" s="240" t="s">
        <v>76</v>
      </c>
      <c r="AY140" s="18" t="s">
        <v>253</v>
      </c>
      <c r="BE140" s="241">
        <f>IF(N140="základní",J140,0)</f>
        <v>0</v>
      </c>
      <c r="BF140" s="241">
        <f>IF(N140="snížená",J140,0)</f>
        <v>0</v>
      </c>
      <c r="BG140" s="241">
        <f>IF(N140="zákl. přenesená",J140,0)</f>
        <v>0</v>
      </c>
      <c r="BH140" s="241">
        <f>IF(N140="sníž. přenesená",J140,0)</f>
        <v>0</v>
      </c>
      <c r="BI140" s="241">
        <f>IF(N140="nulová",J140,0)</f>
        <v>0</v>
      </c>
      <c r="BJ140" s="18" t="s">
        <v>83</v>
      </c>
      <c r="BK140" s="241">
        <f>ROUND(I140*H140,2)</f>
        <v>0</v>
      </c>
      <c r="BL140" s="18" t="s">
        <v>260</v>
      </c>
      <c r="BM140" s="240" t="s">
        <v>366</v>
      </c>
    </row>
    <row r="141" s="2" customFormat="1" ht="16.5" customHeight="1">
      <c r="A141" s="39"/>
      <c r="B141" s="40"/>
      <c r="C141" s="229" t="s">
        <v>410</v>
      </c>
      <c r="D141" s="229" t="s">
        <v>256</v>
      </c>
      <c r="E141" s="230" t="s">
        <v>1426</v>
      </c>
      <c r="F141" s="231" t="s">
        <v>1427</v>
      </c>
      <c r="G141" s="232" t="s">
        <v>1372</v>
      </c>
      <c r="H141" s="233">
        <v>300</v>
      </c>
      <c r="I141" s="234"/>
      <c r="J141" s="235">
        <f>ROUND(I141*H141,2)</f>
        <v>0</v>
      </c>
      <c r="K141" s="231" t="s">
        <v>1</v>
      </c>
      <c r="L141" s="45"/>
      <c r="M141" s="236" t="s">
        <v>1</v>
      </c>
      <c r="N141" s="237" t="s">
        <v>41</v>
      </c>
      <c r="O141" s="92"/>
      <c r="P141" s="238">
        <f>O141*H141</f>
        <v>0</v>
      </c>
      <c r="Q141" s="238">
        <v>0</v>
      </c>
      <c r="R141" s="238">
        <f>Q141*H141</f>
        <v>0</v>
      </c>
      <c r="S141" s="238">
        <v>0</v>
      </c>
      <c r="T141" s="239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40" t="s">
        <v>260</v>
      </c>
      <c r="AT141" s="240" t="s">
        <v>256</v>
      </c>
      <c r="AU141" s="240" t="s">
        <v>76</v>
      </c>
      <c r="AY141" s="18" t="s">
        <v>253</v>
      </c>
      <c r="BE141" s="241">
        <f>IF(N141="základní",J141,0)</f>
        <v>0</v>
      </c>
      <c r="BF141" s="241">
        <f>IF(N141="snížená",J141,0)</f>
        <v>0</v>
      </c>
      <c r="BG141" s="241">
        <f>IF(N141="zákl. přenesená",J141,0)</f>
        <v>0</v>
      </c>
      <c r="BH141" s="241">
        <f>IF(N141="sníž. přenesená",J141,0)</f>
        <v>0</v>
      </c>
      <c r="BI141" s="241">
        <f>IF(N141="nulová",J141,0)</f>
        <v>0</v>
      </c>
      <c r="BJ141" s="18" t="s">
        <v>83</v>
      </c>
      <c r="BK141" s="241">
        <f>ROUND(I141*H141,2)</f>
        <v>0</v>
      </c>
      <c r="BL141" s="18" t="s">
        <v>260</v>
      </c>
      <c r="BM141" s="240" t="s">
        <v>512</v>
      </c>
    </row>
    <row r="142" s="2" customFormat="1" ht="16.5" customHeight="1">
      <c r="A142" s="39"/>
      <c r="B142" s="40"/>
      <c r="C142" s="229" t="s">
        <v>414</v>
      </c>
      <c r="D142" s="229" t="s">
        <v>256</v>
      </c>
      <c r="E142" s="230" t="s">
        <v>1428</v>
      </c>
      <c r="F142" s="231" t="s">
        <v>1429</v>
      </c>
      <c r="G142" s="232" t="s">
        <v>1430</v>
      </c>
      <c r="H142" s="233">
        <v>0</v>
      </c>
      <c r="I142" s="234"/>
      <c r="J142" s="235">
        <f>ROUND(I142*H142,2)</f>
        <v>0</v>
      </c>
      <c r="K142" s="231" t="s">
        <v>1</v>
      </c>
      <c r="L142" s="45"/>
      <c r="M142" s="236" t="s">
        <v>1</v>
      </c>
      <c r="N142" s="237" t="s">
        <v>41</v>
      </c>
      <c r="O142" s="92"/>
      <c r="P142" s="238">
        <f>O142*H142</f>
        <v>0</v>
      </c>
      <c r="Q142" s="238">
        <v>0</v>
      </c>
      <c r="R142" s="238">
        <f>Q142*H142</f>
        <v>0</v>
      </c>
      <c r="S142" s="238">
        <v>0</v>
      </c>
      <c r="T142" s="239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40" t="s">
        <v>260</v>
      </c>
      <c r="AT142" s="240" t="s">
        <v>256</v>
      </c>
      <c r="AU142" s="240" t="s">
        <v>76</v>
      </c>
      <c r="AY142" s="18" t="s">
        <v>253</v>
      </c>
      <c r="BE142" s="241">
        <f>IF(N142="základní",J142,0)</f>
        <v>0</v>
      </c>
      <c r="BF142" s="241">
        <f>IF(N142="snížená",J142,0)</f>
        <v>0</v>
      </c>
      <c r="BG142" s="241">
        <f>IF(N142="zákl. přenesená",J142,0)</f>
        <v>0</v>
      </c>
      <c r="BH142" s="241">
        <f>IF(N142="sníž. přenesená",J142,0)</f>
        <v>0</v>
      </c>
      <c r="BI142" s="241">
        <f>IF(N142="nulová",J142,0)</f>
        <v>0</v>
      </c>
      <c r="BJ142" s="18" t="s">
        <v>83</v>
      </c>
      <c r="BK142" s="241">
        <f>ROUND(I142*H142,2)</f>
        <v>0</v>
      </c>
      <c r="BL142" s="18" t="s">
        <v>260</v>
      </c>
      <c r="BM142" s="240" t="s">
        <v>539</v>
      </c>
    </row>
    <row r="143" s="2" customFormat="1" ht="16.5" customHeight="1">
      <c r="A143" s="39"/>
      <c r="B143" s="40"/>
      <c r="C143" s="229" t="s">
        <v>7</v>
      </c>
      <c r="D143" s="229" t="s">
        <v>256</v>
      </c>
      <c r="E143" s="230" t="s">
        <v>1431</v>
      </c>
      <c r="F143" s="231" t="s">
        <v>1432</v>
      </c>
      <c r="G143" s="232" t="s">
        <v>1433</v>
      </c>
      <c r="H143" s="233">
        <v>21</v>
      </c>
      <c r="I143" s="234"/>
      <c r="J143" s="235">
        <f>ROUND(I143*H143,2)</f>
        <v>0</v>
      </c>
      <c r="K143" s="231" t="s">
        <v>1</v>
      </c>
      <c r="L143" s="45"/>
      <c r="M143" s="236" t="s">
        <v>1</v>
      </c>
      <c r="N143" s="237" t="s">
        <v>41</v>
      </c>
      <c r="O143" s="92"/>
      <c r="P143" s="238">
        <f>O143*H143</f>
        <v>0</v>
      </c>
      <c r="Q143" s="238">
        <v>0</v>
      </c>
      <c r="R143" s="238">
        <f>Q143*H143</f>
        <v>0</v>
      </c>
      <c r="S143" s="238">
        <v>0</v>
      </c>
      <c r="T143" s="239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40" t="s">
        <v>260</v>
      </c>
      <c r="AT143" s="240" t="s">
        <v>256</v>
      </c>
      <c r="AU143" s="240" t="s">
        <v>76</v>
      </c>
      <c r="AY143" s="18" t="s">
        <v>253</v>
      </c>
      <c r="BE143" s="241">
        <f>IF(N143="základní",J143,0)</f>
        <v>0</v>
      </c>
      <c r="BF143" s="241">
        <f>IF(N143="snížená",J143,0)</f>
        <v>0</v>
      </c>
      <c r="BG143" s="241">
        <f>IF(N143="zákl. přenesená",J143,0)</f>
        <v>0</v>
      </c>
      <c r="BH143" s="241">
        <f>IF(N143="sníž. přenesená",J143,0)</f>
        <v>0</v>
      </c>
      <c r="BI143" s="241">
        <f>IF(N143="nulová",J143,0)</f>
        <v>0</v>
      </c>
      <c r="BJ143" s="18" t="s">
        <v>83</v>
      </c>
      <c r="BK143" s="241">
        <f>ROUND(I143*H143,2)</f>
        <v>0</v>
      </c>
      <c r="BL143" s="18" t="s">
        <v>260</v>
      </c>
      <c r="BM143" s="240" t="s">
        <v>548</v>
      </c>
    </row>
    <row r="144" s="2" customFormat="1" ht="16.5" customHeight="1">
      <c r="A144" s="39"/>
      <c r="B144" s="40"/>
      <c r="C144" s="229" t="s">
        <v>428</v>
      </c>
      <c r="D144" s="229" t="s">
        <v>256</v>
      </c>
      <c r="E144" s="230" t="s">
        <v>1434</v>
      </c>
      <c r="F144" s="231" t="s">
        <v>1435</v>
      </c>
      <c r="G144" s="232" t="s">
        <v>1433</v>
      </c>
      <c r="H144" s="233">
        <v>0</v>
      </c>
      <c r="I144" s="234"/>
      <c r="J144" s="235">
        <f>ROUND(I144*H144,2)</f>
        <v>0</v>
      </c>
      <c r="K144" s="231" t="s">
        <v>1</v>
      </c>
      <c r="L144" s="45"/>
      <c r="M144" s="236" t="s">
        <v>1</v>
      </c>
      <c r="N144" s="237" t="s">
        <v>41</v>
      </c>
      <c r="O144" s="92"/>
      <c r="P144" s="238">
        <f>O144*H144</f>
        <v>0</v>
      </c>
      <c r="Q144" s="238">
        <v>0</v>
      </c>
      <c r="R144" s="238">
        <f>Q144*H144</f>
        <v>0</v>
      </c>
      <c r="S144" s="238">
        <v>0</v>
      </c>
      <c r="T144" s="239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40" t="s">
        <v>260</v>
      </c>
      <c r="AT144" s="240" t="s">
        <v>256</v>
      </c>
      <c r="AU144" s="240" t="s">
        <v>76</v>
      </c>
      <c r="AY144" s="18" t="s">
        <v>253</v>
      </c>
      <c r="BE144" s="241">
        <f>IF(N144="základní",J144,0)</f>
        <v>0</v>
      </c>
      <c r="BF144" s="241">
        <f>IF(N144="snížená",J144,0)</f>
        <v>0</v>
      </c>
      <c r="BG144" s="241">
        <f>IF(N144="zákl. přenesená",J144,0)</f>
        <v>0</v>
      </c>
      <c r="BH144" s="241">
        <f>IF(N144="sníž. přenesená",J144,0)</f>
        <v>0</v>
      </c>
      <c r="BI144" s="241">
        <f>IF(N144="nulová",J144,0)</f>
        <v>0</v>
      </c>
      <c r="BJ144" s="18" t="s">
        <v>83</v>
      </c>
      <c r="BK144" s="241">
        <f>ROUND(I144*H144,2)</f>
        <v>0</v>
      </c>
      <c r="BL144" s="18" t="s">
        <v>260</v>
      </c>
      <c r="BM144" s="240" t="s">
        <v>559</v>
      </c>
    </row>
    <row r="145" s="2" customFormat="1" ht="16.5" customHeight="1">
      <c r="A145" s="39"/>
      <c r="B145" s="40"/>
      <c r="C145" s="229" t="s">
        <v>432</v>
      </c>
      <c r="D145" s="229" t="s">
        <v>256</v>
      </c>
      <c r="E145" s="230" t="s">
        <v>1436</v>
      </c>
      <c r="F145" s="231" t="s">
        <v>1437</v>
      </c>
      <c r="G145" s="232" t="s">
        <v>1433</v>
      </c>
      <c r="H145" s="233">
        <v>8</v>
      </c>
      <c r="I145" s="234"/>
      <c r="J145" s="235">
        <f>ROUND(I145*H145,2)</f>
        <v>0</v>
      </c>
      <c r="K145" s="231" t="s">
        <v>1</v>
      </c>
      <c r="L145" s="45"/>
      <c r="M145" s="236" t="s">
        <v>1</v>
      </c>
      <c r="N145" s="237" t="s">
        <v>41</v>
      </c>
      <c r="O145" s="92"/>
      <c r="P145" s="238">
        <f>O145*H145</f>
        <v>0</v>
      </c>
      <c r="Q145" s="238">
        <v>0</v>
      </c>
      <c r="R145" s="238">
        <f>Q145*H145</f>
        <v>0</v>
      </c>
      <c r="S145" s="238">
        <v>0</v>
      </c>
      <c r="T145" s="239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40" t="s">
        <v>260</v>
      </c>
      <c r="AT145" s="240" t="s">
        <v>256</v>
      </c>
      <c r="AU145" s="240" t="s">
        <v>76</v>
      </c>
      <c r="AY145" s="18" t="s">
        <v>253</v>
      </c>
      <c r="BE145" s="241">
        <f>IF(N145="základní",J145,0)</f>
        <v>0</v>
      </c>
      <c r="BF145" s="241">
        <f>IF(N145="snížená",J145,0)</f>
        <v>0</v>
      </c>
      <c r="BG145" s="241">
        <f>IF(N145="zákl. přenesená",J145,0)</f>
        <v>0</v>
      </c>
      <c r="BH145" s="241">
        <f>IF(N145="sníž. přenesená",J145,0)</f>
        <v>0</v>
      </c>
      <c r="BI145" s="241">
        <f>IF(N145="nulová",J145,0)</f>
        <v>0</v>
      </c>
      <c r="BJ145" s="18" t="s">
        <v>83</v>
      </c>
      <c r="BK145" s="241">
        <f>ROUND(I145*H145,2)</f>
        <v>0</v>
      </c>
      <c r="BL145" s="18" t="s">
        <v>260</v>
      </c>
      <c r="BM145" s="240" t="s">
        <v>567</v>
      </c>
    </row>
    <row r="146" s="2" customFormat="1" ht="16.5" customHeight="1">
      <c r="A146" s="39"/>
      <c r="B146" s="40"/>
      <c r="C146" s="229" t="s">
        <v>437</v>
      </c>
      <c r="D146" s="229" t="s">
        <v>256</v>
      </c>
      <c r="E146" s="230" t="s">
        <v>1438</v>
      </c>
      <c r="F146" s="231" t="s">
        <v>1439</v>
      </c>
      <c r="G146" s="232" t="s">
        <v>1433</v>
      </c>
      <c r="H146" s="233">
        <v>16</v>
      </c>
      <c r="I146" s="234"/>
      <c r="J146" s="235">
        <f>ROUND(I146*H146,2)</f>
        <v>0</v>
      </c>
      <c r="K146" s="231" t="s">
        <v>1</v>
      </c>
      <c r="L146" s="45"/>
      <c r="M146" s="236" t="s">
        <v>1</v>
      </c>
      <c r="N146" s="237" t="s">
        <v>41</v>
      </c>
      <c r="O146" s="92"/>
      <c r="P146" s="238">
        <f>O146*H146</f>
        <v>0</v>
      </c>
      <c r="Q146" s="238">
        <v>0</v>
      </c>
      <c r="R146" s="238">
        <f>Q146*H146</f>
        <v>0</v>
      </c>
      <c r="S146" s="238">
        <v>0</v>
      </c>
      <c r="T146" s="239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40" t="s">
        <v>260</v>
      </c>
      <c r="AT146" s="240" t="s">
        <v>256</v>
      </c>
      <c r="AU146" s="240" t="s">
        <v>76</v>
      </c>
      <c r="AY146" s="18" t="s">
        <v>253</v>
      </c>
      <c r="BE146" s="241">
        <f>IF(N146="základní",J146,0)</f>
        <v>0</v>
      </c>
      <c r="BF146" s="241">
        <f>IF(N146="snížená",J146,0)</f>
        <v>0</v>
      </c>
      <c r="BG146" s="241">
        <f>IF(N146="zákl. přenesená",J146,0)</f>
        <v>0</v>
      </c>
      <c r="BH146" s="241">
        <f>IF(N146="sníž. přenesená",J146,0)</f>
        <v>0</v>
      </c>
      <c r="BI146" s="241">
        <f>IF(N146="nulová",J146,0)</f>
        <v>0</v>
      </c>
      <c r="BJ146" s="18" t="s">
        <v>83</v>
      </c>
      <c r="BK146" s="241">
        <f>ROUND(I146*H146,2)</f>
        <v>0</v>
      </c>
      <c r="BL146" s="18" t="s">
        <v>260</v>
      </c>
      <c r="BM146" s="240" t="s">
        <v>577</v>
      </c>
    </row>
    <row r="147" s="2" customFormat="1" ht="16.5" customHeight="1">
      <c r="A147" s="39"/>
      <c r="B147" s="40"/>
      <c r="C147" s="229" t="s">
        <v>444</v>
      </c>
      <c r="D147" s="229" t="s">
        <v>256</v>
      </c>
      <c r="E147" s="230" t="s">
        <v>1440</v>
      </c>
      <c r="F147" s="231" t="s">
        <v>1441</v>
      </c>
      <c r="G147" s="232" t="s">
        <v>1433</v>
      </c>
      <c r="H147" s="233">
        <v>2</v>
      </c>
      <c r="I147" s="234"/>
      <c r="J147" s="235">
        <f>ROUND(I147*H147,2)</f>
        <v>0</v>
      </c>
      <c r="K147" s="231" t="s">
        <v>1</v>
      </c>
      <c r="L147" s="45"/>
      <c r="M147" s="236" t="s">
        <v>1</v>
      </c>
      <c r="N147" s="237" t="s">
        <v>41</v>
      </c>
      <c r="O147" s="92"/>
      <c r="P147" s="238">
        <f>O147*H147</f>
        <v>0</v>
      </c>
      <c r="Q147" s="238">
        <v>0</v>
      </c>
      <c r="R147" s="238">
        <f>Q147*H147</f>
        <v>0</v>
      </c>
      <c r="S147" s="238">
        <v>0</v>
      </c>
      <c r="T147" s="239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40" t="s">
        <v>260</v>
      </c>
      <c r="AT147" s="240" t="s">
        <v>256</v>
      </c>
      <c r="AU147" s="240" t="s">
        <v>76</v>
      </c>
      <c r="AY147" s="18" t="s">
        <v>253</v>
      </c>
      <c r="BE147" s="241">
        <f>IF(N147="základní",J147,0)</f>
        <v>0</v>
      </c>
      <c r="BF147" s="241">
        <f>IF(N147="snížená",J147,0)</f>
        <v>0</v>
      </c>
      <c r="BG147" s="241">
        <f>IF(N147="zákl. přenesená",J147,0)</f>
        <v>0</v>
      </c>
      <c r="BH147" s="241">
        <f>IF(N147="sníž. přenesená",J147,0)</f>
        <v>0</v>
      </c>
      <c r="BI147" s="241">
        <f>IF(N147="nulová",J147,0)</f>
        <v>0</v>
      </c>
      <c r="BJ147" s="18" t="s">
        <v>83</v>
      </c>
      <c r="BK147" s="241">
        <f>ROUND(I147*H147,2)</f>
        <v>0</v>
      </c>
      <c r="BL147" s="18" t="s">
        <v>260</v>
      </c>
      <c r="BM147" s="240" t="s">
        <v>589</v>
      </c>
    </row>
    <row r="148" s="2" customFormat="1" ht="16.5" customHeight="1">
      <c r="A148" s="39"/>
      <c r="B148" s="40"/>
      <c r="C148" s="229" t="s">
        <v>456</v>
      </c>
      <c r="D148" s="229" t="s">
        <v>256</v>
      </c>
      <c r="E148" s="230" t="s">
        <v>1442</v>
      </c>
      <c r="F148" s="231" t="s">
        <v>1443</v>
      </c>
      <c r="G148" s="232" t="s">
        <v>1372</v>
      </c>
      <c r="H148" s="233">
        <v>0</v>
      </c>
      <c r="I148" s="234"/>
      <c r="J148" s="235">
        <f>ROUND(I148*H148,2)</f>
        <v>0</v>
      </c>
      <c r="K148" s="231" t="s">
        <v>1</v>
      </c>
      <c r="L148" s="45"/>
      <c r="M148" s="236" t="s">
        <v>1</v>
      </c>
      <c r="N148" s="237" t="s">
        <v>41</v>
      </c>
      <c r="O148" s="92"/>
      <c r="P148" s="238">
        <f>O148*H148</f>
        <v>0</v>
      </c>
      <c r="Q148" s="238">
        <v>0</v>
      </c>
      <c r="R148" s="238">
        <f>Q148*H148</f>
        <v>0</v>
      </c>
      <c r="S148" s="238">
        <v>0</v>
      </c>
      <c r="T148" s="239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40" t="s">
        <v>260</v>
      </c>
      <c r="AT148" s="240" t="s">
        <v>256</v>
      </c>
      <c r="AU148" s="240" t="s">
        <v>76</v>
      </c>
      <c r="AY148" s="18" t="s">
        <v>253</v>
      </c>
      <c r="BE148" s="241">
        <f>IF(N148="základní",J148,0)</f>
        <v>0</v>
      </c>
      <c r="BF148" s="241">
        <f>IF(N148="snížená",J148,0)</f>
        <v>0</v>
      </c>
      <c r="BG148" s="241">
        <f>IF(N148="zákl. přenesená",J148,0)</f>
        <v>0</v>
      </c>
      <c r="BH148" s="241">
        <f>IF(N148="sníž. přenesená",J148,0)</f>
        <v>0</v>
      </c>
      <c r="BI148" s="241">
        <f>IF(N148="nulová",J148,0)</f>
        <v>0</v>
      </c>
      <c r="BJ148" s="18" t="s">
        <v>83</v>
      </c>
      <c r="BK148" s="241">
        <f>ROUND(I148*H148,2)</f>
        <v>0</v>
      </c>
      <c r="BL148" s="18" t="s">
        <v>260</v>
      </c>
      <c r="BM148" s="240" t="s">
        <v>598</v>
      </c>
    </row>
    <row r="149" s="2" customFormat="1" ht="16.5" customHeight="1">
      <c r="A149" s="39"/>
      <c r="B149" s="40"/>
      <c r="C149" s="229" t="s">
        <v>462</v>
      </c>
      <c r="D149" s="229" t="s">
        <v>256</v>
      </c>
      <c r="E149" s="230" t="s">
        <v>1444</v>
      </c>
      <c r="F149" s="231" t="s">
        <v>1445</v>
      </c>
      <c r="G149" s="232" t="s">
        <v>1372</v>
      </c>
      <c r="H149" s="233">
        <v>26</v>
      </c>
      <c r="I149" s="234"/>
      <c r="J149" s="235">
        <f>ROUND(I149*H149,2)</f>
        <v>0</v>
      </c>
      <c r="K149" s="231" t="s">
        <v>1</v>
      </c>
      <c r="L149" s="45"/>
      <c r="M149" s="236" t="s">
        <v>1</v>
      </c>
      <c r="N149" s="237" t="s">
        <v>41</v>
      </c>
      <c r="O149" s="92"/>
      <c r="P149" s="238">
        <f>O149*H149</f>
        <v>0</v>
      </c>
      <c r="Q149" s="238">
        <v>0</v>
      </c>
      <c r="R149" s="238">
        <f>Q149*H149</f>
        <v>0</v>
      </c>
      <c r="S149" s="238">
        <v>0</v>
      </c>
      <c r="T149" s="239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40" t="s">
        <v>260</v>
      </c>
      <c r="AT149" s="240" t="s">
        <v>256</v>
      </c>
      <c r="AU149" s="240" t="s">
        <v>76</v>
      </c>
      <c r="AY149" s="18" t="s">
        <v>253</v>
      </c>
      <c r="BE149" s="241">
        <f>IF(N149="základní",J149,0)</f>
        <v>0</v>
      </c>
      <c r="BF149" s="241">
        <f>IF(N149="snížená",J149,0)</f>
        <v>0</v>
      </c>
      <c r="BG149" s="241">
        <f>IF(N149="zákl. přenesená",J149,0)</f>
        <v>0</v>
      </c>
      <c r="BH149" s="241">
        <f>IF(N149="sníž. přenesená",J149,0)</f>
        <v>0</v>
      </c>
      <c r="BI149" s="241">
        <f>IF(N149="nulová",J149,0)</f>
        <v>0</v>
      </c>
      <c r="BJ149" s="18" t="s">
        <v>83</v>
      </c>
      <c r="BK149" s="241">
        <f>ROUND(I149*H149,2)</f>
        <v>0</v>
      </c>
      <c r="BL149" s="18" t="s">
        <v>260</v>
      </c>
      <c r="BM149" s="240" t="s">
        <v>610</v>
      </c>
    </row>
    <row r="150" s="2" customFormat="1" ht="16.5" customHeight="1">
      <c r="A150" s="39"/>
      <c r="B150" s="40"/>
      <c r="C150" s="229" t="s">
        <v>470</v>
      </c>
      <c r="D150" s="229" t="s">
        <v>256</v>
      </c>
      <c r="E150" s="230" t="s">
        <v>1446</v>
      </c>
      <c r="F150" s="231" t="s">
        <v>1447</v>
      </c>
      <c r="G150" s="232" t="s">
        <v>1372</v>
      </c>
      <c r="H150" s="233">
        <v>52</v>
      </c>
      <c r="I150" s="234"/>
      <c r="J150" s="235">
        <f>ROUND(I150*H150,2)</f>
        <v>0</v>
      </c>
      <c r="K150" s="231" t="s">
        <v>1</v>
      </c>
      <c r="L150" s="45"/>
      <c r="M150" s="236" t="s">
        <v>1</v>
      </c>
      <c r="N150" s="237" t="s">
        <v>41</v>
      </c>
      <c r="O150" s="92"/>
      <c r="P150" s="238">
        <f>O150*H150</f>
        <v>0</v>
      </c>
      <c r="Q150" s="238">
        <v>0</v>
      </c>
      <c r="R150" s="238">
        <f>Q150*H150</f>
        <v>0</v>
      </c>
      <c r="S150" s="238">
        <v>0</v>
      </c>
      <c r="T150" s="239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40" t="s">
        <v>260</v>
      </c>
      <c r="AT150" s="240" t="s">
        <v>256</v>
      </c>
      <c r="AU150" s="240" t="s">
        <v>76</v>
      </c>
      <c r="AY150" s="18" t="s">
        <v>253</v>
      </c>
      <c r="BE150" s="241">
        <f>IF(N150="základní",J150,0)</f>
        <v>0</v>
      </c>
      <c r="BF150" s="241">
        <f>IF(N150="snížená",J150,0)</f>
        <v>0</v>
      </c>
      <c r="BG150" s="241">
        <f>IF(N150="zákl. přenesená",J150,0)</f>
        <v>0</v>
      </c>
      <c r="BH150" s="241">
        <f>IF(N150="sníž. přenesená",J150,0)</f>
        <v>0</v>
      </c>
      <c r="BI150" s="241">
        <f>IF(N150="nulová",J150,0)</f>
        <v>0</v>
      </c>
      <c r="BJ150" s="18" t="s">
        <v>83</v>
      </c>
      <c r="BK150" s="241">
        <f>ROUND(I150*H150,2)</f>
        <v>0</v>
      </c>
      <c r="BL150" s="18" t="s">
        <v>260</v>
      </c>
      <c r="BM150" s="240" t="s">
        <v>625</v>
      </c>
    </row>
    <row r="151" s="2" customFormat="1" ht="16.5" customHeight="1">
      <c r="A151" s="39"/>
      <c r="B151" s="40"/>
      <c r="C151" s="229" t="s">
        <v>475</v>
      </c>
      <c r="D151" s="229" t="s">
        <v>256</v>
      </c>
      <c r="E151" s="230" t="s">
        <v>1448</v>
      </c>
      <c r="F151" s="231" t="s">
        <v>1449</v>
      </c>
      <c r="G151" s="232" t="s">
        <v>1372</v>
      </c>
      <c r="H151" s="233">
        <v>0</v>
      </c>
      <c r="I151" s="234"/>
      <c r="J151" s="235">
        <f>ROUND(I151*H151,2)</f>
        <v>0</v>
      </c>
      <c r="K151" s="231" t="s">
        <v>1</v>
      </c>
      <c r="L151" s="45"/>
      <c r="M151" s="236" t="s">
        <v>1</v>
      </c>
      <c r="N151" s="237" t="s">
        <v>41</v>
      </c>
      <c r="O151" s="92"/>
      <c r="P151" s="238">
        <f>O151*H151</f>
        <v>0</v>
      </c>
      <c r="Q151" s="238">
        <v>0</v>
      </c>
      <c r="R151" s="238">
        <f>Q151*H151</f>
        <v>0</v>
      </c>
      <c r="S151" s="238">
        <v>0</v>
      </c>
      <c r="T151" s="239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40" t="s">
        <v>260</v>
      </c>
      <c r="AT151" s="240" t="s">
        <v>256</v>
      </c>
      <c r="AU151" s="240" t="s">
        <v>76</v>
      </c>
      <c r="AY151" s="18" t="s">
        <v>253</v>
      </c>
      <c r="BE151" s="241">
        <f>IF(N151="základní",J151,0)</f>
        <v>0</v>
      </c>
      <c r="BF151" s="241">
        <f>IF(N151="snížená",J151,0)</f>
        <v>0</v>
      </c>
      <c r="BG151" s="241">
        <f>IF(N151="zákl. přenesená",J151,0)</f>
        <v>0</v>
      </c>
      <c r="BH151" s="241">
        <f>IF(N151="sníž. přenesená",J151,0)</f>
        <v>0</v>
      </c>
      <c r="BI151" s="241">
        <f>IF(N151="nulová",J151,0)</f>
        <v>0</v>
      </c>
      <c r="BJ151" s="18" t="s">
        <v>83</v>
      </c>
      <c r="BK151" s="241">
        <f>ROUND(I151*H151,2)</f>
        <v>0</v>
      </c>
      <c r="BL151" s="18" t="s">
        <v>260</v>
      </c>
      <c r="BM151" s="240" t="s">
        <v>635</v>
      </c>
    </row>
    <row r="152" s="2" customFormat="1" ht="16.5" customHeight="1">
      <c r="A152" s="39"/>
      <c r="B152" s="40"/>
      <c r="C152" s="229" t="s">
        <v>487</v>
      </c>
      <c r="D152" s="229" t="s">
        <v>256</v>
      </c>
      <c r="E152" s="230" t="s">
        <v>1450</v>
      </c>
      <c r="F152" s="231" t="s">
        <v>1451</v>
      </c>
      <c r="G152" s="232" t="s">
        <v>1430</v>
      </c>
      <c r="H152" s="233">
        <v>0</v>
      </c>
      <c r="I152" s="234"/>
      <c r="J152" s="235">
        <f>ROUND(I152*H152,2)</f>
        <v>0</v>
      </c>
      <c r="K152" s="231" t="s">
        <v>1</v>
      </c>
      <c r="L152" s="45"/>
      <c r="M152" s="236" t="s">
        <v>1</v>
      </c>
      <c r="N152" s="237" t="s">
        <v>41</v>
      </c>
      <c r="O152" s="92"/>
      <c r="P152" s="238">
        <f>O152*H152</f>
        <v>0</v>
      </c>
      <c r="Q152" s="238">
        <v>0</v>
      </c>
      <c r="R152" s="238">
        <f>Q152*H152</f>
        <v>0</v>
      </c>
      <c r="S152" s="238">
        <v>0</v>
      </c>
      <c r="T152" s="239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40" t="s">
        <v>260</v>
      </c>
      <c r="AT152" s="240" t="s">
        <v>256</v>
      </c>
      <c r="AU152" s="240" t="s">
        <v>76</v>
      </c>
      <c r="AY152" s="18" t="s">
        <v>253</v>
      </c>
      <c r="BE152" s="241">
        <f>IF(N152="základní",J152,0)</f>
        <v>0</v>
      </c>
      <c r="BF152" s="241">
        <f>IF(N152="snížená",J152,0)</f>
        <v>0</v>
      </c>
      <c r="BG152" s="241">
        <f>IF(N152="zákl. přenesená",J152,0)</f>
        <v>0</v>
      </c>
      <c r="BH152" s="241">
        <f>IF(N152="sníž. přenesená",J152,0)</f>
        <v>0</v>
      </c>
      <c r="BI152" s="241">
        <f>IF(N152="nulová",J152,0)</f>
        <v>0</v>
      </c>
      <c r="BJ152" s="18" t="s">
        <v>83</v>
      </c>
      <c r="BK152" s="241">
        <f>ROUND(I152*H152,2)</f>
        <v>0</v>
      </c>
      <c r="BL152" s="18" t="s">
        <v>260</v>
      </c>
      <c r="BM152" s="240" t="s">
        <v>650</v>
      </c>
    </row>
    <row r="153" s="2" customFormat="1" ht="16.5" customHeight="1">
      <c r="A153" s="39"/>
      <c r="B153" s="40"/>
      <c r="C153" s="229" t="s">
        <v>497</v>
      </c>
      <c r="D153" s="229" t="s">
        <v>256</v>
      </c>
      <c r="E153" s="230" t="s">
        <v>1452</v>
      </c>
      <c r="F153" s="231" t="s">
        <v>1453</v>
      </c>
      <c r="G153" s="232" t="s">
        <v>1372</v>
      </c>
      <c r="H153" s="233">
        <v>2</v>
      </c>
      <c r="I153" s="234"/>
      <c r="J153" s="235">
        <f>ROUND(I153*H153,2)</f>
        <v>0</v>
      </c>
      <c r="K153" s="231" t="s">
        <v>1</v>
      </c>
      <c r="L153" s="45"/>
      <c r="M153" s="236" t="s">
        <v>1</v>
      </c>
      <c r="N153" s="237" t="s">
        <v>41</v>
      </c>
      <c r="O153" s="92"/>
      <c r="P153" s="238">
        <f>O153*H153</f>
        <v>0</v>
      </c>
      <c r="Q153" s="238">
        <v>0</v>
      </c>
      <c r="R153" s="238">
        <f>Q153*H153</f>
        <v>0</v>
      </c>
      <c r="S153" s="238">
        <v>0</v>
      </c>
      <c r="T153" s="239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40" t="s">
        <v>260</v>
      </c>
      <c r="AT153" s="240" t="s">
        <v>256</v>
      </c>
      <c r="AU153" s="240" t="s">
        <v>76</v>
      </c>
      <c r="AY153" s="18" t="s">
        <v>253</v>
      </c>
      <c r="BE153" s="241">
        <f>IF(N153="základní",J153,0)</f>
        <v>0</v>
      </c>
      <c r="BF153" s="241">
        <f>IF(N153="snížená",J153,0)</f>
        <v>0</v>
      </c>
      <c r="BG153" s="241">
        <f>IF(N153="zákl. přenesená",J153,0)</f>
        <v>0</v>
      </c>
      <c r="BH153" s="241">
        <f>IF(N153="sníž. přenesená",J153,0)</f>
        <v>0</v>
      </c>
      <c r="BI153" s="241">
        <f>IF(N153="nulová",J153,0)</f>
        <v>0</v>
      </c>
      <c r="BJ153" s="18" t="s">
        <v>83</v>
      </c>
      <c r="BK153" s="241">
        <f>ROUND(I153*H153,2)</f>
        <v>0</v>
      </c>
      <c r="BL153" s="18" t="s">
        <v>260</v>
      </c>
      <c r="BM153" s="240" t="s">
        <v>660</v>
      </c>
    </row>
    <row r="154" s="2" customFormat="1" ht="16.5" customHeight="1">
      <c r="A154" s="39"/>
      <c r="B154" s="40"/>
      <c r="C154" s="229" t="s">
        <v>366</v>
      </c>
      <c r="D154" s="229" t="s">
        <v>256</v>
      </c>
      <c r="E154" s="230" t="s">
        <v>1454</v>
      </c>
      <c r="F154" s="231" t="s">
        <v>1455</v>
      </c>
      <c r="G154" s="232" t="s">
        <v>1372</v>
      </c>
      <c r="H154" s="233">
        <v>9</v>
      </c>
      <c r="I154" s="234"/>
      <c r="J154" s="235">
        <f>ROUND(I154*H154,2)</f>
        <v>0</v>
      </c>
      <c r="K154" s="231" t="s">
        <v>1</v>
      </c>
      <c r="L154" s="45"/>
      <c r="M154" s="236" t="s">
        <v>1</v>
      </c>
      <c r="N154" s="237" t="s">
        <v>41</v>
      </c>
      <c r="O154" s="92"/>
      <c r="P154" s="238">
        <f>O154*H154</f>
        <v>0</v>
      </c>
      <c r="Q154" s="238">
        <v>0</v>
      </c>
      <c r="R154" s="238">
        <f>Q154*H154</f>
        <v>0</v>
      </c>
      <c r="S154" s="238">
        <v>0</v>
      </c>
      <c r="T154" s="239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40" t="s">
        <v>260</v>
      </c>
      <c r="AT154" s="240" t="s">
        <v>256</v>
      </c>
      <c r="AU154" s="240" t="s">
        <v>76</v>
      </c>
      <c r="AY154" s="18" t="s">
        <v>253</v>
      </c>
      <c r="BE154" s="241">
        <f>IF(N154="základní",J154,0)</f>
        <v>0</v>
      </c>
      <c r="BF154" s="241">
        <f>IF(N154="snížená",J154,0)</f>
        <v>0</v>
      </c>
      <c r="BG154" s="241">
        <f>IF(N154="zákl. přenesená",J154,0)</f>
        <v>0</v>
      </c>
      <c r="BH154" s="241">
        <f>IF(N154="sníž. přenesená",J154,0)</f>
        <v>0</v>
      </c>
      <c r="BI154" s="241">
        <f>IF(N154="nulová",J154,0)</f>
        <v>0</v>
      </c>
      <c r="BJ154" s="18" t="s">
        <v>83</v>
      </c>
      <c r="BK154" s="241">
        <f>ROUND(I154*H154,2)</f>
        <v>0</v>
      </c>
      <c r="BL154" s="18" t="s">
        <v>260</v>
      </c>
      <c r="BM154" s="240" t="s">
        <v>668</v>
      </c>
    </row>
    <row r="155" s="2" customFormat="1" ht="16.5" customHeight="1">
      <c r="A155" s="39"/>
      <c r="B155" s="40"/>
      <c r="C155" s="229" t="s">
        <v>506</v>
      </c>
      <c r="D155" s="229" t="s">
        <v>256</v>
      </c>
      <c r="E155" s="230" t="s">
        <v>1456</v>
      </c>
      <c r="F155" s="231" t="s">
        <v>1457</v>
      </c>
      <c r="G155" s="232" t="s">
        <v>1430</v>
      </c>
      <c r="H155" s="233">
        <v>1</v>
      </c>
      <c r="I155" s="234"/>
      <c r="J155" s="235">
        <f>ROUND(I155*H155,2)</f>
        <v>0</v>
      </c>
      <c r="K155" s="231" t="s">
        <v>1</v>
      </c>
      <c r="L155" s="45"/>
      <c r="M155" s="236" t="s">
        <v>1</v>
      </c>
      <c r="N155" s="237" t="s">
        <v>41</v>
      </c>
      <c r="O155" s="92"/>
      <c r="P155" s="238">
        <f>O155*H155</f>
        <v>0</v>
      </c>
      <c r="Q155" s="238">
        <v>0</v>
      </c>
      <c r="R155" s="238">
        <f>Q155*H155</f>
        <v>0</v>
      </c>
      <c r="S155" s="238">
        <v>0</v>
      </c>
      <c r="T155" s="239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40" t="s">
        <v>260</v>
      </c>
      <c r="AT155" s="240" t="s">
        <v>256</v>
      </c>
      <c r="AU155" s="240" t="s">
        <v>76</v>
      </c>
      <c r="AY155" s="18" t="s">
        <v>253</v>
      </c>
      <c r="BE155" s="241">
        <f>IF(N155="základní",J155,0)</f>
        <v>0</v>
      </c>
      <c r="BF155" s="241">
        <f>IF(N155="snížená",J155,0)</f>
        <v>0</v>
      </c>
      <c r="BG155" s="241">
        <f>IF(N155="zákl. přenesená",J155,0)</f>
        <v>0</v>
      </c>
      <c r="BH155" s="241">
        <f>IF(N155="sníž. přenesená",J155,0)</f>
        <v>0</v>
      </c>
      <c r="BI155" s="241">
        <f>IF(N155="nulová",J155,0)</f>
        <v>0</v>
      </c>
      <c r="BJ155" s="18" t="s">
        <v>83</v>
      </c>
      <c r="BK155" s="241">
        <f>ROUND(I155*H155,2)</f>
        <v>0</v>
      </c>
      <c r="BL155" s="18" t="s">
        <v>260</v>
      </c>
      <c r="BM155" s="240" t="s">
        <v>676</v>
      </c>
    </row>
    <row r="156" s="2" customFormat="1" ht="24.15" customHeight="1">
      <c r="A156" s="39"/>
      <c r="B156" s="40"/>
      <c r="C156" s="229" t="s">
        <v>512</v>
      </c>
      <c r="D156" s="229" t="s">
        <v>256</v>
      </c>
      <c r="E156" s="230" t="s">
        <v>1458</v>
      </c>
      <c r="F156" s="231" t="s">
        <v>1459</v>
      </c>
      <c r="G156" s="232" t="s">
        <v>1460</v>
      </c>
      <c r="H156" s="233">
        <v>1</v>
      </c>
      <c r="I156" s="234"/>
      <c r="J156" s="235">
        <f>ROUND(I156*H156,2)</f>
        <v>0</v>
      </c>
      <c r="K156" s="231" t="s">
        <v>1</v>
      </c>
      <c r="L156" s="45"/>
      <c r="M156" s="236" t="s">
        <v>1</v>
      </c>
      <c r="N156" s="237" t="s">
        <v>41</v>
      </c>
      <c r="O156" s="92"/>
      <c r="P156" s="238">
        <f>O156*H156</f>
        <v>0</v>
      </c>
      <c r="Q156" s="238">
        <v>0</v>
      </c>
      <c r="R156" s="238">
        <f>Q156*H156</f>
        <v>0</v>
      </c>
      <c r="S156" s="238">
        <v>0</v>
      </c>
      <c r="T156" s="239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40" t="s">
        <v>260</v>
      </c>
      <c r="AT156" s="240" t="s">
        <v>256</v>
      </c>
      <c r="AU156" s="240" t="s">
        <v>76</v>
      </c>
      <c r="AY156" s="18" t="s">
        <v>253</v>
      </c>
      <c r="BE156" s="241">
        <f>IF(N156="základní",J156,0)</f>
        <v>0</v>
      </c>
      <c r="BF156" s="241">
        <f>IF(N156="snížená",J156,0)</f>
        <v>0</v>
      </c>
      <c r="BG156" s="241">
        <f>IF(N156="zákl. přenesená",J156,0)</f>
        <v>0</v>
      </c>
      <c r="BH156" s="241">
        <f>IF(N156="sníž. přenesená",J156,0)</f>
        <v>0</v>
      </c>
      <c r="BI156" s="241">
        <f>IF(N156="nulová",J156,0)</f>
        <v>0</v>
      </c>
      <c r="BJ156" s="18" t="s">
        <v>83</v>
      </c>
      <c r="BK156" s="241">
        <f>ROUND(I156*H156,2)</f>
        <v>0</v>
      </c>
      <c r="BL156" s="18" t="s">
        <v>260</v>
      </c>
      <c r="BM156" s="240" t="s">
        <v>684</v>
      </c>
    </row>
    <row r="157" s="2" customFormat="1" ht="24.15" customHeight="1">
      <c r="A157" s="39"/>
      <c r="B157" s="40"/>
      <c r="C157" s="229" t="s">
        <v>539</v>
      </c>
      <c r="D157" s="229" t="s">
        <v>256</v>
      </c>
      <c r="E157" s="230" t="s">
        <v>1461</v>
      </c>
      <c r="F157" s="231" t="s">
        <v>1462</v>
      </c>
      <c r="G157" s="232" t="s">
        <v>1372</v>
      </c>
      <c r="H157" s="233">
        <v>0</v>
      </c>
      <c r="I157" s="234"/>
      <c r="J157" s="235">
        <f>ROUND(I157*H157,2)</f>
        <v>0</v>
      </c>
      <c r="K157" s="231" t="s">
        <v>1</v>
      </c>
      <c r="L157" s="45"/>
      <c r="M157" s="236" t="s">
        <v>1</v>
      </c>
      <c r="N157" s="237" t="s">
        <v>41</v>
      </c>
      <c r="O157" s="92"/>
      <c r="P157" s="238">
        <f>O157*H157</f>
        <v>0</v>
      </c>
      <c r="Q157" s="238">
        <v>0</v>
      </c>
      <c r="R157" s="238">
        <f>Q157*H157</f>
        <v>0</v>
      </c>
      <c r="S157" s="238">
        <v>0</v>
      </c>
      <c r="T157" s="239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40" t="s">
        <v>260</v>
      </c>
      <c r="AT157" s="240" t="s">
        <v>256</v>
      </c>
      <c r="AU157" s="240" t="s">
        <v>76</v>
      </c>
      <c r="AY157" s="18" t="s">
        <v>253</v>
      </c>
      <c r="BE157" s="241">
        <f>IF(N157="základní",J157,0)</f>
        <v>0</v>
      </c>
      <c r="BF157" s="241">
        <f>IF(N157="snížená",J157,0)</f>
        <v>0</v>
      </c>
      <c r="BG157" s="241">
        <f>IF(N157="zákl. přenesená",J157,0)</f>
        <v>0</v>
      </c>
      <c r="BH157" s="241">
        <f>IF(N157="sníž. přenesená",J157,0)</f>
        <v>0</v>
      </c>
      <c r="BI157" s="241">
        <f>IF(N157="nulová",J157,0)</f>
        <v>0</v>
      </c>
      <c r="BJ157" s="18" t="s">
        <v>83</v>
      </c>
      <c r="BK157" s="241">
        <f>ROUND(I157*H157,2)</f>
        <v>0</v>
      </c>
      <c r="BL157" s="18" t="s">
        <v>260</v>
      </c>
      <c r="BM157" s="240" t="s">
        <v>692</v>
      </c>
    </row>
    <row r="158" s="2" customFormat="1" ht="24.15" customHeight="1">
      <c r="A158" s="39"/>
      <c r="B158" s="40"/>
      <c r="C158" s="229" t="s">
        <v>544</v>
      </c>
      <c r="D158" s="229" t="s">
        <v>256</v>
      </c>
      <c r="E158" s="230" t="s">
        <v>1463</v>
      </c>
      <c r="F158" s="231" t="s">
        <v>1464</v>
      </c>
      <c r="G158" s="232" t="s">
        <v>1372</v>
      </c>
      <c r="H158" s="233">
        <v>0</v>
      </c>
      <c r="I158" s="234"/>
      <c r="J158" s="235">
        <f>ROUND(I158*H158,2)</f>
        <v>0</v>
      </c>
      <c r="K158" s="231" t="s">
        <v>1</v>
      </c>
      <c r="L158" s="45"/>
      <c r="M158" s="236" t="s">
        <v>1</v>
      </c>
      <c r="N158" s="237" t="s">
        <v>41</v>
      </c>
      <c r="O158" s="92"/>
      <c r="P158" s="238">
        <f>O158*H158</f>
        <v>0</v>
      </c>
      <c r="Q158" s="238">
        <v>0</v>
      </c>
      <c r="R158" s="238">
        <f>Q158*H158</f>
        <v>0</v>
      </c>
      <c r="S158" s="238">
        <v>0</v>
      </c>
      <c r="T158" s="239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40" t="s">
        <v>260</v>
      </c>
      <c r="AT158" s="240" t="s">
        <v>256</v>
      </c>
      <c r="AU158" s="240" t="s">
        <v>76</v>
      </c>
      <c r="AY158" s="18" t="s">
        <v>253</v>
      </c>
      <c r="BE158" s="241">
        <f>IF(N158="základní",J158,0)</f>
        <v>0</v>
      </c>
      <c r="BF158" s="241">
        <f>IF(N158="snížená",J158,0)</f>
        <v>0</v>
      </c>
      <c r="BG158" s="241">
        <f>IF(N158="zákl. přenesená",J158,0)</f>
        <v>0</v>
      </c>
      <c r="BH158" s="241">
        <f>IF(N158="sníž. přenesená",J158,0)</f>
        <v>0</v>
      </c>
      <c r="BI158" s="241">
        <f>IF(N158="nulová",J158,0)</f>
        <v>0</v>
      </c>
      <c r="BJ158" s="18" t="s">
        <v>83</v>
      </c>
      <c r="BK158" s="241">
        <f>ROUND(I158*H158,2)</f>
        <v>0</v>
      </c>
      <c r="BL158" s="18" t="s">
        <v>260</v>
      </c>
      <c r="BM158" s="240" t="s">
        <v>700</v>
      </c>
    </row>
    <row r="159" s="2" customFormat="1" ht="16.5" customHeight="1">
      <c r="A159" s="39"/>
      <c r="B159" s="40"/>
      <c r="C159" s="229" t="s">
        <v>548</v>
      </c>
      <c r="D159" s="229" t="s">
        <v>256</v>
      </c>
      <c r="E159" s="230" t="s">
        <v>1465</v>
      </c>
      <c r="F159" s="231" t="s">
        <v>1466</v>
      </c>
      <c r="G159" s="232" t="s">
        <v>1372</v>
      </c>
      <c r="H159" s="233">
        <v>0</v>
      </c>
      <c r="I159" s="234"/>
      <c r="J159" s="235">
        <f>ROUND(I159*H159,2)</f>
        <v>0</v>
      </c>
      <c r="K159" s="231" t="s">
        <v>1</v>
      </c>
      <c r="L159" s="45"/>
      <c r="M159" s="236" t="s">
        <v>1</v>
      </c>
      <c r="N159" s="237" t="s">
        <v>41</v>
      </c>
      <c r="O159" s="92"/>
      <c r="P159" s="238">
        <f>O159*H159</f>
        <v>0</v>
      </c>
      <c r="Q159" s="238">
        <v>0</v>
      </c>
      <c r="R159" s="238">
        <f>Q159*H159</f>
        <v>0</v>
      </c>
      <c r="S159" s="238">
        <v>0</v>
      </c>
      <c r="T159" s="239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40" t="s">
        <v>260</v>
      </c>
      <c r="AT159" s="240" t="s">
        <v>256</v>
      </c>
      <c r="AU159" s="240" t="s">
        <v>76</v>
      </c>
      <c r="AY159" s="18" t="s">
        <v>253</v>
      </c>
      <c r="BE159" s="241">
        <f>IF(N159="základní",J159,0)</f>
        <v>0</v>
      </c>
      <c r="BF159" s="241">
        <f>IF(N159="snížená",J159,0)</f>
        <v>0</v>
      </c>
      <c r="BG159" s="241">
        <f>IF(N159="zákl. přenesená",J159,0)</f>
        <v>0</v>
      </c>
      <c r="BH159" s="241">
        <f>IF(N159="sníž. přenesená",J159,0)</f>
        <v>0</v>
      </c>
      <c r="BI159" s="241">
        <f>IF(N159="nulová",J159,0)</f>
        <v>0</v>
      </c>
      <c r="BJ159" s="18" t="s">
        <v>83</v>
      </c>
      <c r="BK159" s="241">
        <f>ROUND(I159*H159,2)</f>
        <v>0</v>
      </c>
      <c r="BL159" s="18" t="s">
        <v>260</v>
      </c>
      <c r="BM159" s="240" t="s">
        <v>708</v>
      </c>
    </row>
    <row r="160" s="2" customFormat="1" ht="16.5" customHeight="1">
      <c r="A160" s="39"/>
      <c r="B160" s="40"/>
      <c r="C160" s="229" t="s">
        <v>552</v>
      </c>
      <c r="D160" s="229" t="s">
        <v>256</v>
      </c>
      <c r="E160" s="230" t="s">
        <v>1467</v>
      </c>
      <c r="F160" s="231" t="s">
        <v>1468</v>
      </c>
      <c r="G160" s="232" t="s">
        <v>1372</v>
      </c>
      <c r="H160" s="233">
        <v>0</v>
      </c>
      <c r="I160" s="234"/>
      <c r="J160" s="235">
        <f>ROUND(I160*H160,2)</f>
        <v>0</v>
      </c>
      <c r="K160" s="231" t="s">
        <v>1</v>
      </c>
      <c r="L160" s="45"/>
      <c r="M160" s="236" t="s">
        <v>1</v>
      </c>
      <c r="N160" s="237" t="s">
        <v>41</v>
      </c>
      <c r="O160" s="92"/>
      <c r="P160" s="238">
        <f>O160*H160</f>
        <v>0</v>
      </c>
      <c r="Q160" s="238">
        <v>0</v>
      </c>
      <c r="R160" s="238">
        <f>Q160*H160</f>
        <v>0</v>
      </c>
      <c r="S160" s="238">
        <v>0</v>
      </c>
      <c r="T160" s="239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40" t="s">
        <v>260</v>
      </c>
      <c r="AT160" s="240" t="s">
        <v>256</v>
      </c>
      <c r="AU160" s="240" t="s">
        <v>76</v>
      </c>
      <c r="AY160" s="18" t="s">
        <v>253</v>
      </c>
      <c r="BE160" s="241">
        <f>IF(N160="základní",J160,0)</f>
        <v>0</v>
      </c>
      <c r="BF160" s="241">
        <f>IF(N160="snížená",J160,0)</f>
        <v>0</v>
      </c>
      <c r="BG160" s="241">
        <f>IF(N160="zákl. přenesená",J160,0)</f>
        <v>0</v>
      </c>
      <c r="BH160" s="241">
        <f>IF(N160="sníž. přenesená",J160,0)</f>
        <v>0</v>
      </c>
      <c r="BI160" s="241">
        <f>IF(N160="nulová",J160,0)</f>
        <v>0</v>
      </c>
      <c r="BJ160" s="18" t="s">
        <v>83</v>
      </c>
      <c r="BK160" s="241">
        <f>ROUND(I160*H160,2)</f>
        <v>0</v>
      </c>
      <c r="BL160" s="18" t="s">
        <v>260</v>
      </c>
      <c r="BM160" s="240" t="s">
        <v>716</v>
      </c>
    </row>
    <row r="161" s="2" customFormat="1" ht="16.5" customHeight="1">
      <c r="A161" s="39"/>
      <c r="B161" s="40"/>
      <c r="C161" s="229" t="s">
        <v>559</v>
      </c>
      <c r="D161" s="229" t="s">
        <v>256</v>
      </c>
      <c r="E161" s="230" t="s">
        <v>1469</v>
      </c>
      <c r="F161" s="231" t="s">
        <v>1470</v>
      </c>
      <c r="G161" s="232" t="s">
        <v>1372</v>
      </c>
      <c r="H161" s="233">
        <v>0</v>
      </c>
      <c r="I161" s="234"/>
      <c r="J161" s="235">
        <f>ROUND(I161*H161,2)</f>
        <v>0</v>
      </c>
      <c r="K161" s="231" t="s">
        <v>1</v>
      </c>
      <c r="L161" s="45"/>
      <c r="M161" s="236" t="s">
        <v>1</v>
      </c>
      <c r="N161" s="237" t="s">
        <v>41</v>
      </c>
      <c r="O161" s="92"/>
      <c r="P161" s="238">
        <f>O161*H161</f>
        <v>0</v>
      </c>
      <c r="Q161" s="238">
        <v>0</v>
      </c>
      <c r="R161" s="238">
        <f>Q161*H161</f>
        <v>0</v>
      </c>
      <c r="S161" s="238">
        <v>0</v>
      </c>
      <c r="T161" s="239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40" t="s">
        <v>260</v>
      </c>
      <c r="AT161" s="240" t="s">
        <v>256</v>
      </c>
      <c r="AU161" s="240" t="s">
        <v>76</v>
      </c>
      <c r="AY161" s="18" t="s">
        <v>253</v>
      </c>
      <c r="BE161" s="241">
        <f>IF(N161="základní",J161,0)</f>
        <v>0</v>
      </c>
      <c r="BF161" s="241">
        <f>IF(N161="snížená",J161,0)</f>
        <v>0</v>
      </c>
      <c r="BG161" s="241">
        <f>IF(N161="zákl. přenesená",J161,0)</f>
        <v>0</v>
      </c>
      <c r="BH161" s="241">
        <f>IF(N161="sníž. přenesená",J161,0)</f>
        <v>0</v>
      </c>
      <c r="BI161" s="241">
        <f>IF(N161="nulová",J161,0)</f>
        <v>0</v>
      </c>
      <c r="BJ161" s="18" t="s">
        <v>83</v>
      </c>
      <c r="BK161" s="241">
        <f>ROUND(I161*H161,2)</f>
        <v>0</v>
      </c>
      <c r="BL161" s="18" t="s">
        <v>260</v>
      </c>
      <c r="BM161" s="240" t="s">
        <v>724</v>
      </c>
    </row>
    <row r="162" s="2" customFormat="1" ht="24.15" customHeight="1">
      <c r="A162" s="39"/>
      <c r="B162" s="40"/>
      <c r="C162" s="229" t="s">
        <v>563</v>
      </c>
      <c r="D162" s="229" t="s">
        <v>256</v>
      </c>
      <c r="E162" s="230" t="s">
        <v>1471</v>
      </c>
      <c r="F162" s="231" t="s">
        <v>1472</v>
      </c>
      <c r="G162" s="232" t="s">
        <v>1372</v>
      </c>
      <c r="H162" s="233">
        <v>0</v>
      </c>
      <c r="I162" s="234"/>
      <c r="J162" s="235">
        <f>ROUND(I162*H162,2)</f>
        <v>0</v>
      </c>
      <c r="K162" s="231" t="s">
        <v>1</v>
      </c>
      <c r="L162" s="45"/>
      <c r="M162" s="236" t="s">
        <v>1</v>
      </c>
      <c r="N162" s="237" t="s">
        <v>41</v>
      </c>
      <c r="O162" s="92"/>
      <c r="P162" s="238">
        <f>O162*H162</f>
        <v>0</v>
      </c>
      <c r="Q162" s="238">
        <v>0</v>
      </c>
      <c r="R162" s="238">
        <f>Q162*H162</f>
        <v>0</v>
      </c>
      <c r="S162" s="238">
        <v>0</v>
      </c>
      <c r="T162" s="239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40" t="s">
        <v>260</v>
      </c>
      <c r="AT162" s="240" t="s">
        <v>256</v>
      </c>
      <c r="AU162" s="240" t="s">
        <v>76</v>
      </c>
      <c r="AY162" s="18" t="s">
        <v>253</v>
      </c>
      <c r="BE162" s="241">
        <f>IF(N162="základní",J162,0)</f>
        <v>0</v>
      </c>
      <c r="BF162" s="241">
        <f>IF(N162="snížená",J162,0)</f>
        <v>0</v>
      </c>
      <c r="BG162" s="241">
        <f>IF(N162="zákl. přenesená",J162,0)</f>
        <v>0</v>
      </c>
      <c r="BH162" s="241">
        <f>IF(N162="sníž. přenesená",J162,0)</f>
        <v>0</v>
      </c>
      <c r="BI162" s="241">
        <f>IF(N162="nulová",J162,0)</f>
        <v>0</v>
      </c>
      <c r="BJ162" s="18" t="s">
        <v>83</v>
      </c>
      <c r="BK162" s="241">
        <f>ROUND(I162*H162,2)</f>
        <v>0</v>
      </c>
      <c r="BL162" s="18" t="s">
        <v>260</v>
      </c>
      <c r="BM162" s="240" t="s">
        <v>732</v>
      </c>
    </row>
    <row r="163" s="2" customFormat="1" ht="16.5" customHeight="1">
      <c r="A163" s="39"/>
      <c r="B163" s="40"/>
      <c r="C163" s="229" t="s">
        <v>567</v>
      </c>
      <c r="D163" s="229" t="s">
        <v>256</v>
      </c>
      <c r="E163" s="230" t="s">
        <v>1473</v>
      </c>
      <c r="F163" s="231" t="s">
        <v>1474</v>
      </c>
      <c r="G163" s="232" t="s">
        <v>1372</v>
      </c>
      <c r="H163" s="233">
        <v>0</v>
      </c>
      <c r="I163" s="234"/>
      <c r="J163" s="235">
        <f>ROUND(I163*H163,2)</f>
        <v>0</v>
      </c>
      <c r="K163" s="231" t="s">
        <v>1</v>
      </c>
      <c r="L163" s="45"/>
      <c r="M163" s="236" t="s">
        <v>1</v>
      </c>
      <c r="N163" s="237" t="s">
        <v>41</v>
      </c>
      <c r="O163" s="92"/>
      <c r="P163" s="238">
        <f>O163*H163</f>
        <v>0</v>
      </c>
      <c r="Q163" s="238">
        <v>0</v>
      </c>
      <c r="R163" s="238">
        <f>Q163*H163</f>
        <v>0</v>
      </c>
      <c r="S163" s="238">
        <v>0</v>
      </c>
      <c r="T163" s="239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40" t="s">
        <v>260</v>
      </c>
      <c r="AT163" s="240" t="s">
        <v>256</v>
      </c>
      <c r="AU163" s="240" t="s">
        <v>76</v>
      </c>
      <c r="AY163" s="18" t="s">
        <v>253</v>
      </c>
      <c r="BE163" s="241">
        <f>IF(N163="základní",J163,0)</f>
        <v>0</v>
      </c>
      <c r="BF163" s="241">
        <f>IF(N163="snížená",J163,0)</f>
        <v>0</v>
      </c>
      <c r="BG163" s="241">
        <f>IF(N163="zákl. přenesená",J163,0)</f>
        <v>0</v>
      </c>
      <c r="BH163" s="241">
        <f>IF(N163="sníž. přenesená",J163,0)</f>
        <v>0</v>
      </c>
      <c r="BI163" s="241">
        <f>IF(N163="nulová",J163,0)</f>
        <v>0</v>
      </c>
      <c r="BJ163" s="18" t="s">
        <v>83</v>
      </c>
      <c r="BK163" s="241">
        <f>ROUND(I163*H163,2)</f>
        <v>0</v>
      </c>
      <c r="BL163" s="18" t="s">
        <v>260</v>
      </c>
      <c r="BM163" s="240" t="s">
        <v>740</v>
      </c>
    </row>
    <row r="164" s="2" customFormat="1" ht="21.75" customHeight="1">
      <c r="A164" s="39"/>
      <c r="B164" s="40"/>
      <c r="C164" s="229" t="s">
        <v>572</v>
      </c>
      <c r="D164" s="229" t="s">
        <v>256</v>
      </c>
      <c r="E164" s="230" t="s">
        <v>1475</v>
      </c>
      <c r="F164" s="231" t="s">
        <v>1476</v>
      </c>
      <c r="G164" s="232" t="s">
        <v>1372</v>
      </c>
      <c r="H164" s="233">
        <v>0</v>
      </c>
      <c r="I164" s="234"/>
      <c r="J164" s="235">
        <f>ROUND(I164*H164,2)</f>
        <v>0</v>
      </c>
      <c r="K164" s="231" t="s">
        <v>1</v>
      </c>
      <c r="L164" s="45"/>
      <c r="M164" s="236" t="s">
        <v>1</v>
      </c>
      <c r="N164" s="237" t="s">
        <v>41</v>
      </c>
      <c r="O164" s="92"/>
      <c r="P164" s="238">
        <f>O164*H164</f>
        <v>0</v>
      </c>
      <c r="Q164" s="238">
        <v>0</v>
      </c>
      <c r="R164" s="238">
        <f>Q164*H164</f>
        <v>0</v>
      </c>
      <c r="S164" s="238">
        <v>0</v>
      </c>
      <c r="T164" s="239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40" t="s">
        <v>260</v>
      </c>
      <c r="AT164" s="240" t="s">
        <v>256</v>
      </c>
      <c r="AU164" s="240" t="s">
        <v>76</v>
      </c>
      <c r="AY164" s="18" t="s">
        <v>253</v>
      </c>
      <c r="BE164" s="241">
        <f>IF(N164="základní",J164,0)</f>
        <v>0</v>
      </c>
      <c r="BF164" s="241">
        <f>IF(N164="snížená",J164,0)</f>
        <v>0</v>
      </c>
      <c r="BG164" s="241">
        <f>IF(N164="zákl. přenesená",J164,0)</f>
        <v>0</v>
      </c>
      <c r="BH164" s="241">
        <f>IF(N164="sníž. přenesená",J164,0)</f>
        <v>0</v>
      </c>
      <c r="BI164" s="241">
        <f>IF(N164="nulová",J164,0)</f>
        <v>0</v>
      </c>
      <c r="BJ164" s="18" t="s">
        <v>83</v>
      </c>
      <c r="BK164" s="241">
        <f>ROUND(I164*H164,2)</f>
        <v>0</v>
      </c>
      <c r="BL164" s="18" t="s">
        <v>260</v>
      </c>
      <c r="BM164" s="240" t="s">
        <v>748</v>
      </c>
    </row>
    <row r="165" s="2" customFormat="1" ht="44.25" customHeight="1">
      <c r="A165" s="39"/>
      <c r="B165" s="40"/>
      <c r="C165" s="229" t="s">
        <v>577</v>
      </c>
      <c r="D165" s="229" t="s">
        <v>256</v>
      </c>
      <c r="E165" s="230" t="s">
        <v>1477</v>
      </c>
      <c r="F165" s="231" t="s">
        <v>1478</v>
      </c>
      <c r="G165" s="232" t="s">
        <v>1372</v>
      </c>
      <c r="H165" s="233">
        <v>4</v>
      </c>
      <c r="I165" s="234"/>
      <c r="J165" s="235">
        <f>ROUND(I165*H165,2)</f>
        <v>0</v>
      </c>
      <c r="K165" s="231" t="s">
        <v>1</v>
      </c>
      <c r="L165" s="45"/>
      <c r="M165" s="236" t="s">
        <v>1</v>
      </c>
      <c r="N165" s="237" t="s">
        <v>41</v>
      </c>
      <c r="O165" s="92"/>
      <c r="P165" s="238">
        <f>O165*H165</f>
        <v>0</v>
      </c>
      <c r="Q165" s="238">
        <v>0</v>
      </c>
      <c r="R165" s="238">
        <f>Q165*H165</f>
        <v>0</v>
      </c>
      <c r="S165" s="238">
        <v>0</v>
      </c>
      <c r="T165" s="239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40" t="s">
        <v>260</v>
      </c>
      <c r="AT165" s="240" t="s">
        <v>256</v>
      </c>
      <c r="AU165" s="240" t="s">
        <v>76</v>
      </c>
      <c r="AY165" s="18" t="s">
        <v>253</v>
      </c>
      <c r="BE165" s="241">
        <f>IF(N165="základní",J165,0)</f>
        <v>0</v>
      </c>
      <c r="BF165" s="241">
        <f>IF(N165="snížená",J165,0)</f>
        <v>0</v>
      </c>
      <c r="BG165" s="241">
        <f>IF(N165="zákl. přenesená",J165,0)</f>
        <v>0</v>
      </c>
      <c r="BH165" s="241">
        <f>IF(N165="sníž. přenesená",J165,0)</f>
        <v>0</v>
      </c>
      <c r="BI165" s="241">
        <f>IF(N165="nulová",J165,0)</f>
        <v>0</v>
      </c>
      <c r="BJ165" s="18" t="s">
        <v>83</v>
      </c>
      <c r="BK165" s="241">
        <f>ROUND(I165*H165,2)</f>
        <v>0</v>
      </c>
      <c r="BL165" s="18" t="s">
        <v>260</v>
      </c>
      <c r="BM165" s="240" t="s">
        <v>756</v>
      </c>
    </row>
    <row r="166" s="2" customFormat="1" ht="33" customHeight="1">
      <c r="A166" s="39"/>
      <c r="B166" s="40"/>
      <c r="C166" s="229" t="s">
        <v>583</v>
      </c>
      <c r="D166" s="229" t="s">
        <v>256</v>
      </c>
      <c r="E166" s="230" t="s">
        <v>1479</v>
      </c>
      <c r="F166" s="231" t="s">
        <v>1480</v>
      </c>
      <c r="G166" s="232" t="s">
        <v>1372</v>
      </c>
      <c r="H166" s="233">
        <v>0</v>
      </c>
      <c r="I166" s="234"/>
      <c r="J166" s="235">
        <f>ROUND(I166*H166,2)</f>
        <v>0</v>
      </c>
      <c r="K166" s="231" t="s">
        <v>1</v>
      </c>
      <c r="L166" s="45"/>
      <c r="M166" s="236" t="s">
        <v>1</v>
      </c>
      <c r="N166" s="237" t="s">
        <v>41</v>
      </c>
      <c r="O166" s="92"/>
      <c r="P166" s="238">
        <f>O166*H166</f>
        <v>0</v>
      </c>
      <c r="Q166" s="238">
        <v>0</v>
      </c>
      <c r="R166" s="238">
        <f>Q166*H166</f>
        <v>0</v>
      </c>
      <c r="S166" s="238">
        <v>0</v>
      </c>
      <c r="T166" s="239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40" t="s">
        <v>260</v>
      </c>
      <c r="AT166" s="240" t="s">
        <v>256</v>
      </c>
      <c r="AU166" s="240" t="s">
        <v>76</v>
      </c>
      <c r="AY166" s="18" t="s">
        <v>253</v>
      </c>
      <c r="BE166" s="241">
        <f>IF(N166="základní",J166,0)</f>
        <v>0</v>
      </c>
      <c r="BF166" s="241">
        <f>IF(N166="snížená",J166,0)</f>
        <v>0</v>
      </c>
      <c r="BG166" s="241">
        <f>IF(N166="zákl. přenesená",J166,0)</f>
        <v>0</v>
      </c>
      <c r="BH166" s="241">
        <f>IF(N166="sníž. přenesená",J166,0)</f>
        <v>0</v>
      </c>
      <c r="BI166" s="241">
        <f>IF(N166="nulová",J166,0)</f>
        <v>0</v>
      </c>
      <c r="BJ166" s="18" t="s">
        <v>83</v>
      </c>
      <c r="BK166" s="241">
        <f>ROUND(I166*H166,2)</f>
        <v>0</v>
      </c>
      <c r="BL166" s="18" t="s">
        <v>260</v>
      </c>
      <c r="BM166" s="240" t="s">
        <v>764</v>
      </c>
    </row>
    <row r="167" s="2" customFormat="1" ht="24.15" customHeight="1">
      <c r="A167" s="39"/>
      <c r="B167" s="40"/>
      <c r="C167" s="229" t="s">
        <v>589</v>
      </c>
      <c r="D167" s="229" t="s">
        <v>256</v>
      </c>
      <c r="E167" s="230" t="s">
        <v>2858</v>
      </c>
      <c r="F167" s="231" t="s">
        <v>2859</v>
      </c>
      <c r="G167" s="232" t="s">
        <v>1372</v>
      </c>
      <c r="H167" s="233">
        <v>0</v>
      </c>
      <c r="I167" s="234"/>
      <c r="J167" s="235">
        <f>ROUND(I167*H167,2)</f>
        <v>0</v>
      </c>
      <c r="K167" s="231" t="s">
        <v>1</v>
      </c>
      <c r="L167" s="45"/>
      <c r="M167" s="236" t="s">
        <v>1</v>
      </c>
      <c r="N167" s="237" t="s">
        <v>41</v>
      </c>
      <c r="O167" s="92"/>
      <c r="P167" s="238">
        <f>O167*H167</f>
        <v>0</v>
      </c>
      <c r="Q167" s="238">
        <v>0</v>
      </c>
      <c r="R167" s="238">
        <f>Q167*H167</f>
        <v>0</v>
      </c>
      <c r="S167" s="238">
        <v>0</v>
      </c>
      <c r="T167" s="239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40" t="s">
        <v>260</v>
      </c>
      <c r="AT167" s="240" t="s">
        <v>256</v>
      </c>
      <c r="AU167" s="240" t="s">
        <v>76</v>
      </c>
      <c r="AY167" s="18" t="s">
        <v>253</v>
      </c>
      <c r="BE167" s="241">
        <f>IF(N167="základní",J167,0)</f>
        <v>0</v>
      </c>
      <c r="BF167" s="241">
        <f>IF(N167="snížená",J167,0)</f>
        <v>0</v>
      </c>
      <c r="BG167" s="241">
        <f>IF(N167="zákl. přenesená",J167,0)</f>
        <v>0</v>
      </c>
      <c r="BH167" s="241">
        <f>IF(N167="sníž. přenesená",J167,0)</f>
        <v>0</v>
      </c>
      <c r="BI167" s="241">
        <f>IF(N167="nulová",J167,0)</f>
        <v>0</v>
      </c>
      <c r="BJ167" s="18" t="s">
        <v>83</v>
      </c>
      <c r="BK167" s="241">
        <f>ROUND(I167*H167,2)</f>
        <v>0</v>
      </c>
      <c r="BL167" s="18" t="s">
        <v>260</v>
      </c>
      <c r="BM167" s="240" t="s">
        <v>772</v>
      </c>
    </row>
    <row r="168" s="2" customFormat="1" ht="16.5" customHeight="1">
      <c r="A168" s="39"/>
      <c r="B168" s="40"/>
      <c r="C168" s="229" t="s">
        <v>594</v>
      </c>
      <c r="D168" s="229" t="s">
        <v>256</v>
      </c>
      <c r="E168" s="230" t="s">
        <v>1483</v>
      </c>
      <c r="F168" s="231" t="s">
        <v>1484</v>
      </c>
      <c r="G168" s="232" t="s">
        <v>1372</v>
      </c>
      <c r="H168" s="233">
        <v>0</v>
      </c>
      <c r="I168" s="234"/>
      <c r="J168" s="235">
        <f>ROUND(I168*H168,2)</f>
        <v>0</v>
      </c>
      <c r="K168" s="231" t="s">
        <v>1</v>
      </c>
      <c r="L168" s="45"/>
      <c r="M168" s="236" t="s">
        <v>1</v>
      </c>
      <c r="N168" s="237" t="s">
        <v>41</v>
      </c>
      <c r="O168" s="92"/>
      <c r="P168" s="238">
        <f>O168*H168</f>
        <v>0</v>
      </c>
      <c r="Q168" s="238">
        <v>0</v>
      </c>
      <c r="R168" s="238">
        <f>Q168*H168</f>
        <v>0</v>
      </c>
      <c r="S168" s="238">
        <v>0</v>
      </c>
      <c r="T168" s="239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40" t="s">
        <v>260</v>
      </c>
      <c r="AT168" s="240" t="s">
        <v>256</v>
      </c>
      <c r="AU168" s="240" t="s">
        <v>76</v>
      </c>
      <c r="AY168" s="18" t="s">
        <v>253</v>
      </c>
      <c r="BE168" s="241">
        <f>IF(N168="základní",J168,0)</f>
        <v>0</v>
      </c>
      <c r="BF168" s="241">
        <f>IF(N168="snížená",J168,0)</f>
        <v>0</v>
      </c>
      <c r="BG168" s="241">
        <f>IF(N168="zákl. přenesená",J168,0)</f>
        <v>0</v>
      </c>
      <c r="BH168" s="241">
        <f>IF(N168="sníž. přenesená",J168,0)</f>
        <v>0</v>
      </c>
      <c r="BI168" s="241">
        <f>IF(N168="nulová",J168,0)</f>
        <v>0</v>
      </c>
      <c r="BJ168" s="18" t="s">
        <v>83</v>
      </c>
      <c r="BK168" s="241">
        <f>ROUND(I168*H168,2)</f>
        <v>0</v>
      </c>
      <c r="BL168" s="18" t="s">
        <v>260</v>
      </c>
      <c r="BM168" s="240" t="s">
        <v>780</v>
      </c>
    </row>
    <row r="169" s="2" customFormat="1" ht="24.15" customHeight="1">
      <c r="A169" s="39"/>
      <c r="B169" s="40"/>
      <c r="C169" s="229" t="s">
        <v>598</v>
      </c>
      <c r="D169" s="229" t="s">
        <v>256</v>
      </c>
      <c r="E169" s="230" t="s">
        <v>1485</v>
      </c>
      <c r="F169" s="231" t="s">
        <v>1486</v>
      </c>
      <c r="G169" s="232" t="s">
        <v>1372</v>
      </c>
      <c r="H169" s="233">
        <v>0</v>
      </c>
      <c r="I169" s="234"/>
      <c r="J169" s="235">
        <f>ROUND(I169*H169,2)</f>
        <v>0</v>
      </c>
      <c r="K169" s="231" t="s">
        <v>1</v>
      </c>
      <c r="L169" s="45"/>
      <c r="M169" s="302" t="s">
        <v>1</v>
      </c>
      <c r="N169" s="303" t="s">
        <v>41</v>
      </c>
      <c r="O169" s="304"/>
      <c r="P169" s="305">
        <f>O169*H169</f>
        <v>0</v>
      </c>
      <c r="Q169" s="305">
        <v>0</v>
      </c>
      <c r="R169" s="305">
        <f>Q169*H169</f>
        <v>0</v>
      </c>
      <c r="S169" s="305">
        <v>0</v>
      </c>
      <c r="T169" s="306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40" t="s">
        <v>260</v>
      </c>
      <c r="AT169" s="240" t="s">
        <v>256</v>
      </c>
      <c r="AU169" s="240" t="s">
        <v>76</v>
      </c>
      <c r="AY169" s="18" t="s">
        <v>253</v>
      </c>
      <c r="BE169" s="241">
        <f>IF(N169="základní",J169,0)</f>
        <v>0</v>
      </c>
      <c r="BF169" s="241">
        <f>IF(N169="snížená",J169,0)</f>
        <v>0</v>
      </c>
      <c r="BG169" s="241">
        <f>IF(N169="zákl. přenesená",J169,0)</f>
        <v>0</v>
      </c>
      <c r="BH169" s="241">
        <f>IF(N169="sníž. přenesená",J169,0)</f>
        <v>0</v>
      </c>
      <c r="BI169" s="241">
        <f>IF(N169="nulová",J169,0)</f>
        <v>0</v>
      </c>
      <c r="BJ169" s="18" t="s">
        <v>83</v>
      </c>
      <c r="BK169" s="241">
        <f>ROUND(I169*H169,2)</f>
        <v>0</v>
      </c>
      <c r="BL169" s="18" t="s">
        <v>260</v>
      </c>
      <c r="BM169" s="240" t="s">
        <v>795</v>
      </c>
    </row>
    <row r="170" s="2" customFormat="1" ht="6.96" customHeight="1">
      <c r="A170" s="39"/>
      <c r="B170" s="67"/>
      <c r="C170" s="68"/>
      <c r="D170" s="68"/>
      <c r="E170" s="68"/>
      <c r="F170" s="68"/>
      <c r="G170" s="68"/>
      <c r="H170" s="68"/>
      <c r="I170" s="68"/>
      <c r="J170" s="68"/>
      <c r="K170" s="68"/>
      <c r="L170" s="45"/>
      <c r="M170" s="39"/>
      <c r="O170" s="39"/>
      <c r="P170" s="39"/>
      <c r="Q170" s="39"/>
      <c r="R170" s="39"/>
      <c r="S170" s="39"/>
      <c r="T170" s="39"/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</row>
  </sheetData>
  <sheetProtection sheet="1" autoFilter="0" formatColumns="0" formatRows="0" objects="1" scenarios="1" spinCount="100000" saltValue="wAF9XpipOMRscf7ftiasF01aESwSDUSZMKrXFSA/ehbPuCFw6mNaSuKE2osPyyVUTN6EpqRc1eH8PRmG3fuzpA==" hashValue="/NPiNNRZ8s3VquTCVAvESX3TYo1OhdltTaC1+tAYH6D0jaxzGtZl1iZGGemChkAsHT2dK7U1riCeQzRQdWXb8w==" algorithmName="SHA-512" password="CC35"/>
  <autoFilter ref="C123:K169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0:H110"/>
    <mergeCell ref="E114:H114"/>
    <mergeCell ref="E112:H112"/>
    <mergeCell ref="E116:H116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154</v>
      </c>
    </row>
    <row r="3" s="1" customFormat="1" ht="6.96" customHeight="1">
      <c r="B3" s="149"/>
      <c r="C3" s="150"/>
      <c r="D3" s="150"/>
      <c r="E3" s="150"/>
      <c r="F3" s="150"/>
      <c r="G3" s="150"/>
      <c r="H3" s="150"/>
      <c r="I3" s="150"/>
      <c r="J3" s="150"/>
      <c r="K3" s="150"/>
      <c r="L3" s="21"/>
      <c r="AT3" s="18" t="s">
        <v>85</v>
      </c>
    </row>
    <row r="4" s="1" customFormat="1" ht="24.96" customHeight="1">
      <c r="B4" s="21"/>
      <c r="D4" s="151" t="s">
        <v>184</v>
      </c>
      <c r="L4" s="21"/>
      <c r="M4" s="152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3" t="s">
        <v>16</v>
      </c>
      <c r="L6" s="21"/>
    </row>
    <row r="7" s="1" customFormat="1" ht="16.5" customHeight="1">
      <c r="B7" s="21"/>
      <c r="E7" s="154" t="str">
        <f>'Rekapitulace stavby'!K6</f>
        <v>REKONSTRUKCE HOTELU KVĚTNICE - 3. etapa</v>
      </c>
      <c r="F7" s="153"/>
      <c r="G7" s="153"/>
      <c r="H7" s="153"/>
      <c r="L7" s="21"/>
    </row>
    <row r="8">
      <c r="B8" s="21"/>
      <c r="D8" s="153" t="s">
        <v>198</v>
      </c>
      <c r="L8" s="21"/>
    </row>
    <row r="9" s="1" customFormat="1" ht="16.5" customHeight="1">
      <c r="B9" s="21"/>
      <c r="E9" s="154" t="s">
        <v>2073</v>
      </c>
      <c r="F9" s="1"/>
      <c r="G9" s="1"/>
      <c r="H9" s="1"/>
      <c r="L9" s="21"/>
    </row>
    <row r="10" s="1" customFormat="1" ht="12" customHeight="1">
      <c r="B10" s="21"/>
      <c r="D10" s="153" t="s">
        <v>206</v>
      </c>
      <c r="L10" s="21"/>
    </row>
    <row r="11" s="2" customFormat="1" ht="16.5" customHeight="1">
      <c r="A11" s="39"/>
      <c r="B11" s="45"/>
      <c r="C11" s="39"/>
      <c r="D11" s="39"/>
      <c r="E11" s="165" t="s">
        <v>2856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3" t="s">
        <v>1390</v>
      </c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6.5" customHeight="1">
      <c r="A13" s="39"/>
      <c r="B13" s="45"/>
      <c r="C13" s="39"/>
      <c r="D13" s="39"/>
      <c r="E13" s="155" t="s">
        <v>2860</v>
      </c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3" t="s">
        <v>18</v>
      </c>
      <c r="E15" s="39"/>
      <c r="F15" s="142" t="s">
        <v>1</v>
      </c>
      <c r="G15" s="39"/>
      <c r="H15" s="39"/>
      <c r="I15" s="153" t="s">
        <v>19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3" t="s">
        <v>20</v>
      </c>
      <c r="E16" s="39"/>
      <c r="F16" s="142" t="s">
        <v>21</v>
      </c>
      <c r="G16" s="39"/>
      <c r="H16" s="39"/>
      <c r="I16" s="153" t="s">
        <v>22</v>
      </c>
      <c r="J16" s="156" t="str">
        <f>'Rekapitulace stavby'!AN8</f>
        <v>15. 5. 2025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3" t="s">
        <v>24</v>
      </c>
      <c r="E18" s="39"/>
      <c r="F18" s="39"/>
      <c r="G18" s="39"/>
      <c r="H18" s="39"/>
      <c r="I18" s="153" t="s">
        <v>25</v>
      </c>
      <c r="J18" s="142" t="s">
        <v>1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2" t="s">
        <v>26</v>
      </c>
      <c r="F19" s="39"/>
      <c r="G19" s="39"/>
      <c r="H19" s="39"/>
      <c r="I19" s="153" t="s">
        <v>27</v>
      </c>
      <c r="J19" s="142" t="s">
        <v>1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3" t="s">
        <v>28</v>
      </c>
      <c r="E21" s="39"/>
      <c r="F21" s="39"/>
      <c r="G21" s="39"/>
      <c r="H21" s="39"/>
      <c r="I21" s="153" t="s">
        <v>25</v>
      </c>
      <c r="J21" s="34" t="str">
        <f>'Rekapitulace stavby'!AN13</f>
        <v>Vyplň údaj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'Rekapitulace stavby'!E14</f>
        <v>Vyplň údaj</v>
      </c>
      <c r="F22" s="142"/>
      <c r="G22" s="142"/>
      <c r="H22" s="142"/>
      <c r="I22" s="153" t="s">
        <v>27</v>
      </c>
      <c r="J22" s="34" t="str">
        <f>'Rekapitulace stavby'!AN14</f>
        <v>Vyplň údaj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3" t="s">
        <v>30</v>
      </c>
      <c r="E24" s="39"/>
      <c r="F24" s="39"/>
      <c r="G24" s="39"/>
      <c r="H24" s="39"/>
      <c r="I24" s="153" t="s">
        <v>25</v>
      </c>
      <c r="J24" s="142" t="s">
        <v>1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2" t="s">
        <v>31</v>
      </c>
      <c r="F25" s="39"/>
      <c r="G25" s="39"/>
      <c r="H25" s="39"/>
      <c r="I25" s="153" t="s">
        <v>27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3" t="s">
        <v>33</v>
      </c>
      <c r="E27" s="39"/>
      <c r="F27" s="39"/>
      <c r="G27" s="39"/>
      <c r="H27" s="39"/>
      <c r="I27" s="153" t="s">
        <v>25</v>
      </c>
      <c r="J27" s="142" t="str">
        <f>IF('Rekapitulace stavby'!AN19="","",'Rekapitulace stavby'!AN19)</f>
        <v/>
      </c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2" t="str">
        <f>IF('Rekapitulace stavby'!E20="","",'Rekapitulace stavby'!E20)</f>
        <v xml:space="preserve"> </v>
      </c>
      <c r="F28" s="39"/>
      <c r="G28" s="39"/>
      <c r="H28" s="39"/>
      <c r="I28" s="153" t="s">
        <v>27</v>
      </c>
      <c r="J28" s="142" t="str">
        <f>IF('Rekapitulace stavby'!AN20="","",'Rekapitulace stavby'!AN20)</f>
        <v/>
      </c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3" t="s">
        <v>35</v>
      </c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6.5" customHeight="1">
      <c r="A31" s="157"/>
      <c r="B31" s="158"/>
      <c r="C31" s="157"/>
      <c r="D31" s="157"/>
      <c r="E31" s="159" t="s">
        <v>1</v>
      </c>
      <c r="F31" s="159"/>
      <c r="G31" s="159"/>
      <c r="H31" s="159"/>
      <c r="I31" s="157"/>
      <c r="J31" s="157"/>
      <c r="K31" s="157"/>
      <c r="L31" s="160"/>
      <c r="S31" s="157"/>
      <c r="T31" s="157"/>
      <c r="U31" s="157"/>
      <c r="V31" s="157"/>
      <c r="W31" s="157"/>
      <c r="X31" s="157"/>
      <c r="Y31" s="157"/>
      <c r="Z31" s="157"/>
      <c r="AA31" s="157"/>
      <c r="AB31" s="157"/>
      <c r="AC31" s="157"/>
      <c r="AD31" s="157"/>
      <c r="AE31" s="157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1"/>
      <c r="E33" s="161"/>
      <c r="F33" s="161"/>
      <c r="G33" s="161"/>
      <c r="H33" s="161"/>
      <c r="I33" s="161"/>
      <c r="J33" s="161"/>
      <c r="K33" s="161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2" t="s">
        <v>36</v>
      </c>
      <c r="E34" s="39"/>
      <c r="F34" s="39"/>
      <c r="G34" s="39"/>
      <c r="H34" s="39"/>
      <c r="I34" s="39"/>
      <c r="J34" s="163">
        <f>ROUND(J124,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1"/>
      <c r="E35" s="161"/>
      <c r="F35" s="161"/>
      <c r="G35" s="161"/>
      <c r="H35" s="161"/>
      <c r="I35" s="161"/>
      <c r="J35" s="161"/>
      <c r="K35" s="161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4" t="s">
        <v>38</v>
      </c>
      <c r="G36" s="39"/>
      <c r="H36" s="39"/>
      <c r="I36" s="164" t="s">
        <v>37</v>
      </c>
      <c r="J36" s="164" t="s">
        <v>39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65" t="s">
        <v>40</v>
      </c>
      <c r="E37" s="153" t="s">
        <v>41</v>
      </c>
      <c r="F37" s="166">
        <f>ROUND((SUM(BE124:BE140)),  2)</f>
        <v>0</v>
      </c>
      <c r="G37" s="39"/>
      <c r="H37" s="39"/>
      <c r="I37" s="167">
        <v>0.20999999999999999</v>
      </c>
      <c r="J37" s="166">
        <f>ROUND(((SUM(BE124:BE140))*I37),  2)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53" t="s">
        <v>42</v>
      </c>
      <c r="F38" s="166">
        <f>ROUND((SUM(BF124:BF140)),  2)</f>
        <v>0</v>
      </c>
      <c r="G38" s="39"/>
      <c r="H38" s="39"/>
      <c r="I38" s="167">
        <v>0.12</v>
      </c>
      <c r="J38" s="166">
        <f>ROUND(((SUM(BF124:BF140))*I38),  2)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3" t="s">
        <v>43</v>
      </c>
      <c r="F39" s="166">
        <f>ROUND((SUM(BG124:BG140)),  2)</f>
        <v>0</v>
      </c>
      <c r="G39" s="39"/>
      <c r="H39" s="39"/>
      <c r="I39" s="167">
        <v>0.20999999999999999</v>
      </c>
      <c r="J39" s="166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3" t="s">
        <v>44</v>
      </c>
      <c r="F40" s="166">
        <f>ROUND((SUM(BH124:BH140)),  2)</f>
        <v>0</v>
      </c>
      <c r="G40" s="39"/>
      <c r="H40" s="39"/>
      <c r="I40" s="167">
        <v>0.12</v>
      </c>
      <c r="J40" s="166">
        <f>0</f>
        <v>0</v>
      </c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53" t="s">
        <v>45</v>
      </c>
      <c r="F41" s="166">
        <f>ROUND((SUM(BI124:BI140)),  2)</f>
        <v>0</v>
      </c>
      <c r="G41" s="39"/>
      <c r="H41" s="39"/>
      <c r="I41" s="167">
        <v>0</v>
      </c>
      <c r="J41" s="166">
        <f>0</f>
        <v>0</v>
      </c>
      <c r="K41" s="39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68"/>
      <c r="D43" s="169" t="s">
        <v>46</v>
      </c>
      <c r="E43" s="170"/>
      <c r="F43" s="170"/>
      <c r="G43" s="171" t="s">
        <v>47</v>
      </c>
      <c r="H43" s="172" t="s">
        <v>48</v>
      </c>
      <c r="I43" s="170"/>
      <c r="J43" s="173">
        <f>SUM(J34:J41)</f>
        <v>0</v>
      </c>
      <c r="K43" s="174"/>
      <c r="L43" s="64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64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5" t="s">
        <v>49</v>
      </c>
      <c r="E50" s="176"/>
      <c r="F50" s="176"/>
      <c r="G50" s="175" t="s">
        <v>50</v>
      </c>
      <c r="H50" s="176"/>
      <c r="I50" s="176"/>
      <c r="J50" s="176"/>
      <c r="K50" s="176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7" t="s">
        <v>51</v>
      </c>
      <c r="E61" s="178"/>
      <c r="F61" s="179" t="s">
        <v>52</v>
      </c>
      <c r="G61" s="177" t="s">
        <v>51</v>
      </c>
      <c r="H61" s="178"/>
      <c r="I61" s="178"/>
      <c r="J61" s="180" t="s">
        <v>52</v>
      </c>
      <c r="K61" s="178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5" t="s">
        <v>53</v>
      </c>
      <c r="E65" s="181"/>
      <c r="F65" s="181"/>
      <c r="G65" s="175" t="s">
        <v>54</v>
      </c>
      <c r="H65" s="181"/>
      <c r="I65" s="181"/>
      <c r="J65" s="181"/>
      <c r="K65" s="181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7" t="s">
        <v>51</v>
      </c>
      <c r="E76" s="178"/>
      <c r="F76" s="179" t="s">
        <v>52</v>
      </c>
      <c r="G76" s="177" t="s">
        <v>51</v>
      </c>
      <c r="H76" s="178"/>
      <c r="I76" s="178"/>
      <c r="J76" s="180" t="s">
        <v>52</v>
      </c>
      <c r="K76" s="178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2"/>
      <c r="C77" s="183"/>
      <c r="D77" s="183"/>
      <c r="E77" s="183"/>
      <c r="F77" s="183"/>
      <c r="G77" s="183"/>
      <c r="H77" s="183"/>
      <c r="I77" s="183"/>
      <c r="J77" s="183"/>
      <c r="K77" s="183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4"/>
      <c r="C81" s="185"/>
      <c r="D81" s="185"/>
      <c r="E81" s="185"/>
      <c r="F81" s="185"/>
      <c r="G81" s="185"/>
      <c r="H81" s="185"/>
      <c r="I81" s="185"/>
      <c r="J81" s="185"/>
      <c r="K81" s="185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217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6" t="str">
        <f>E7</f>
        <v>REKONSTRUKCE HOTELU KVĚTNICE - 3. etapa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198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1" customFormat="1" ht="16.5" customHeight="1">
      <c r="B87" s="22"/>
      <c r="C87" s="23"/>
      <c r="D87" s="23"/>
      <c r="E87" s="186" t="s">
        <v>2073</v>
      </c>
      <c r="F87" s="23"/>
      <c r="G87" s="23"/>
      <c r="H87" s="23"/>
      <c r="I87" s="23"/>
      <c r="J87" s="23"/>
      <c r="K87" s="23"/>
      <c r="L87" s="21"/>
    </row>
    <row r="88" s="1" customFormat="1" ht="12" customHeight="1">
      <c r="B88" s="22"/>
      <c r="C88" s="33" t="s">
        <v>206</v>
      </c>
      <c r="D88" s="23"/>
      <c r="E88" s="23"/>
      <c r="F88" s="23"/>
      <c r="G88" s="23"/>
      <c r="H88" s="23"/>
      <c r="I88" s="23"/>
      <c r="J88" s="23"/>
      <c r="K88" s="23"/>
      <c r="L88" s="21"/>
    </row>
    <row r="89" s="2" customFormat="1" ht="16.5" customHeight="1">
      <c r="A89" s="39"/>
      <c r="B89" s="40"/>
      <c r="C89" s="41"/>
      <c r="D89" s="41"/>
      <c r="E89" s="310" t="s">
        <v>2856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12" customHeight="1">
      <c r="A90" s="39"/>
      <c r="B90" s="40"/>
      <c r="C90" s="33" t="s">
        <v>1390</v>
      </c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6.5" customHeight="1">
      <c r="A91" s="39"/>
      <c r="B91" s="40"/>
      <c r="C91" s="41"/>
      <c r="D91" s="41"/>
      <c r="E91" s="77" t="str">
        <f>E13</f>
        <v>D.1.4.4.2 - U - Kamerový systém - ubytování</v>
      </c>
      <c r="F91" s="41"/>
      <c r="G91" s="41"/>
      <c r="H91" s="41"/>
      <c r="I91" s="41"/>
      <c r="J91" s="41"/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2" customHeight="1">
      <c r="A93" s="39"/>
      <c r="B93" s="40"/>
      <c r="C93" s="33" t="s">
        <v>20</v>
      </c>
      <c r="D93" s="41"/>
      <c r="E93" s="41"/>
      <c r="F93" s="28" t="str">
        <f>F16</f>
        <v>Tišnov</v>
      </c>
      <c r="G93" s="41"/>
      <c r="H93" s="41"/>
      <c r="I93" s="33" t="s">
        <v>22</v>
      </c>
      <c r="J93" s="80" t="str">
        <f>IF(J16="","",J16)</f>
        <v>15. 5. 2025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25.65" customHeight="1">
      <c r="A95" s="39"/>
      <c r="B95" s="40"/>
      <c r="C95" s="33" t="s">
        <v>24</v>
      </c>
      <c r="D95" s="41"/>
      <c r="E95" s="41"/>
      <c r="F95" s="28" t="str">
        <f>E19</f>
        <v>Město Tišnov</v>
      </c>
      <c r="G95" s="41"/>
      <c r="H95" s="41"/>
      <c r="I95" s="33" t="s">
        <v>30</v>
      </c>
      <c r="J95" s="37" t="str">
        <f>E25</f>
        <v>BURIAN-KŘIVINKA ARCHITECTS</v>
      </c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15.15" customHeight="1">
      <c r="A96" s="39"/>
      <c r="B96" s="40"/>
      <c r="C96" s="33" t="s">
        <v>28</v>
      </c>
      <c r="D96" s="41"/>
      <c r="E96" s="41"/>
      <c r="F96" s="28" t="str">
        <f>IF(E22="","",E22)</f>
        <v>Vyplň údaj</v>
      </c>
      <c r="G96" s="41"/>
      <c r="H96" s="41"/>
      <c r="I96" s="33" t="s">
        <v>33</v>
      </c>
      <c r="J96" s="37" t="str">
        <f>E28</f>
        <v xml:space="preserve"> 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9.28" customHeight="1">
      <c r="A98" s="39"/>
      <c r="B98" s="40"/>
      <c r="C98" s="187" t="s">
        <v>218</v>
      </c>
      <c r="D98" s="188"/>
      <c r="E98" s="188"/>
      <c r="F98" s="188"/>
      <c r="G98" s="188"/>
      <c r="H98" s="188"/>
      <c r="I98" s="188"/>
      <c r="J98" s="189" t="s">
        <v>219</v>
      </c>
      <c r="K98" s="188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s="2" customFormat="1" ht="22.8" customHeight="1">
      <c r="A100" s="39"/>
      <c r="B100" s="40"/>
      <c r="C100" s="190" t="s">
        <v>220</v>
      </c>
      <c r="D100" s="41"/>
      <c r="E100" s="41"/>
      <c r="F100" s="41"/>
      <c r="G100" s="41"/>
      <c r="H100" s="41"/>
      <c r="I100" s="41"/>
      <c r="J100" s="111">
        <f>J124</f>
        <v>0</v>
      </c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221</v>
      </c>
    </row>
    <row r="101" s="2" customFormat="1" ht="21.84" customHeight="1">
      <c r="A101" s="39"/>
      <c r="B101" s="40"/>
      <c r="C101" s="41"/>
      <c r="D101" s="41"/>
      <c r="E101" s="41"/>
      <c r="F101" s="41"/>
      <c r="G101" s="41"/>
      <c r="H101" s="41"/>
      <c r="I101" s="41"/>
      <c r="J101" s="41"/>
      <c r="K101" s="41"/>
      <c r="L101" s="64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</row>
    <row r="102" s="2" customFormat="1" ht="6.96" customHeight="1">
      <c r="A102" s="39"/>
      <c r="B102" s="67"/>
      <c r="C102" s="68"/>
      <c r="D102" s="68"/>
      <c r="E102" s="68"/>
      <c r="F102" s="68"/>
      <c r="G102" s="68"/>
      <c r="H102" s="68"/>
      <c r="I102" s="68"/>
      <c r="J102" s="68"/>
      <c r="K102" s="68"/>
      <c r="L102" s="64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</row>
    <row r="106" s="2" customFormat="1" ht="6.96" customHeight="1">
      <c r="A106" s="39"/>
      <c r="B106" s="69"/>
      <c r="C106" s="70"/>
      <c r="D106" s="70"/>
      <c r="E106" s="70"/>
      <c r="F106" s="70"/>
      <c r="G106" s="70"/>
      <c r="H106" s="70"/>
      <c r="I106" s="70"/>
      <c r="J106" s="70"/>
      <c r="K106" s="70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="2" customFormat="1" ht="24.96" customHeight="1">
      <c r="A107" s="39"/>
      <c r="B107" s="40"/>
      <c r="C107" s="24" t="s">
        <v>238</v>
      </c>
      <c r="D107" s="41"/>
      <c r="E107" s="41"/>
      <c r="F107" s="41"/>
      <c r="G107" s="41"/>
      <c r="H107" s="41"/>
      <c r="I107" s="41"/>
      <c r="J107" s="41"/>
      <c r="K107" s="41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6.96" customHeight="1">
      <c r="A108" s="39"/>
      <c r="B108" s="40"/>
      <c r="C108" s="41"/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12" customHeight="1">
      <c r="A109" s="39"/>
      <c r="B109" s="40"/>
      <c r="C109" s="33" t="s">
        <v>16</v>
      </c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16.5" customHeight="1">
      <c r="A110" s="39"/>
      <c r="B110" s="40"/>
      <c r="C110" s="41"/>
      <c r="D110" s="41"/>
      <c r="E110" s="186" t="str">
        <f>E7</f>
        <v>REKONSTRUKCE HOTELU KVĚTNICE - 3. etapa</v>
      </c>
      <c r="F110" s="33"/>
      <c r="G110" s="33"/>
      <c r="H110" s="33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1" customFormat="1" ht="12" customHeight="1">
      <c r="B111" s="22"/>
      <c r="C111" s="33" t="s">
        <v>198</v>
      </c>
      <c r="D111" s="23"/>
      <c r="E111" s="23"/>
      <c r="F111" s="23"/>
      <c r="G111" s="23"/>
      <c r="H111" s="23"/>
      <c r="I111" s="23"/>
      <c r="J111" s="23"/>
      <c r="K111" s="23"/>
      <c r="L111" s="21"/>
    </row>
    <row r="112" s="1" customFormat="1" ht="16.5" customHeight="1">
      <c r="B112" s="22"/>
      <c r="C112" s="23"/>
      <c r="D112" s="23"/>
      <c r="E112" s="186" t="s">
        <v>2073</v>
      </c>
      <c r="F112" s="23"/>
      <c r="G112" s="23"/>
      <c r="H112" s="23"/>
      <c r="I112" s="23"/>
      <c r="J112" s="23"/>
      <c r="K112" s="23"/>
      <c r="L112" s="21"/>
    </row>
    <row r="113" s="1" customFormat="1" ht="12" customHeight="1">
      <c r="B113" s="22"/>
      <c r="C113" s="33" t="s">
        <v>206</v>
      </c>
      <c r="D113" s="23"/>
      <c r="E113" s="23"/>
      <c r="F113" s="23"/>
      <c r="G113" s="23"/>
      <c r="H113" s="23"/>
      <c r="I113" s="23"/>
      <c r="J113" s="23"/>
      <c r="K113" s="23"/>
      <c r="L113" s="21"/>
    </row>
    <row r="114" s="2" customFormat="1" ht="16.5" customHeight="1">
      <c r="A114" s="39"/>
      <c r="B114" s="40"/>
      <c r="C114" s="41"/>
      <c r="D114" s="41"/>
      <c r="E114" s="310" t="s">
        <v>2856</v>
      </c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2" customHeight="1">
      <c r="A115" s="39"/>
      <c r="B115" s="40"/>
      <c r="C115" s="33" t="s">
        <v>1390</v>
      </c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6.5" customHeight="1">
      <c r="A116" s="39"/>
      <c r="B116" s="40"/>
      <c r="C116" s="41"/>
      <c r="D116" s="41"/>
      <c r="E116" s="77" t="str">
        <f>E13</f>
        <v>D.1.4.4.2 - U - Kamerový systém - ubytování</v>
      </c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6.96" customHeight="1">
      <c r="A117" s="39"/>
      <c r="B117" s="40"/>
      <c r="C117" s="41"/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2" customHeight="1">
      <c r="A118" s="39"/>
      <c r="B118" s="40"/>
      <c r="C118" s="33" t="s">
        <v>20</v>
      </c>
      <c r="D118" s="41"/>
      <c r="E118" s="41"/>
      <c r="F118" s="28" t="str">
        <f>F16</f>
        <v>Tišnov</v>
      </c>
      <c r="G118" s="41"/>
      <c r="H118" s="41"/>
      <c r="I118" s="33" t="s">
        <v>22</v>
      </c>
      <c r="J118" s="80" t="str">
        <f>IF(J16="","",J16)</f>
        <v>15. 5. 2025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6.96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25.65" customHeight="1">
      <c r="A120" s="39"/>
      <c r="B120" s="40"/>
      <c r="C120" s="33" t="s">
        <v>24</v>
      </c>
      <c r="D120" s="41"/>
      <c r="E120" s="41"/>
      <c r="F120" s="28" t="str">
        <f>E19</f>
        <v>Město Tišnov</v>
      </c>
      <c r="G120" s="41"/>
      <c r="H120" s="41"/>
      <c r="I120" s="33" t="s">
        <v>30</v>
      </c>
      <c r="J120" s="37" t="str">
        <f>E25</f>
        <v>BURIAN-KŘIVINKA ARCHITECTS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5.15" customHeight="1">
      <c r="A121" s="39"/>
      <c r="B121" s="40"/>
      <c r="C121" s="33" t="s">
        <v>28</v>
      </c>
      <c r="D121" s="41"/>
      <c r="E121" s="41"/>
      <c r="F121" s="28" t="str">
        <f>IF(E22="","",E22)</f>
        <v>Vyplň údaj</v>
      </c>
      <c r="G121" s="41"/>
      <c r="H121" s="41"/>
      <c r="I121" s="33" t="s">
        <v>33</v>
      </c>
      <c r="J121" s="37" t="str">
        <f>E28</f>
        <v xml:space="preserve"> </v>
      </c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0.32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11" customFormat="1" ht="29.28" customHeight="1">
      <c r="A123" s="202"/>
      <c r="B123" s="203"/>
      <c r="C123" s="204" t="s">
        <v>239</v>
      </c>
      <c r="D123" s="205" t="s">
        <v>61</v>
      </c>
      <c r="E123" s="205" t="s">
        <v>57</v>
      </c>
      <c r="F123" s="205" t="s">
        <v>58</v>
      </c>
      <c r="G123" s="205" t="s">
        <v>240</v>
      </c>
      <c r="H123" s="205" t="s">
        <v>241</v>
      </c>
      <c r="I123" s="205" t="s">
        <v>242</v>
      </c>
      <c r="J123" s="205" t="s">
        <v>219</v>
      </c>
      <c r="K123" s="206" t="s">
        <v>243</v>
      </c>
      <c r="L123" s="207"/>
      <c r="M123" s="101" t="s">
        <v>1</v>
      </c>
      <c r="N123" s="102" t="s">
        <v>40</v>
      </c>
      <c r="O123" s="102" t="s">
        <v>244</v>
      </c>
      <c r="P123" s="102" t="s">
        <v>245</v>
      </c>
      <c r="Q123" s="102" t="s">
        <v>246</v>
      </c>
      <c r="R123" s="102" t="s">
        <v>247</v>
      </c>
      <c r="S123" s="102" t="s">
        <v>248</v>
      </c>
      <c r="T123" s="103" t="s">
        <v>249</v>
      </c>
      <c r="U123" s="202"/>
      <c r="V123" s="202"/>
      <c r="W123" s="202"/>
      <c r="X123" s="202"/>
      <c r="Y123" s="202"/>
      <c r="Z123" s="202"/>
      <c r="AA123" s="202"/>
      <c r="AB123" s="202"/>
      <c r="AC123" s="202"/>
      <c r="AD123" s="202"/>
      <c r="AE123" s="202"/>
    </row>
    <row r="124" s="2" customFormat="1" ht="22.8" customHeight="1">
      <c r="A124" s="39"/>
      <c r="B124" s="40"/>
      <c r="C124" s="108" t="s">
        <v>250</v>
      </c>
      <c r="D124" s="41"/>
      <c r="E124" s="41"/>
      <c r="F124" s="41"/>
      <c r="G124" s="41"/>
      <c r="H124" s="41"/>
      <c r="I124" s="41"/>
      <c r="J124" s="208">
        <f>BK124</f>
        <v>0</v>
      </c>
      <c r="K124" s="41"/>
      <c r="L124" s="45"/>
      <c r="M124" s="104"/>
      <c r="N124" s="209"/>
      <c r="O124" s="105"/>
      <c r="P124" s="210">
        <f>SUM(P125:P140)</f>
        <v>0</v>
      </c>
      <c r="Q124" s="105"/>
      <c r="R124" s="210">
        <f>SUM(R125:R140)</f>
        <v>0</v>
      </c>
      <c r="S124" s="105"/>
      <c r="T124" s="211">
        <f>SUM(T125:T140)</f>
        <v>0</v>
      </c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T124" s="18" t="s">
        <v>75</v>
      </c>
      <c r="AU124" s="18" t="s">
        <v>221</v>
      </c>
      <c r="BK124" s="212">
        <f>SUM(BK125:BK140)</f>
        <v>0</v>
      </c>
    </row>
    <row r="125" s="2" customFormat="1" ht="16.5" customHeight="1">
      <c r="A125" s="39"/>
      <c r="B125" s="40"/>
      <c r="C125" s="229" t="s">
        <v>83</v>
      </c>
      <c r="D125" s="229" t="s">
        <v>256</v>
      </c>
      <c r="E125" s="230" t="s">
        <v>1488</v>
      </c>
      <c r="F125" s="231" t="s">
        <v>1489</v>
      </c>
      <c r="G125" s="232" t="s">
        <v>187</v>
      </c>
      <c r="H125" s="233">
        <v>124</v>
      </c>
      <c r="I125" s="234"/>
      <c r="J125" s="235">
        <f>ROUND(I125*H125,2)</f>
        <v>0</v>
      </c>
      <c r="K125" s="231" t="s">
        <v>1</v>
      </c>
      <c r="L125" s="45"/>
      <c r="M125" s="236" t="s">
        <v>1</v>
      </c>
      <c r="N125" s="237" t="s">
        <v>41</v>
      </c>
      <c r="O125" s="92"/>
      <c r="P125" s="238">
        <f>O125*H125</f>
        <v>0</v>
      </c>
      <c r="Q125" s="238">
        <v>0</v>
      </c>
      <c r="R125" s="238">
        <f>Q125*H125</f>
        <v>0</v>
      </c>
      <c r="S125" s="238">
        <v>0</v>
      </c>
      <c r="T125" s="239">
        <f>S125*H125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R125" s="240" t="s">
        <v>260</v>
      </c>
      <c r="AT125" s="240" t="s">
        <v>256</v>
      </c>
      <c r="AU125" s="240" t="s">
        <v>76</v>
      </c>
      <c r="AY125" s="18" t="s">
        <v>253</v>
      </c>
      <c r="BE125" s="241">
        <f>IF(N125="základní",J125,0)</f>
        <v>0</v>
      </c>
      <c r="BF125" s="241">
        <f>IF(N125="snížená",J125,0)</f>
        <v>0</v>
      </c>
      <c r="BG125" s="241">
        <f>IF(N125="zákl. přenesená",J125,0)</f>
        <v>0</v>
      </c>
      <c r="BH125" s="241">
        <f>IF(N125="sníž. přenesená",J125,0)</f>
        <v>0</v>
      </c>
      <c r="BI125" s="241">
        <f>IF(N125="nulová",J125,0)</f>
        <v>0</v>
      </c>
      <c r="BJ125" s="18" t="s">
        <v>83</v>
      </c>
      <c r="BK125" s="241">
        <f>ROUND(I125*H125,2)</f>
        <v>0</v>
      </c>
      <c r="BL125" s="18" t="s">
        <v>260</v>
      </c>
      <c r="BM125" s="240" t="s">
        <v>85</v>
      </c>
    </row>
    <row r="126" s="2" customFormat="1" ht="16.5" customHeight="1">
      <c r="A126" s="39"/>
      <c r="B126" s="40"/>
      <c r="C126" s="229" t="s">
        <v>102</v>
      </c>
      <c r="D126" s="229" t="s">
        <v>256</v>
      </c>
      <c r="E126" s="230" t="s">
        <v>1412</v>
      </c>
      <c r="F126" s="231" t="s">
        <v>1413</v>
      </c>
      <c r="G126" s="232" t="s">
        <v>187</v>
      </c>
      <c r="H126" s="233">
        <v>85</v>
      </c>
      <c r="I126" s="234"/>
      <c r="J126" s="235">
        <f>ROUND(I126*H126,2)</f>
        <v>0</v>
      </c>
      <c r="K126" s="231" t="s">
        <v>1</v>
      </c>
      <c r="L126" s="45"/>
      <c r="M126" s="236" t="s">
        <v>1</v>
      </c>
      <c r="N126" s="237" t="s">
        <v>41</v>
      </c>
      <c r="O126" s="92"/>
      <c r="P126" s="238">
        <f>O126*H126</f>
        <v>0</v>
      </c>
      <c r="Q126" s="238">
        <v>0</v>
      </c>
      <c r="R126" s="238">
        <f>Q126*H126</f>
        <v>0</v>
      </c>
      <c r="S126" s="238">
        <v>0</v>
      </c>
      <c r="T126" s="239">
        <f>S126*H126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R126" s="240" t="s">
        <v>260</v>
      </c>
      <c r="AT126" s="240" t="s">
        <v>256</v>
      </c>
      <c r="AU126" s="240" t="s">
        <v>76</v>
      </c>
      <c r="AY126" s="18" t="s">
        <v>253</v>
      </c>
      <c r="BE126" s="241">
        <f>IF(N126="základní",J126,0)</f>
        <v>0</v>
      </c>
      <c r="BF126" s="241">
        <f>IF(N126="snížená",J126,0)</f>
        <v>0</v>
      </c>
      <c r="BG126" s="241">
        <f>IF(N126="zákl. přenesená",J126,0)</f>
        <v>0</v>
      </c>
      <c r="BH126" s="241">
        <f>IF(N126="sníž. přenesená",J126,0)</f>
        <v>0</v>
      </c>
      <c r="BI126" s="241">
        <f>IF(N126="nulová",J126,0)</f>
        <v>0</v>
      </c>
      <c r="BJ126" s="18" t="s">
        <v>83</v>
      </c>
      <c r="BK126" s="241">
        <f>ROUND(I126*H126,2)</f>
        <v>0</v>
      </c>
      <c r="BL126" s="18" t="s">
        <v>260</v>
      </c>
      <c r="BM126" s="240" t="s">
        <v>260</v>
      </c>
    </row>
    <row r="127" s="2" customFormat="1" ht="16.5" customHeight="1">
      <c r="A127" s="39"/>
      <c r="B127" s="40"/>
      <c r="C127" s="229" t="s">
        <v>260</v>
      </c>
      <c r="D127" s="229" t="s">
        <v>256</v>
      </c>
      <c r="E127" s="230" t="s">
        <v>1490</v>
      </c>
      <c r="F127" s="231" t="s">
        <v>1491</v>
      </c>
      <c r="G127" s="232" t="s">
        <v>187</v>
      </c>
      <c r="H127" s="233">
        <v>4</v>
      </c>
      <c r="I127" s="234"/>
      <c r="J127" s="235">
        <f>ROUND(I127*H127,2)</f>
        <v>0</v>
      </c>
      <c r="K127" s="231" t="s">
        <v>1</v>
      </c>
      <c r="L127" s="45"/>
      <c r="M127" s="236" t="s">
        <v>1</v>
      </c>
      <c r="N127" s="237" t="s">
        <v>41</v>
      </c>
      <c r="O127" s="92"/>
      <c r="P127" s="238">
        <f>O127*H127</f>
        <v>0</v>
      </c>
      <c r="Q127" s="238">
        <v>0</v>
      </c>
      <c r="R127" s="238">
        <f>Q127*H127</f>
        <v>0</v>
      </c>
      <c r="S127" s="238">
        <v>0</v>
      </c>
      <c r="T127" s="239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40" t="s">
        <v>260</v>
      </c>
      <c r="AT127" s="240" t="s">
        <v>256</v>
      </c>
      <c r="AU127" s="240" t="s">
        <v>76</v>
      </c>
      <c r="AY127" s="18" t="s">
        <v>253</v>
      </c>
      <c r="BE127" s="241">
        <f>IF(N127="základní",J127,0)</f>
        <v>0</v>
      </c>
      <c r="BF127" s="241">
        <f>IF(N127="snížená",J127,0)</f>
        <v>0</v>
      </c>
      <c r="BG127" s="241">
        <f>IF(N127="zákl. přenesená",J127,0)</f>
        <v>0</v>
      </c>
      <c r="BH127" s="241">
        <f>IF(N127="sníž. přenesená",J127,0)</f>
        <v>0</v>
      </c>
      <c r="BI127" s="241">
        <f>IF(N127="nulová",J127,0)</f>
        <v>0</v>
      </c>
      <c r="BJ127" s="18" t="s">
        <v>83</v>
      </c>
      <c r="BK127" s="241">
        <f>ROUND(I127*H127,2)</f>
        <v>0</v>
      </c>
      <c r="BL127" s="18" t="s">
        <v>260</v>
      </c>
      <c r="BM127" s="240" t="s">
        <v>254</v>
      </c>
    </row>
    <row r="128" s="2" customFormat="1" ht="16.5" customHeight="1">
      <c r="A128" s="39"/>
      <c r="B128" s="40"/>
      <c r="C128" s="229" t="s">
        <v>288</v>
      </c>
      <c r="D128" s="229" t="s">
        <v>256</v>
      </c>
      <c r="E128" s="230" t="s">
        <v>1416</v>
      </c>
      <c r="F128" s="231" t="s">
        <v>1417</v>
      </c>
      <c r="G128" s="232" t="s">
        <v>1372</v>
      </c>
      <c r="H128" s="233">
        <v>105</v>
      </c>
      <c r="I128" s="234"/>
      <c r="J128" s="235">
        <f>ROUND(I128*H128,2)</f>
        <v>0</v>
      </c>
      <c r="K128" s="231" t="s">
        <v>1</v>
      </c>
      <c r="L128" s="45"/>
      <c r="M128" s="236" t="s">
        <v>1</v>
      </c>
      <c r="N128" s="237" t="s">
        <v>41</v>
      </c>
      <c r="O128" s="92"/>
      <c r="P128" s="238">
        <f>O128*H128</f>
        <v>0</v>
      </c>
      <c r="Q128" s="238">
        <v>0</v>
      </c>
      <c r="R128" s="238">
        <f>Q128*H128</f>
        <v>0</v>
      </c>
      <c r="S128" s="238">
        <v>0</v>
      </c>
      <c r="T128" s="239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40" t="s">
        <v>260</v>
      </c>
      <c r="AT128" s="240" t="s">
        <v>256</v>
      </c>
      <c r="AU128" s="240" t="s">
        <v>76</v>
      </c>
      <c r="AY128" s="18" t="s">
        <v>253</v>
      </c>
      <c r="BE128" s="241">
        <f>IF(N128="základní",J128,0)</f>
        <v>0</v>
      </c>
      <c r="BF128" s="241">
        <f>IF(N128="snížená",J128,0)</f>
        <v>0</v>
      </c>
      <c r="BG128" s="241">
        <f>IF(N128="zákl. přenesená",J128,0)</f>
        <v>0</v>
      </c>
      <c r="BH128" s="241">
        <f>IF(N128="sníž. přenesená",J128,0)</f>
        <v>0</v>
      </c>
      <c r="BI128" s="241">
        <f>IF(N128="nulová",J128,0)</f>
        <v>0</v>
      </c>
      <c r="BJ128" s="18" t="s">
        <v>83</v>
      </c>
      <c r="BK128" s="241">
        <f>ROUND(I128*H128,2)</f>
        <v>0</v>
      </c>
      <c r="BL128" s="18" t="s">
        <v>260</v>
      </c>
      <c r="BM128" s="240" t="s">
        <v>328</v>
      </c>
    </row>
    <row r="129" s="2" customFormat="1" ht="16.5" customHeight="1">
      <c r="A129" s="39"/>
      <c r="B129" s="40"/>
      <c r="C129" s="229" t="s">
        <v>254</v>
      </c>
      <c r="D129" s="229" t="s">
        <v>256</v>
      </c>
      <c r="E129" s="230" t="s">
        <v>1418</v>
      </c>
      <c r="F129" s="231" t="s">
        <v>1419</v>
      </c>
      <c r="G129" s="232" t="s">
        <v>1372</v>
      </c>
      <c r="H129" s="233">
        <v>10</v>
      </c>
      <c r="I129" s="234"/>
      <c r="J129" s="235">
        <f>ROUND(I129*H129,2)</f>
        <v>0</v>
      </c>
      <c r="K129" s="231" t="s">
        <v>1</v>
      </c>
      <c r="L129" s="45"/>
      <c r="M129" s="236" t="s">
        <v>1</v>
      </c>
      <c r="N129" s="237" t="s">
        <v>41</v>
      </c>
      <c r="O129" s="92"/>
      <c r="P129" s="238">
        <f>O129*H129</f>
        <v>0</v>
      </c>
      <c r="Q129" s="238">
        <v>0</v>
      </c>
      <c r="R129" s="238">
        <f>Q129*H129</f>
        <v>0</v>
      </c>
      <c r="S129" s="238">
        <v>0</v>
      </c>
      <c r="T129" s="239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40" t="s">
        <v>260</v>
      </c>
      <c r="AT129" s="240" t="s">
        <v>256</v>
      </c>
      <c r="AU129" s="240" t="s">
        <v>76</v>
      </c>
      <c r="AY129" s="18" t="s">
        <v>253</v>
      </c>
      <c r="BE129" s="241">
        <f>IF(N129="základní",J129,0)</f>
        <v>0</v>
      </c>
      <c r="BF129" s="241">
        <f>IF(N129="snížená",J129,0)</f>
        <v>0</v>
      </c>
      <c r="BG129" s="241">
        <f>IF(N129="zákl. přenesená",J129,0)</f>
        <v>0</v>
      </c>
      <c r="BH129" s="241">
        <f>IF(N129="sníž. přenesená",J129,0)</f>
        <v>0</v>
      </c>
      <c r="BI129" s="241">
        <f>IF(N129="nulová",J129,0)</f>
        <v>0</v>
      </c>
      <c r="BJ129" s="18" t="s">
        <v>83</v>
      </c>
      <c r="BK129" s="241">
        <f>ROUND(I129*H129,2)</f>
        <v>0</v>
      </c>
      <c r="BL129" s="18" t="s">
        <v>260</v>
      </c>
      <c r="BM129" s="240" t="s">
        <v>375</v>
      </c>
    </row>
    <row r="130" s="2" customFormat="1" ht="16.5" customHeight="1">
      <c r="A130" s="39"/>
      <c r="B130" s="40"/>
      <c r="C130" s="229" t="s">
        <v>361</v>
      </c>
      <c r="D130" s="229" t="s">
        <v>256</v>
      </c>
      <c r="E130" s="230" t="s">
        <v>1444</v>
      </c>
      <c r="F130" s="231" t="s">
        <v>1445</v>
      </c>
      <c r="G130" s="232" t="s">
        <v>1372</v>
      </c>
      <c r="H130" s="233">
        <v>2</v>
      </c>
      <c r="I130" s="234"/>
      <c r="J130" s="235">
        <f>ROUND(I130*H130,2)</f>
        <v>0</v>
      </c>
      <c r="K130" s="231" t="s">
        <v>1</v>
      </c>
      <c r="L130" s="45"/>
      <c r="M130" s="236" t="s">
        <v>1</v>
      </c>
      <c r="N130" s="237" t="s">
        <v>41</v>
      </c>
      <c r="O130" s="92"/>
      <c r="P130" s="238">
        <f>O130*H130</f>
        <v>0</v>
      </c>
      <c r="Q130" s="238">
        <v>0</v>
      </c>
      <c r="R130" s="238">
        <f>Q130*H130</f>
        <v>0</v>
      </c>
      <c r="S130" s="238">
        <v>0</v>
      </c>
      <c r="T130" s="239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40" t="s">
        <v>260</v>
      </c>
      <c r="AT130" s="240" t="s">
        <v>256</v>
      </c>
      <c r="AU130" s="240" t="s">
        <v>76</v>
      </c>
      <c r="AY130" s="18" t="s">
        <v>253</v>
      </c>
      <c r="BE130" s="241">
        <f>IF(N130="základní",J130,0)</f>
        <v>0</v>
      </c>
      <c r="BF130" s="241">
        <f>IF(N130="snížená",J130,0)</f>
        <v>0</v>
      </c>
      <c r="BG130" s="241">
        <f>IF(N130="zákl. přenesená",J130,0)</f>
        <v>0</v>
      </c>
      <c r="BH130" s="241">
        <f>IF(N130="sníž. přenesená",J130,0)</f>
        <v>0</v>
      </c>
      <c r="BI130" s="241">
        <f>IF(N130="nulová",J130,0)</f>
        <v>0</v>
      </c>
      <c r="BJ130" s="18" t="s">
        <v>83</v>
      </c>
      <c r="BK130" s="241">
        <f>ROUND(I130*H130,2)</f>
        <v>0</v>
      </c>
      <c r="BL130" s="18" t="s">
        <v>260</v>
      </c>
      <c r="BM130" s="240" t="s">
        <v>8</v>
      </c>
    </row>
    <row r="131" s="2" customFormat="1" ht="16.5" customHeight="1">
      <c r="A131" s="39"/>
      <c r="B131" s="40"/>
      <c r="C131" s="229" t="s">
        <v>328</v>
      </c>
      <c r="D131" s="229" t="s">
        <v>256</v>
      </c>
      <c r="E131" s="230" t="s">
        <v>1446</v>
      </c>
      <c r="F131" s="231" t="s">
        <v>1447</v>
      </c>
      <c r="G131" s="232" t="s">
        <v>1372</v>
      </c>
      <c r="H131" s="233">
        <v>4</v>
      </c>
      <c r="I131" s="234"/>
      <c r="J131" s="235">
        <f>ROUND(I131*H131,2)</f>
        <v>0</v>
      </c>
      <c r="K131" s="231" t="s">
        <v>1</v>
      </c>
      <c r="L131" s="45"/>
      <c r="M131" s="236" t="s">
        <v>1</v>
      </c>
      <c r="N131" s="237" t="s">
        <v>41</v>
      </c>
      <c r="O131" s="92"/>
      <c r="P131" s="238">
        <f>O131*H131</f>
        <v>0</v>
      </c>
      <c r="Q131" s="238">
        <v>0</v>
      </c>
      <c r="R131" s="238">
        <f>Q131*H131</f>
        <v>0</v>
      </c>
      <c r="S131" s="238">
        <v>0</v>
      </c>
      <c r="T131" s="239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40" t="s">
        <v>260</v>
      </c>
      <c r="AT131" s="240" t="s">
        <v>256</v>
      </c>
      <c r="AU131" s="240" t="s">
        <v>76</v>
      </c>
      <c r="AY131" s="18" t="s">
        <v>253</v>
      </c>
      <c r="BE131" s="241">
        <f>IF(N131="základní",J131,0)</f>
        <v>0</v>
      </c>
      <c r="BF131" s="241">
        <f>IF(N131="snížená",J131,0)</f>
        <v>0</v>
      </c>
      <c r="BG131" s="241">
        <f>IF(N131="zákl. přenesená",J131,0)</f>
        <v>0</v>
      </c>
      <c r="BH131" s="241">
        <f>IF(N131="sníž. přenesená",J131,0)</f>
        <v>0</v>
      </c>
      <c r="BI131" s="241">
        <f>IF(N131="nulová",J131,0)</f>
        <v>0</v>
      </c>
      <c r="BJ131" s="18" t="s">
        <v>83</v>
      </c>
      <c r="BK131" s="241">
        <f>ROUND(I131*H131,2)</f>
        <v>0</v>
      </c>
      <c r="BL131" s="18" t="s">
        <v>260</v>
      </c>
      <c r="BM131" s="240" t="s">
        <v>390</v>
      </c>
    </row>
    <row r="132" s="2" customFormat="1" ht="16.5" customHeight="1">
      <c r="A132" s="39"/>
      <c r="B132" s="40"/>
      <c r="C132" s="229" t="s">
        <v>305</v>
      </c>
      <c r="D132" s="229" t="s">
        <v>256</v>
      </c>
      <c r="E132" s="230" t="s">
        <v>1492</v>
      </c>
      <c r="F132" s="231" t="s">
        <v>1493</v>
      </c>
      <c r="G132" s="232" t="s">
        <v>1372</v>
      </c>
      <c r="H132" s="233">
        <v>2</v>
      </c>
      <c r="I132" s="234"/>
      <c r="J132" s="235">
        <f>ROUND(I132*H132,2)</f>
        <v>0</v>
      </c>
      <c r="K132" s="231" t="s">
        <v>1</v>
      </c>
      <c r="L132" s="45"/>
      <c r="M132" s="236" t="s">
        <v>1</v>
      </c>
      <c r="N132" s="237" t="s">
        <v>41</v>
      </c>
      <c r="O132" s="92"/>
      <c r="P132" s="238">
        <f>O132*H132</f>
        <v>0</v>
      </c>
      <c r="Q132" s="238">
        <v>0</v>
      </c>
      <c r="R132" s="238">
        <f>Q132*H132</f>
        <v>0</v>
      </c>
      <c r="S132" s="238">
        <v>0</v>
      </c>
      <c r="T132" s="239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40" t="s">
        <v>260</v>
      </c>
      <c r="AT132" s="240" t="s">
        <v>256</v>
      </c>
      <c r="AU132" s="240" t="s">
        <v>76</v>
      </c>
      <c r="AY132" s="18" t="s">
        <v>253</v>
      </c>
      <c r="BE132" s="241">
        <f>IF(N132="základní",J132,0)</f>
        <v>0</v>
      </c>
      <c r="BF132" s="241">
        <f>IF(N132="snížená",J132,0)</f>
        <v>0</v>
      </c>
      <c r="BG132" s="241">
        <f>IF(N132="zákl. přenesená",J132,0)</f>
        <v>0</v>
      </c>
      <c r="BH132" s="241">
        <f>IF(N132="sníž. přenesená",J132,0)</f>
        <v>0</v>
      </c>
      <c r="BI132" s="241">
        <f>IF(N132="nulová",J132,0)</f>
        <v>0</v>
      </c>
      <c r="BJ132" s="18" t="s">
        <v>83</v>
      </c>
      <c r="BK132" s="241">
        <f>ROUND(I132*H132,2)</f>
        <v>0</v>
      </c>
      <c r="BL132" s="18" t="s">
        <v>260</v>
      </c>
      <c r="BM132" s="240" t="s">
        <v>398</v>
      </c>
    </row>
    <row r="133" s="2" customFormat="1" ht="16.5" customHeight="1">
      <c r="A133" s="39"/>
      <c r="B133" s="40"/>
      <c r="C133" s="229" t="s">
        <v>375</v>
      </c>
      <c r="D133" s="229" t="s">
        <v>256</v>
      </c>
      <c r="E133" s="230" t="s">
        <v>1426</v>
      </c>
      <c r="F133" s="231" t="s">
        <v>1427</v>
      </c>
      <c r="G133" s="232" t="s">
        <v>1372</v>
      </c>
      <c r="H133" s="233">
        <v>105</v>
      </c>
      <c r="I133" s="234"/>
      <c r="J133" s="235">
        <f>ROUND(I133*H133,2)</f>
        <v>0</v>
      </c>
      <c r="K133" s="231" t="s">
        <v>1</v>
      </c>
      <c r="L133" s="45"/>
      <c r="M133" s="236" t="s">
        <v>1</v>
      </c>
      <c r="N133" s="237" t="s">
        <v>41</v>
      </c>
      <c r="O133" s="92"/>
      <c r="P133" s="238">
        <f>O133*H133</f>
        <v>0</v>
      </c>
      <c r="Q133" s="238">
        <v>0</v>
      </c>
      <c r="R133" s="238">
        <f>Q133*H133</f>
        <v>0</v>
      </c>
      <c r="S133" s="238">
        <v>0</v>
      </c>
      <c r="T133" s="239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40" t="s">
        <v>260</v>
      </c>
      <c r="AT133" s="240" t="s">
        <v>256</v>
      </c>
      <c r="AU133" s="240" t="s">
        <v>76</v>
      </c>
      <c r="AY133" s="18" t="s">
        <v>253</v>
      </c>
      <c r="BE133" s="241">
        <f>IF(N133="základní",J133,0)</f>
        <v>0</v>
      </c>
      <c r="BF133" s="241">
        <f>IF(N133="snížená",J133,0)</f>
        <v>0</v>
      </c>
      <c r="BG133" s="241">
        <f>IF(N133="zákl. přenesená",J133,0)</f>
        <v>0</v>
      </c>
      <c r="BH133" s="241">
        <f>IF(N133="sníž. přenesená",J133,0)</f>
        <v>0</v>
      </c>
      <c r="BI133" s="241">
        <f>IF(N133="nulová",J133,0)</f>
        <v>0</v>
      </c>
      <c r="BJ133" s="18" t="s">
        <v>83</v>
      </c>
      <c r="BK133" s="241">
        <f>ROUND(I133*H133,2)</f>
        <v>0</v>
      </c>
      <c r="BL133" s="18" t="s">
        <v>260</v>
      </c>
      <c r="BM133" s="240" t="s">
        <v>406</v>
      </c>
    </row>
    <row r="134" s="2" customFormat="1" ht="16.5" customHeight="1">
      <c r="A134" s="39"/>
      <c r="B134" s="40"/>
      <c r="C134" s="229" t="s">
        <v>379</v>
      </c>
      <c r="D134" s="229" t="s">
        <v>256</v>
      </c>
      <c r="E134" s="230" t="s">
        <v>1456</v>
      </c>
      <c r="F134" s="231" t="s">
        <v>1457</v>
      </c>
      <c r="G134" s="232" t="s">
        <v>1430</v>
      </c>
      <c r="H134" s="233">
        <v>1</v>
      </c>
      <c r="I134" s="234"/>
      <c r="J134" s="235">
        <f>ROUND(I134*H134,2)</f>
        <v>0</v>
      </c>
      <c r="K134" s="231" t="s">
        <v>1</v>
      </c>
      <c r="L134" s="45"/>
      <c r="M134" s="236" t="s">
        <v>1</v>
      </c>
      <c r="N134" s="237" t="s">
        <v>41</v>
      </c>
      <c r="O134" s="92"/>
      <c r="P134" s="238">
        <f>O134*H134</f>
        <v>0</v>
      </c>
      <c r="Q134" s="238">
        <v>0</v>
      </c>
      <c r="R134" s="238">
        <f>Q134*H134</f>
        <v>0</v>
      </c>
      <c r="S134" s="238">
        <v>0</v>
      </c>
      <c r="T134" s="239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40" t="s">
        <v>260</v>
      </c>
      <c r="AT134" s="240" t="s">
        <v>256</v>
      </c>
      <c r="AU134" s="240" t="s">
        <v>76</v>
      </c>
      <c r="AY134" s="18" t="s">
        <v>253</v>
      </c>
      <c r="BE134" s="241">
        <f>IF(N134="základní",J134,0)</f>
        <v>0</v>
      </c>
      <c r="BF134" s="241">
        <f>IF(N134="snížená",J134,0)</f>
        <v>0</v>
      </c>
      <c r="BG134" s="241">
        <f>IF(N134="zákl. přenesená",J134,0)</f>
        <v>0</v>
      </c>
      <c r="BH134" s="241">
        <f>IF(N134="sníž. přenesená",J134,0)</f>
        <v>0</v>
      </c>
      <c r="BI134" s="241">
        <f>IF(N134="nulová",J134,0)</f>
        <v>0</v>
      </c>
      <c r="BJ134" s="18" t="s">
        <v>83</v>
      </c>
      <c r="BK134" s="241">
        <f>ROUND(I134*H134,2)</f>
        <v>0</v>
      </c>
      <c r="BL134" s="18" t="s">
        <v>260</v>
      </c>
      <c r="BM134" s="240" t="s">
        <v>414</v>
      </c>
    </row>
    <row r="135" s="2" customFormat="1" ht="16.5" customHeight="1">
      <c r="A135" s="39"/>
      <c r="B135" s="40"/>
      <c r="C135" s="229" t="s">
        <v>8</v>
      </c>
      <c r="D135" s="229" t="s">
        <v>256</v>
      </c>
      <c r="E135" s="230" t="s">
        <v>1494</v>
      </c>
      <c r="F135" s="231" t="s">
        <v>1495</v>
      </c>
      <c r="G135" s="232" t="s">
        <v>1372</v>
      </c>
      <c r="H135" s="233">
        <v>2</v>
      </c>
      <c r="I135" s="234"/>
      <c r="J135" s="235">
        <f>ROUND(I135*H135,2)</f>
        <v>0</v>
      </c>
      <c r="K135" s="231" t="s">
        <v>1</v>
      </c>
      <c r="L135" s="45"/>
      <c r="M135" s="236" t="s">
        <v>1</v>
      </c>
      <c r="N135" s="237" t="s">
        <v>41</v>
      </c>
      <c r="O135" s="92"/>
      <c r="P135" s="238">
        <f>O135*H135</f>
        <v>0</v>
      </c>
      <c r="Q135" s="238">
        <v>0</v>
      </c>
      <c r="R135" s="238">
        <f>Q135*H135</f>
        <v>0</v>
      </c>
      <c r="S135" s="238">
        <v>0</v>
      </c>
      <c r="T135" s="239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40" t="s">
        <v>260</v>
      </c>
      <c r="AT135" s="240" t="s">
        <v>256</v>
      </c>
      <c r="AU135" s="240" t="s">
        <v>76</v>
      </c>
      <c r="AY135" s="18" t="s">
        <v>253</v>
      </c>
      <c r="BE135" s="241">
        <f>IF(N135="základní",J135,0)</f>
        <v>0</v>
      </c>
      <c r="BF135" s="241">
        <f>IF(N135="snížená",J135,0)</f>
        <v>0</v>
      </c>
      <c r="BG135" s="241">
        <f>IF(N135="zákl. přenesená",J135,0)</f>
        <v>0</v>
      </c>
      <c r="BH135" s="241">
        <f>IF(N135="sníž. přenesená",J135,0)</f>
        <v>0</v>
      </c>
      <c r="BI135" s="241">
        <f>IF(N135="nulová",J135,0)</f>
        <v>0</v>
      </c>
      <c r="BJ135" s="18" t="s">
        <v>83</v>
      </c>
      <c r="BK135" s="241">
        <f>ROUND(I135*H135,2)</f>
        <v>0</v>
      </c>
      <c r="BL135" s="18" t="s">
        <v>260</v>
      </c>
      <c r="BM135" s="240" t="s">
        <v>428</v>
      </c>
    </row>
    <row r="136" s="2" customFormat="1" ht="16.5" customHeight="1">
      <c r="A136" s="39"/>
      <c r="B136" s="40"/>
      <c r="C136" s="229" t="s">
        <v>386</v>
      </c>
      <c r="D136" s="229" t="s">
        <v>256</v>
      </c>
      <c r="E136" s="230" t="s">
        <v>1454</v>
      </c>
      <c r="F136" s="231" t="s">
        <v>1455</v>
      </c>
      <c r="G136" s="232" t="s">
        <v>1372</v>
      </c>
      <c r="H136" s="233">
        <v>2</v>
      </c>
      <c r="I136" s="234"/>
      <c r="J136" s="235">
        <f>ROUND(I136*H136,2)</f>
        <v>0</v>
      </c>
      <c r="K136" s="231" t="s">
        <v>1</v>
      </c>
      <c r="L136" s="45"/>
      <c r="M136" s="236" t="s">
        <v>1</v>
      </c>
      <c r="N136" s="237" t="s">
        <v>41</v>
      </c>
      <c r="O136" s="92"/>
      <c r="P136" s="238">
        <f>O136*H136</f>
        <v>0</v>
      </c>
      <c r="Q136" s="238">
        <v>0</v>
      </c>
      <c r="R136" s="238">
        <f>Q136*H136</f>
        <v>0</v>
      </c>
      <c r="S136" s="238">
        <v>0</v>
      </c>
      <c r="T136" s="239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40" t="s">
        <v>260</v>
      </c>
      <c r="AT136" s="240" t="s">
        <v>256</v>
      </c>
      <c r="AU136" s="240" t="s">
        <v>76</v>
      </c>
      <c r="AY136" s="18" t="s">
        <v>253</v>
      </c>
      <c r="BE136" s="241">
        <f>IF(N136="základní",J136,0)</f>
        <v>0</v>
      </c>
      <c r="BF136" s="241">
        <f>IF(N136="snížená",J136,0)</f>
        <v>0</v>
      </c>
      <c r="BG136" s="241">
        <f>IF(N136="zákl. přenesená",J136,0)</f>
        <v>0</v>
      </c>
      <c r="BH136" s="241">
        <f>IF(N136="sníž. přenesená",J136,0)</f>
        <v>0</v>
      </c>
      <c r="BI136" s="241">
        <f>IF(N136="nulová",J136,0)</f>
        <v>0</v>
      </c>
      <c r="BJ136" s="18" t="s">
        <v>83</v>
      </c>
      <c r="BK136" s="241">
        <f>ROUND(I136*H136,2)</f>
        <v>0</v>
      </c>
      <c r="BL136" s="18" t="s">
        <v>260</v>
      </c>
      <c r="BM136" s="240" t="s">
        <v>437</v>
      </c>
    </row>
    <row r="137" s="2" customFormat="1" ht="16.5" customHeight="1">
      <c r="A137" s="39"/>
      <c r="B137" s="40"/>
      <c r="C137" s="229" t="s">
        <v>390</v>
      </c>
      <c r="D137" s="229" t="s">
        <v>256</v>
      </c>
      <c r="E137" s="230" t="s">
        <v>1452</v>
      </c>
      <c r="F137" s="231" t="s">
        <v>1453</v>
      </c>
      <c r="G137" s="232" t="s">
        <v>1372</v>
      </c>
      <c r="H137" s="233">
        <v>1</v>
      </c>
      <c r="I137" s="234"/>
      <c r="J137" s="235">
        <f>ROUND(I137*H137,2)</f>
        <v>0</v>
      </c>
      <c r="K137" s="231" t="s">
        <v>1</v>
      </c>
      <c r="L137" s="45"/>
      <c r="M137" s="236" t="s">
        <v>1</v>
      </c>
      <c r="N137" s="237" t="s">
        <v>41</v>
      </c>
      <c r="O137" s="92"/>
      <c r="P137" s="238">
        <f>O137*H137</f>
        <v>0</v>
      </c>
      <c r="Q137" s="238">
        <v>0</v>
      </c>
      <c r="R137" s="238">
        <f>Q137*H137</f>
        <v>0</v>
      </c>
      <c r="S137" s="238">
        <v>0</v>
      </c>
      <c r="T137" s="239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40" t="s">
        <v>260</v>
      </c>
      <c r="AT137" s="240" t="s">
        <v>256</v>
      </c>
      <c r="AU137" s="240" t="s">
        <v>76</v>
      </c>
      <c r="AY137" s="18" t="s">
        <v>253</v>
      </c>
      <c r="BE137" s="241">
        <f>IF(N137="základní",J137,0)</f>
        <v>0</v>
      </c>
      <c r="BF137" s="241">
        <f>IF(N137="snížená",J137,0)</f>
        <v>0</v>
      </c>
      <c r="BG137" s="241">
        <f>IF(N137="zákl. přenesená",J137,0)</f>
        <v>0</v>
      </c>
      <c r="BH137" s="241">
        <f>IF(N137="sníž. přenesená",J137,0)</f>
        <v>0</v>
      </c>
      <c r="BI137" s="241">
        <f>IF(N137="nulová",J137,0)</f>
        <v>0</v>
      </c>
      <c r="BJ137" s="18" t="s">
        <v>83</v>
      </c>
      <c r="BK137" s="241">
        <f>ROUND(I137*H137,2)</f>
        <v>0</v>
      </c>
      <c r="BL137" s="18" t="s">
        <v>260</v>
      </c>
      <c r="BM137" s="240" t="s">
        <v>456</v>
      </c>
    </row>
    <row r="138" s="2" customFormat="1" ht="16.5" customHeight="1">
      <c r="A138" s="39"/>
      <c r="B138" s="40"/>
      <c r="C138" s="229" t="s">
        <v>394</v>
      </c>
      <c r="D138" s="229" t="s">
        <v>256</v>
      </c>
      <c r="E138" s="230" t="s">
        <v>1496</v>
      </c>
      <c r="F138" s="231" t="s">
        <v>1497</v>
      </c>
      <c r="G138" s="232" t="s">
        <v>1433</v>
      </c>
      <c r="H138" s="233">
        <v>1</v>
      </c>
      <c r="I138" s="234"/>
      <c r="J138" s="235">
        <f>ROUND(I138*H138,2)</f>
        <v>0</v>
      </c>
      <c r="K138" s="231" t="s">
        <v>1</v>
      </c>
      <c r="L138" s="45"/>
      <c r="M138" s="236" t="s">
        <v>1</v>
      </c>
      <c r="N138" s="237" t="s">
        <v>41</v>
      </c>
      <c r="O138" s="92"/>
      <c r="P138" s="238">
        <f>O138*H138</f>
        <v>0</v>
      </c>
      <c r="Q138" s="238">
        <v>0</v>
      </c>
      <c r="R138" s="238">
        <f>Q138*H138</f>
        <v>0</v>
      </c>
      <c r="S138" s="238">
        <v>0</v>
      </c>
      <c r="T138" s="239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40" t="s">
        <v>260</v>
      </c>
      <c r="AT138" s="240" t="s">
        <v>256</v>
      </c>
      <c r="AU138" s="240" t="s">
        <v>76</v>
      </c>
      <c r="AY138" s="18" t="s">
        <v>253</v>
      </c>
      <c r="BE138" s="241">
        <f>IF(N138="základní",J138,0)</f>
        <v>0</v>
      </c>
      <c r="BF138" s="241">
        <f>IF(N138="snížená",J138,0)</f>
        <v>0</v>
      </c>
      <c r="BG138" s="241">
        <f>IF(N138="zákl. přenesená",J138,0)</f>
        <v>0</v>
      </c>
      <c r="BH138" s="241">
        <f>IF(N138="sníž. přenesená",J138,0)</f>
        <v>0</v>
      </c>
      <c r="BI138" s="241">
        <f>IF(N138="nulová",J138,0)</f>
        <v>0</v>
      </c>
      <c r="BJ138" s="18" t="s">
        <v>83</v>
      </c>
      <c r="BK138" s="241">
        <f>ROUND(I138*H138,2)</f>
        <v>0</v>
      </c>
      <c r="BL138" s="18" t="s">
        <v>260</v>
      </c>
      <c r="BM138" s="240" t="s">
        <v>470</v>
      </c>
    </row>
    <row r="139" s="2" customFormat="1" ht="16.5" customHeight="1">
      <c r="A139" s="39"/>
      <c r="B139" s="40"/>
      <c r="C139" s="229" t="s">
        <v>398</v>
      </c>
      <c r="D139" s="229" t="s">
        <v>256</v>
      </c>
      <c r="E139" s="230" t="s">
        <v>1498</v>
      </c>
      <c r="F139" s="231" t="s">
        <v>1499</v>
      </c>
      <c r="G139" s="232" t="s">
        <v>1433</v>
      </c>
      <c r="H139" s="233">
        <v>2</v>
      </c>
      <c r="I139" s="234"/>
      <c r="J139" s="235">
        <f>ROUND(I139*H139,2)</f>
        <v>0</v>
      </c>
      <c r="K139" s="231" t="s">
        <v>1</v>
      </c>
      <c r="L139" s="45"/>
      <c r="M139" s="236" t="s">
        <v>1</v>
      </c>
      <c r="N139" s="237" t="s">
        <v>41</v>
      </c>
      <c r="O139" s="92"/>
      <c r="P139" s="238">
        <f>O139*H139</f>
        <v>0</v>
      </c>
      <c r="Q139" s="238">
        <v>0</v>
      </c>
      <c r="R139" s="238">
        <f>Q139*H139</f>
        <v>0</v>
      </c>
      <c r="S139" s="238">
        <v>0</v>
      </c>
      <c r="T139" s="239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40" t="s">
        <v>260</v>
      </c>
      <c r="AT139" s="240" t="s">
        <v>256</v>
      </c>
      <c r="AU139" s="240" t="s">
        <v>76</v>
      </c>
      <c r="AY139" s="18" t="s">
        <v>253</v>
      </c>
      <c r="BE139" s="241">
        <f>IF(N139="základní",J139,0)</f>
        <v>0</v>
      </c>
      <c r="BF139" s="241">
        <f>IF(N139="snížená",J139,0)</f>
        <v>0</v>
      </c>
      <c r="BG139" s="241">
        <f>IF(N139="zákl. přenesená",J139,0)</f>
        <v>0</v>
      </c>
      <c r="BH139" s="241">
        <f>IF(N139="sníž. přenesená",J139,0)</f>
        <v>0</v>
      </c>
      <c r="BI139" s="241">
        <f>IF(N139="nulová",J139,0)</f>
        <v>0</v>
      </c>
      <c r="BJ139" s="18" t="s">
        <v>83</v>
      </c>
      <c r="BK139" s="241">
        <f>ROUND(I139*H139,2)</f>
        <v>0</v>
      </c>
      <c r="BL139" s="18" t="s">
        <v>260</v>
      </c>
      <c r="BM139" s="240" t="s">
        <v>487</v>
      </c>
    </row>
    <row r="140" s="2" customFormat="1" ht="24.15" customHeight="1">
      <c r="A140" s="39"/>
      <c r="B140" s="40"/>
      <c r="C140" s="229" t="s">
        <v>402</v>
      </c>
      <c r="D140" s="229" t="s">
        <v>256</v>
      </c>
      <c r="E140" s="230" t="s">
        <v>1458</v>
      </c>
      <c r="F140" s="231" t="s">
        <v>1459</v>
      </c>
      <c r="G140" s="232" t="s">
        <v>1460</v>
      </c>
      <c r="H140" s="233">
        <v>1</v>
      </c>
      <c r="I140" s="234"/>
      <c r="J140" s="235">
        <f>ROUND(I140*H140,2)</f>
        <v>0</v>
      </c>
      <c r="K140" s="231" t="s">
        <v>1</v>
      </c>
      <c r="L140" s="45"/>
      <c r="M140" s="302" t="s">
        <v>1</v>
      </c>
      <c r="N140" s="303" t="s">
        <v>41</v>
      </c>
      <c r="O140" s="304"/>
      <c r="P140" s="305">
        <f>O140*H140</f>
        <v>0</v>
      </c>
      <c r="Q140" s="305">
        <v>0</v>
      </c>
      <c r="R140" s="305">
        <f>Q140*H140</f>
        <v>0</v>
      </c>
      <c r="S140" s="305">
        <v>0</v>
      </c>
      <c r="T140" s="306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40" t="s">
        <v>260</v>
      </c>
      <c r="AT140" s="240" t="s">
        <v>256</v>
      </c>
      <c r="AU140" s="240" t="s">
        <v>76</v>
      </c>
      <c r="AY140" s="18" t="s">
        <v>253</v>
      </c>
      <c r="BE140" s="241">
        <f>IF(N140="základní",J140,0)</f>
        <v>0</v>
      </c>
      <c r="BF140" s="241">
        <f>IF(N140="snížená",J140,0)</f>
        <v>0</v>
      </c>
      <c r="BG140" s="241">
        <f>IF(N140="zákl. přenesená",J140,0)</f>
        <v>0</v>
      </c>
      <c r="BH140" s="241">
        <f>IF(N140="sníž. přenesená",J140,0)</f>
        <v>0</v>
      </c>
      <c r="BI140" s="241">
        <f>IF(N140="nulová",J140,0)</f>
        <v>0</v>
      </c>
      <c r="BJ140" s="18" t="s">
        <v>83</v>
      </c>
      <c r="BK140" s="241">
        <f>ROUND(I140*H140,2)</f>
        <v>0</v>
      </c>
      <c r="BL140" s="18" t="s">
        <v>260</v>
      </c>
      <c r="BM140" s="240" t="s">
        <v>366</v>
      </c>
    </row>
    <row r="141" s="2" customFormat="1" ht="6.96" customHeight="1">
      <c r="A141" s="39"/>
      <c r="B141" s="67"/>
      <c r="C141" s="68"/>
      <c r="D141" s="68"/>
      <c r="E141" s="68"/>
      <c r="F141" s="68"/>
      <c r="G141" s="68"/>
      <c r="H141" s="68"/>
      <c r="I141" s="68"/>
      <c r="J141" s="68"/>
      <c r="K141" s="68"/>
      <c r="L141" s="45"/>
      <c r="M141" s="39"/>
      <c r="O141" s="39"/>
      <c r="P141" s="39"/>
      <c r="Q141" s="39"/>
      <c r="R141" s="39"/>
      <c r="S141" s="39"/>
      <c r="T141" s="39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</row>
  </sheetData>
  <sheetProtection sheet="1" autoFilter="0" formatColumns="0" formatRows="0" objects="1" scenarios="1" spinCount="100000" saltValue="YG0/DhvK5Y7kLNZNslGBa1bHyP6V2Q/+TWvpt08t8LLYi7U7sPICR3W5jBeOTo+ByAXNWHMJaYCmBzcXgoRv4g==" hashValue="2XEzAkoCT8wLDzE6KsKA8k+MW2TyT/NQhL8rSJF9B3+dh1WXE9AjeLAUl3bo37m2xPcMT2p0q2t9/nXavQjMfw==" algorithmName="SHA-512" password="CC35"/>
  <autoFilter ref="C123:K140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0:H110"/>
    <mergeCell ref="E114:H114"/>
    <mergeCell ref="E112:H112"/>
    <mergeCell ref="E116:H116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90</v>
      </c>
      <c r="AZ2" s="148" t="s">
        <v>177</v>
      </c>
      <c r="BA2" s="148" t="s">
        <v>178</v>
      </c>
      <c r="BB2" s="148" t="s">
        <v>179</v>
      </c>
      <c r="BC2" s="148" t="s">
        <v>180</v>
      </c>
      <c r="BD2" s="148" t="s">
        <v>102</v>
      </c>
    </row>
    <row r="3" s="1" customFormat="1" ht="6.96" customHeight="1">
      <c r="B3" s="149"/>
      <c r="C3" s="150"/>
      <c r="D3" s="150"/>
      <c r="E3" s="150"/>
      <c r="F3" s="150"/>
      <c r="G3" s="150"/>
      <c r="H3" s="150"/>
      <c r="I3" s="150"/>
      <c r="J3" s="150"/>
      <c r="K3" s="150"/>
      <c r="L3" s="21"/>
      <c r="AT3" s="18" t="s">
        <v>85</v>
      </c>
      <c r="AZ3" s="148" t="s">
        <v>181</v>
      </c>
      <c r="BA3" s="148" t="s">
        <v>182</v>
      </c>
      <c r="BB3" s="148" t="s">
        <v>179</v>
      </c>
      <c r="BC3" s="148" t="s">
        <v>183</v>
      </c>
      <c r="BD3" s="148" t="s">
        <v>102</v>
      </c>
    </row>
    <row r="4" s="1" customFormat="1" ht="24.96" customHeight="1">
      <c r="B4" s="21"/>
      <c r="D4" s="151" t="s">
        <v>184</v>
      </c>
      <c r="L4" s="21"/>
      <c r="M4" s="152" t="s">
        <v>10</v>
      </c>
      <c r="AT4" s="18" t="s">
        <v>4</v>
      </c>
      <c r="AZ4" s="148" t="s">
        <v>185</v>
      </c>
      <c r="BA4" s="148" t="s">
        <v>186</v>
      </c>
      <c r="BB4" s="148" t="s">
        <v>187</v>
      </c>
      <c r="BC4" s="148" t="s">
        <v>188</v>
      </c>
      <c r="BD4" s="148" t="s">
        <v>102</v>
      </c>
    </row>
    <row r="5" s="1" customFormat="1" ht="6.96" customHeight="1">
      <c r="B5" s="21"/>
      <c r="L5" s="21"/>
      <c r="AZ5" s="148" t="s">
        <v>189</v>
      </c>
      <c r="BA5" s="148" t="s">
        <v>190</v>
      </c>
      <c r="BB5" s="148" t="s">
        <v>179</v>
      </c>
      <c r="BC5" s="148" t="s">
        <v>191</v>
      </c>
      <c r="BD5" s="148" t="s">
        <v>102</v>
      </c>
    </row>
    <row r="6" s="1" customFormat="1" ht="12" customHeight="1">
      <c r="B6" s="21"/>
      <c r="D6" s="153" t="s">
        <v>16</v>
      </c>
      <c r="L6" s="21"/>
      <c r="AZ6" s="148" t="s">
        <v>192</v>
      </c>
      <c r="BA6" s="148" t="s">
        <v>193</v>
      </c>
      <c r="BB6" s="148" t="s">
        <v>179</v>
      </c>
      <c r="BC6" s="148" t="s">
        <v>194</v>
      </c>
      <c r="BD6" s="148" t="s">
        <v>102</v>
      </c>
    </row>
    <row r="7" s="1" customFormat="1" ht="16.5" customHeight="1">
      <c r="B7" s="21"/>
      <c r="E7" s="154" t="str">
        <f>'Rekapitulace stavby'!K6</f>
        <v>REKONSTRUKCE HOTELU KVĚTNICE - 3. etapa</v>
      </c>
      <c r="F7" s="153"/>
      <c r="G7" s="153"/>
      <c r="H7" s="153"/>
      <c r="L7" s="21"/>
      <c r="AZ7" s="148" t="s">
        <v>195</v>
      </c>
      <c r="BA7" s="148" t="s">
        <v>196</v>
      </c>
      <c r="BB7" s="148" t="s">
        <v>179</v>
      </c>
      <c r="BC7" s="148" t="s">
        <v>197</v>
      </c>
      <c r="BD7" s="148" t="s">
        <v>102</v>
      </c>
    </row>
    <row r="8" s="1" customFormat="1" ht="12" customHeight="1">
      <c r="B8" s="21"/>
      <c r="D8" s="153" t="s">
        <v>198</v>
      </c>
      <c r="L8" s="21"/>
      <c r="AZ8" s="148" t="s">
        <v>199</v>
      </c>
      <c r="BA8" s="148" t="s">
        <v>200</v>
      </c>
      <c r="BB8" s="148" t="s">
        <v>179</v>
      </c>
      <c r="BC8" s="148" t="s">
        <v>201</v>
      </c>
      <c r="BD8" s="148" t="s">
        <v>102</v>
      </c>
    </row>
    <row r="9" s="2" customFormat="1" ht="16.5" customHeight="1">
      <c r="A9" s="39"/>
      <c r="B9" s="45"/>
      <c r="C9" s="39"/>
      <c r="D9" s="39"/>
      <c r="E9" s="154" t="s">
        <v>202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Z9" s="148" t="s">
        <v>203</v>
      </c>
      <c r="BA9" s="148" t="s">
        <v>204</v>
      </c>
      <c r="BB9" s="148" t="s">
        <v>179</v>
      </c>
      <c r="BC9" s="148" t="s">
        <v>205</v>
      </c>
      <c r="BD9" s="148" t="s">
        <v>102</v>
      </c>
    </row>
    <row r="10" s="2" customFormat="1" ht="12" customHeight="1">
      <c r="A10" s="39"/>
      <c r="B10" s="45"/>
      <c r="C10" s="39"/>
      <c r="D10" s="153" t="s">
        <v>206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Z10" s="148" t="s">
        <v>207</v>
      </c>
      <c r="BA10" s="148" t="s">
        <v>208</v>
      </c>
      <c r="BB10" s="148" t="s">
        <v>179</v>
      </c>
      <c r="BC10" s="148" t="s">
        <v>209</v>
      </c>
      <c r="BD10" s="148" t="s">
        <v>102</v>
      </c>
    </row>
    <row r="11" s="2" customFormat="1" ht="30" customHeight="1">
      <c r="A11" s="39"/>
      <c r="B11" s="45"/>
      <c r="C11" s="39"/>
      <c r="D11" s="39"/>
      <c r="E11" s="155" t="s">
        <v>210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Z11" s="148" t="s">
        <v>211</v>
      </c>
      <c r="BA11" s="148" t="s">
        <v>212</v>
      </c>
      <c r="BB11" s="148" t="s">
        <v>179</v>
      </c>
      <c r="BC11" s="148" t="s">
        <v>213</v>
      </c>
      <c r="BD11" s="148" t="s">
        <v>102</v>
      </c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Z12" s="148" t="s">
        <v>214</v>
      </c>
      <c r="BA12" s="148" t="s">
        <v>215</v>
      </c>
      <c r="BB12" s="148" t="s">
        <v>179</v>
      </c>
      <c r="BC12" s="148" t="s">
        <v>216</v>
      </c>
      <c r="BD12" s="148" t="s">
        <v>102</v>
      </c>
    </row>
    <row r="13" s="2" customFormat="1" ht="12" customHeight="1">
      <c r="A13" s="39"/>
      <c r="B13" s="45"/>
      <c r="C13" s="39"/>
      <c r="D13" s="153" t="s">
        <v>18</v>
      </c>
      <c r="E13" s="39"/>
      <c r="F13" s="142" t="s">
        <v>1</v>
      </c>
      <c r="G13" s="39"/>
      <c r="H13" s="39"/>
      <c r="I13" s="153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3" t="s">
        <v>20</v>
      </c>
      <c r="E14" s="39"/>
      <c r="F14" s="142" t="s">
        <v>21</v>
      </c>
      <c r="G14" s="39"/>
      <c r="H14" s="39"/>
      <c r="I14" s="153" t="s">
        <v>22</v>
      </c>
      <c r="J14" s="156" t="str">
        <f>'Rekapitulace stavby'!AN8</f>
        <v>15. 5. 2025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3" t="s">
        <v>24</v>
      </c>
      <c r="E16" s="39"/>
      <c r="F16" s="39"/>
      <c r="G16" s="39"/>
      <c r="H16" s="39"/>
      <c r="I16" s="153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3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3" t="s">
        <v>28</v>
      </c>
      <c r="E19" s="39"/>
      <c r="F19" s="39"/>
      <c r="G19" s="39"/>
      <c r="H19" s="39"/>
      <c r="I19" s="153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3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3" t="s">
        <v>30</v>
      </c>
      <c r="E22" s="39"/>
      <c r="F22" s="39"/>
      <c r="G22" s="39"/>
      <c r="H22" s="39"/>
      <c r="I22" s="153" t="s">
        <v>25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31</v>
      </c>
      <c r="F23" s="39"/>
      <c r="G23" s="39"/>
      <c r="H23" s="39"/>
      <c r="I23" s="153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3" t="s">
        <v>33</v>
      </c>
      <c r="E25" s="39"/>
      <c r="F25" s="39"/>
      <c r="G25" s="39"/>
      <c r="H25" s="39"/>
      <c r="I25" s="153" t="s">
        <v>25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3" t="s">
        <v>27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3" t="s">
        <v>35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7"/>
      <c r="B29" s="158"/>
      <c r="C29" s="157"/>
      <c r="D29" s="157"/>
      <c r="E29" s="159" t="s">
        <v>1</v>
      </c>
      <c r="F29" s="159"/>
      <c r="G29" s="159"/>
      <c r="H29" s="159"/>
      <c r="I29" s="157"/>
      <c r="J29" s="157"/>
      <c r="K29" s="157"/>
      <c r="L29" s="160"/>
      <c r="S29" s="157"/>
      <c r="T29" s="157"/>
      <c r="U29" s="157"/>
      <c r="V29" s="157"/>
      <c r="W29" s="157"/>
      <c r="X29" s="157"/>
      <c r="Y29" s="157"/>
      <c r="Z29" s="157"/>
      <c r="AA29" s="157"/>
      <c r="AB29" s="157"/>
      <c r="AC29" s="157"/>
      <c r="AD29" s="157"/>
      <c r="AE29" s="157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1"/>
      <c r="E31" s="161"/>
      <c r="F31" s="161"/>
      <c r="G31" s="161"/>
      <c r="H31" s="161"/>
      <c r="I31" s="161"/>
      <c r="J31" s="161"/>
      <c r="K31" s="161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2" t="s">
        <v>36</v>
      </c>
      <c r="E32" s="39"/>
      <c r="F32" s="39"/>
      <c r="G32" s="39"/>
      <c r="H32" s="39"/>
      <c r="I32" s="39"/>
      <c r="J32" s="163">
        <f>ROUND(J136,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1"/>
      <c r="E33" s="161"/>
      <c r="F33" s="161"/>
      <c r="G33" s="161"/>
      <c r="H33" s="161"/>
      <c r="I33" s="161"/>
      <c r="J33" s="161"/>
      <c r="K33" s="161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4" t="s">
        <v>38</v>
      </c>
      <c r="G34" s="39"/>
      <c r="H34" s="39"/>
      <c r="I34" s="164" t="s">
        <v>37</v>
      </c>
      <c r="J34" s="164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5" t="s">
        <v>40</v>
      </c>
      <c r="E35" s="153" t="s">
        <v>41</v>
      </c>
      <c r="F35" s="166">
        <f>ROUND((SUM(BE136:BE1029)),  2)</f>
        <v>0</v>
      </c>
      <c r="G35" s="39"/>
      <c r="H35" s="39"/>
      <c r="I35" s="167">
        <v>0.20999999999999999</v>
      </c>
      <c r="J35" s="166">
        <f>ROUND(((SUM(BE136:BE1029))*I35),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3" t="s">
        <v>42</v>
      </c>
      <c r="F36" s="166">
        <f>ROUND((SUM(BF136:BF1029)),  2)</f>
        <v>0</v>
      </c>
      <c r="G36" s="39"/>
      <c r="H36" s="39"/>
      <c r="I36" s="167">
        <v>0.12</v>
      </c>
      <c r="J36" s="166">
        <f>ROUND(((SUM(BF136:BF1029))*I36),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3" t="s">
        <v>43</v>
      </c>
      <c r="F37" s="166">
        <f>ROUND((SUM(BG136:BG1029)),  2)</f>
        <v>0</v>
      </c>
      <c r="G37" s="39"/>
      <c r="H37" s="39"/>
      <c r="I37" s="167">
        <v>0.20999999999999999</v>
      </c>
      <c r="J37" s="166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3" t="s">
        <v>44</v>
      </c>
      <c r="F38" s="166">
        <f>ROUND((SUM(BH136:BH1029)),  2)</f>
        <v>0</v>
      </c>
      <c r="G38" s="39"/>
      <c r="H38" s="39"/>
      <c r="I38" s="167">
        <v>0.12</v>
      </c>
      <c r="J38" s="166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3" t="s">
        <v>45</v>
      </c>
      <c r="F39" s="166">
        <f>ROUND((SUM(BI136:BI1029)),  2)</f>
        <v>0</v>
      </c>
      <c r="G39" s="39"/>
      <c r="H39" s="39"/>
      <c r="I39" s="167">
        <v>0</v>
      </c>
      <c r="J39" s="166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8"/>
      <c r="D41" s="169" t="s">
        <v>46</v>
      </c>
      <c r="E41" s="170"/>
      <c r="F41" s="170"/>
      <c r="G41" s="171" t="s">
        <v>47</v>
      </c>
      <c r="H41" s="172" t="s">
        <v>48</v>
      </c>
      <c r="I41" s="170"/>
      <c r="J41" s="173">
        <f>SUM(J32:J39)</f>
        <v>0</v>
      </c>
      <c r="K41" s="174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5" t="s">
        <v>49</v>
      </c>
      <c r="E50" s="176"/>
      <c r="F50" s="176"/>
      <c r="G50" s="175" t="s">
        <v>50</v>
      </c>
      <c r="H50" s="176"/>
      <c r="I50" s="176"/>
      <c r="J50" s="176"/>
      <c r="K50" s="176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7" t="s">
        <v>51</v>
      </c>
      <c r="E61" s="178"/>
      <c r="F61" s="179" t="s">
        <v>52</v>
      </c>
      <c r="G61" s="177" t="s">
        <v>51</v>
      </c>
      <c r="H61" s="178"/>
      <c r="I61" s="178"/>
      <c r="J61" s="180" t="s">
        <v>52</v>
      </c>
      <c r="K61" s="178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5" t="s">
        <v>53</v>
      </c>
      <c r="E65" s="181"/>
      <c r="F65" s="181"/>
      <c r="G65" s="175" t="s">
        <v>54</v>
      </c>
      <c r="H65" s="181"/>
      <c r="I65" s="181"/>
      <c r="J65" s="181"/>
      <c r="K65" s="181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7" t="s">
        <v>51</v>
      </c>
      <c r="E76" s="178"/>
      <c r="F76" s="179" t="s">
        <v>52</v>
      </c>
      <c r="G76" s="177" t="s">
        <v>51</v>
      </c>
      <c r="H76" s="178"/>
      <c r="I76" s="178"/>
      <c r="J76" s="180" t="s">
        <v>52</v>
      </c>
      <c r="K76" s="178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2"/>
      <c r="C77" s="183"/>
      <c r="D77" s="183"/>
      <c r="E77" s="183"/>
      <c r="F77" s="183"/>
      <c r="G77" s="183"/>
      <c r="H77" s="183"/>
      <c r="I77" s="183"/>
      <c r="J77" s="183"/>
      <c r="K77" s="183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4"/>
      <c r="C81" s="185"/>
      <c r="D81" s="185"/>
      <c r="E81" s="185"/>
      <c r="F81" s="185"/>
      <c r="G81" s="185"/>
      <c r="H81" s="185"/>
      <c r="I81" s="185"/>
      <c r="J81" s="185"/>
      <c r="K81" s="185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217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6" t="str">
        <f>E7</f>
        <v>REKONSTRUKCE HOTELU KVĚTNICE - 3. etapa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198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6" t="s">
        <v>202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206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30" customHeight="1">
      <c r="A89" s="39"/>
      <c r="B89" s="40"/>
      <c r="C89" s="41"/>
      <c r="D89" s="41"/>
      <c r="E89" s="77" t="str">
        <f>E11</f>
        <v>A.1.1. - SP - Archotektonicko stavební část - společné prostory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>Tišnov</v>
      </c>
      <c r="G91" s="41"/>
      <c r="H91" s="41"/>
      <c r="I91" s="33" t="s">
        <v>22</v>
      </c>
      <c r="J91" s="80" t="str">
        <f>IF(J14="","",J14)</f>
        <v>15. 5. 2025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25.65" customHeight="1">
      <c r="A93" s="39"/>
      <c r="B93" s="40"/>
      <c r="C93" s="33" t="s">
        <v>24</v>
      </c>
      <c r="D93" s="41"/>
      <c r="E93" s="41"/>
      <c r="F93" s="28" t="str">
        <f>E17</f>
        <v>Město Tišnov</v>
      </c>
      <c r="G93" s="41"/>
      <c r="H93" s="41"/>
      <c r="I93" s="33" t="s">
        <v>30</v>
      </c>
      <c r="J93" s="37" t="str">
        <f>E23</f>
        <v>BURIAN-KŘIVINKA ARCHITECTS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33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7" t="s">
        <v>218</v>
      </c>
      <c r="D96" s="188"/>
      <c r="E96" s="188"/>
      <c r="F96" s="188"/>
      <c r="G96" s="188"/>
      <c r="H96" s="188"/>
      <c r="I96" s="188"/>
      <c r="J96" s="189" t="s">
        <v>219</v>
      </c>
      <c r="K96" s="188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90" t="s">
        <v>220</v>
      </c>
      <c r="D98" s="41"/>
      <c r="E98" s="41"/>
      <c r="F98" s="41"/>
      <c r="G98" s="41"/>
      <c r="H98" s="41"/>
      <c r="I98" s="41"/>
      <c r="J98" s="111">
        <f>J136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221</v>
      </c>
    </row>
    <row r="99" s="9" customFormat="1" ht="24.96" customHeight="1">
      <c r="A99" s="9"/>
      <c r="B99" s="191"/>
      <c r="C99" s="192"/>
      <c r="D99" s="193" t="s">
        <v>222</v>
      </c>
      <c r="E99" s="194"/>
      <c r="F99" s="194"/>
      <c r="G99" s="194"/>
      <c r="H99" s="194"/>
      <c r="I99" s="194"/>
      <c r="J99" s="195">
        <f>J137</f>
        <v>0</v>
      </c>
      <c r="K99" s="192"/>
      <c r="L99" s="196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7"/>
      <c r="C100" s="134"/>
      <c r="D100" s="198" t="s">
        <v>223</v>
      </c>
      <c r="E100" s="199"/>
      <c r="F100" s="199"/>
      <c r="G100" s="199"/>
      <c r="H100" s="199"/>
      <c r="I100" s="199"/>
      <c r="J100" s="200">
        <f>J138</f>
        <v>0</v>
      </c>
      <c r="K100" s="134"/>
      <c r="L100" s="201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7"/>
      <c r="C101" s="134"/>
      <c r="D101" s="198" t="s">
        <v>224</v>
      </c>
      <c r="E101" s="199"/>
      <c r="F101" s="199"/>
      <c r="G101" s="199"/>
      <c r="H101" s="199"/>
      <c r="I101" s="199"/>
      <c r="J101" s="200">
        <f>J185</f>
        <v>0</v>
      </c>
      <c r="K101" s="134"/>
      <c r="L101" s="201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7"/>
      <c r="C102" s="134"/>
      <c r="D102" s="198" t="s">
        <v>225</v>
      </c>
      <c r="E102" s="199"/>
      <c r="F102" s="199"/>
      <c r="G102" s="199"/>
      <c r="H102" s="199"/>
      <c r="I102" s="199"/>
      <c r="J102" s="200">
        <f>J272</f>
        <v>0</v>
      </c>
      <c r="K102" s="134"/>
      <c r="L102" s="201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9" customFormat="1" ht="24.96" customHeight="1">
      <c r="A103" s="9"/>
      <c r="B103" s="191"/>
      <c r="C103" s="192"/>
      <c r="D103" s="193" t="s">
        <v>226</v>
      </c>
      <c r="E103" s="194"/>
      <c r="F103" s="194"/>
      <c r="G103" s="194"/>
      <c r="H103" s="194"/>
      <c r="I103" s="194"/>
      <c r="J103" s="195">
        <f>J274</f>
        <v>0</v>
      </c>
      <c r="K103" s="192"/>
      <c r="L103" s="196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10" customFormat="1" ht="19.92" customHeight="1">
      <c r="A104" s="10"/>
      <c r="B104" s="197"/>
      <c r="C104" s="134"/>
      <c r="D104" s="198" t="s">
        <v>227</v>
      </c>
      <c r="E104" s="199"/>
      <c r="F104" s="199"/>
      <c r="G104" s="199"/>
      <c r="H104" s="199"/>
      <c r="I104" s="199"/>
      <c r="J104" s="200">
        <f>J275</f>
        <v>0</v>
      </c>
      <c r="K104" s="134"/>
      <c r="L104" s="201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97"/>
      <c r="C105" s="134"/>
      <c r="D105" s="198" t="s">
        <v>228</v>
      </c>
      <c r="E105" s="199"/>
      <c r="F105" s="199"/>
      <c r="G105" s="199"/>
      <c r="H105" s="199"/>
      <c r="I105" s="199"/>
      <c r="J105" s="200">
        <f>J284</f>
        <v>0</v>
      </c>
      <c r="K105" s="134"/>
      <c r="L105" s="201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97"/>
      <c r="C106" s="134"/>
      <c r="D106" s="198" t="s">
        <v>229</v>
      </c>
      <c r="E106" s="199"/>
      <c r="F106" s="199"/>
      <c r="G106" s="199"/>
      <c r="H106" s="199"/>
      <c r="I106" s="199"/>
      <c r="J106" s="200">
        <f>J499</f>
        <v>0</v>
      </c>
      <c r="K106" s="134"/>
      <c r="L106" s="201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197"/>
      <c r="C107" s="134"/>
      <c r="D107" s="198" t="s">
        <v>230</v>
      </c>
      <c r="E107" s="199"/>
      <c r="F107" s="199"/>
      <c r="G107" s="199"/>
      <c r="H107" s="199"/>
      <c r="I107" s="199"/>
      <c r="J107" s="200">
        <f>J576</f>
        <v>0</v>
      </c>
      <c r="K107" s="134"/>
      <c r="L107" s="201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197"/>
      <c r="C108" s="134"/>
      <c r="D108" s="198" t="s">
        <v>231</v>
      </c>
      <c r="E108" s="199"/>
      <c r="F108" s="199"/>
      <c r="G108" s="199"/>
      <c r="H108" s="199"/>
      <c r="I108" s="199"/>
      <c r="J108" s="200">
        <f>J589</f>
        <v>0</v>
      </c>
      <c r="K108" s="134"/>
      <c r="L108" s="201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197"/>
      <c r="C109" s="134"/>
      <c r="D109" s="198" t="s">
        <v>232</v>
      </c>
      <c r="E109" s="199"/>
      <c r="F109" s="199"/>
      <c r="G109" s="199"/>
      <c r="H109" s="199"/>
      <c r="I109" s="199"/>
      <c r="J109" s="200">
        <f>J632</f>
        <v>0</v>
      </c>
      <c r="K109" s="134"/>
      <c r="L109" s="201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197"/>
      <c r="C110" s="134"/>
      <c r="D110" s="198" t="s">
        <v>233</v>
      </c>
      <c r="E110" s="199"/>
      <c r="F110" s="199"/>
      <c r="G110" s="199"/>
      <c r="H110" s="199"/>
      <c r="I110" s="199"/>
      <c r="J110" s="200">
        <f>J698</f>
        <v>0</v>
      </c>
      <c r="K110" s="134"/>
      <c r="L110" s="201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10" customFormat="1" ht="19.92" customHeight="1">
      <c r="A111" s="10"/>
      <c r="B111" s="197"/>
      <c r="C111" s="134"/>
      <c r="D111" s="198" t="s">
        <v>234</v>
      </c>
      <c r="E111" s="199"/>
      <c r="F111" s="199"/>
      <c r="G111" s="199"/>
      <c r="H111" s="199"/>
      <c r="I111" s="199"/>
      <c r="J111" s="200">
        <f>J720</f>
        <v>0</v>
      </c>
      <c r="K111" s="134"/>
      <c r="L111" s="201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10" customFormat="1" ht="19.92" customHeight="1">
      <c r="A112" s="10"/>
      <c r="B112" s="197"/>
      <c r="C112" s="134"/>
      <c r="D112" s="198" t="s">
        <v>235</v>
      </c>
      <c r="E112" s="199"/>
      <c r="F112" s="199"/>
      <c r="G112" s="199"/>
      <c r="H112" s="199"/>
      <c r="I112" s="199"/>
      <c r="J112" s="200">
        <f>J784</f>
        <v>0</v>
      </c>
      <c r="K112" s="134"/>
      <c r="L112" s="201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10" customFormat="1" ht="19.92" customHeight="1">
      <c r="A113" s="10"/>
      <c r="B113" s="197"/>
      <c r="C113" s="134"/>
      <c r="D113" s="198" t="s">
        <v>236</v>
      </c>
      <c r="E113" s="199"/>
      <c r="F113" s="199"/>
      <c r="G113" s="199"/>
      <c r="H113" s="199"/>
      <c r="I113" s="199"/>
      <c r="J113" s="200">
        <f>J863</f>
        <v>0</v>
      </c>
      <c r="K113" s="134"/>
      <c r="L113" s="201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s="10" customFormat="1" ht="19.92" customHeight="1">
      <c r="A114" s="10"/>
      <c r="B114" s="197"/>
      <c r="C114" s="134"/>
      <c r="D114" s="198" t="s">
        <v>237</v>
      </c>
      <c r="E114" s="199"/>
      <c r="F114" s="199"/>
      <c r="G114" s="199"/>
      <c r="H114" s="199"/>
      <c r="I114" s="199"/>
      <c r="J114" s="200">
        <f>J1018</f>
        <v>0</v>
      </c>
      <c r="K114" s="134"/>
      <c r="L114" s="201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</row>
    <row r="115" s="2" customFormat="1" ht="21.84" customHeight="1">
      <c r="A115" s="39"/>
      <c r="B115" s="40"/>
      <c r="C115" s="41"/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6.96" customHeight="1">
      <c r="A116" s="39"/>
      <c r="B116" s="67"/>
      <c r="C116" s="68"/>
      <c r="D116" s="68"/>
      <c r="E116" s="68"/>
      <c r="F116" s="68"/>
      <c r="G116" s="68"/>
      <c r="H116" s="68"/>
      <c r="I116" s="68"/>
      <c r="J116" s="68"/>
      <c r="K116" s="68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20" s="2" customFormat="1" ht="6.96" customHeight="1">
      <c r="A120" s="39"/>
      <c r="B120" s="69"/>
      <c r="C120" s="70"/>
      <c r="D120" s="70"/>
      <c r="E120" s="70"/>
      <c r="F120" s="70"/>
      <c r="G120" s="70"/>
      <c r="H120" s="70"/>
      <c r="I120" s="70"/>
      <c r="J120" s="70"/>
      <c r="K120" s="70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24.96" customHeight="1">
      <c r="A121" s="39"/>
      <c r="B121" s="40"/>
      <c r="C121" s="24" t="s">
        <v>238</v>
      </c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6.96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2" customHeight="1">
      <c r="A123" s="39"/>
      <c r="B123" s="40"/>
      <c r="C123" s="33" t="s">
        <v>16</v>
      </c>
      <c r="D123" s="41"/>
      <c r="E123" s="41"/>
      <c r="F123" s="41"/>
      <c r="G123" s="41"/>
      <c r="H123" s="41"/>
      <c r="I123" s="41"/>
      <c r="J123" s="41"/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6.5" customHeight="1">
      <c r="A124" s="39"/>
      <c r="B124" s="40"/>
      <c r="C124" s="41"/>
      <c r="D124" s="41"/>
      <c r="E124" s="186" t="str">
        <f>E7</f>
        <v>REKONSTRUKCE HOTELU KVĚTNICE - 3. etapa</v>
      </c>
      <c r="F124" s="33"/>
      <c r="G124" s="33"/>
      <c r="H124" s="33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1" customFormat="1" ht="12" customHeight="1">
      <c r="B125" s="22"/>
      <c r="C125" s="33" t="s">
        <v>198</v>
      </c>
      <c r="D125" s="23"/>
      <c r="E125" s="23"/>
      <c r="F125" s="23"/>
      <c r="G125" s="23"/>
      <c r="H125" s="23"/>
      <c r="I125" s="23"/>
      <c r="J125" s="23"/>
      <c r="K125" s="23"/>
      <c r="L125" s="21"/>
    </row>
    <row r="126" s="2" customFormat="1" ht="16.5" customHeight="1">
      <c r="A126" s="39"/>
      <c r="B126" s="40"/>
      <c r="C126" s="41"/>
      <c r="D126" s="41"/>
      <c r="E126" s="186" t="s">
        <v>202</v>
      </c>
      <c r="F126" s="41"/>
      <c r="G126" s="41"/>
      <c r="H126" s="41"/>
      <c r="I126" s="41"/>
      <c r="J126" s="41"/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12" customHeight="1">
      <c r="A127" s="39"/>
      <c r="B127" s="40"/>
      <c r="C127" s="33" t="s">
        <v>206</v>
      </c>
      <c r="D127" s="41"/>
      <c r="E127" s="41"/>
      <c r="F127" s="41"/>
      <c r="G127" s="41"/>
      <c r="H127" s="41"/>
      <c r="I127" s="41"/>
      <c r="J127" s="41"/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2" customFormat="1" ht="30" customHeight="1">
      <c r="A128" s="39"/>
      <c r="B128" s="40"/>
      <c r="C128" s="41"/>
      <c r="D128" s="41"/>
      <c r="E128" s="77" t="str">
        <f>E11</f>
        <v>A.1.1. - SP - Archotektonicko stavební část - společné prostory</v>
      </c>
      <c r="F128" s="41"/>
      <c r="G128" s="41"/>
      <c r="H128" s="41"/>
      <c r="I128" s="41"/>
      <c r="J128" s="41"/>
      <c r="K128" s="41"/>
      <c r="L128" s="64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2" customFormat="1" ht="6.96" customHeight="1">
      <c r="A129" s="39"/>
      <c r="B129" s="40"/>
      <c r="C129" s="41"/>
      <c r="D129" s="41"/>
      <c r="E129" s="41"/>
      <c r="F129" s="41"/>
      <c r="G129" s="41"/>
      <c r="H129" s="41"/>
      <c r="I129" s="41"/>
      <c r="J129" s="41"/>
      <c r="K129" s="41"/>
      <c r="L129" s="64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</row>
    <row r="130" s="2" customFormat="1" ht="12" customHeight="1">
      <c r="A130" s="39"/>
      <c r="B130" s="40"/>
      <c r="C130" s="33" t="s">
        <v>20</v>
      </c>
      <c r="D130" s="41"/>
      <c r="E130" s="41"/>
      <c r="F130" s="28" t="str">
        <f>F14</f>
        <v>Tišnov</v>
      </c>
      <c r="G130" s="41"/>
      <c r="H130" s="41"/>
      <c r="I130" s="33" t="s">
        <v>22</v>
      </c>
      <c r="J130" s="80" t="str">
        <f>IF(J14="","",J14)</f>
        <v>15. 5. 2025</v>
      </c>
      <c r="K130" s="41"/>
      <c r="L130" s="64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</row>
    <row r="131" s="2" customFormat="1" ht="6.96" customHeight="1">
      <c r="A131" s="39"/>
      <c r="B131" s="40"/>
      <c r="C131" s="41"/>
      <c r="D131" s="41"/>
      <c r="E131" s="41"/>
      <c r="F131" s="41"/>
      <c r="G131" s="41"/>
      <c r="H131" s="41"/>
      <c r="I131" s="41"/>
      <c r="J131" s="41"/>
      <c r="K131" s="41"/>
      <c r="L131" s="64"/>
      <c r="S131" s="39"/>
      <c r="T131" s="39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</row>
    <row r="132" s="2" customFormat="1" ht="25.65" customHeight="1">
      <c r="A132" s="39"/>
      <c r="B132" s="40"/>
      <c r="C132" s="33" t="s">
        <v>24</v>
      </c>
      <c r="D132" s="41"/>
      <c r="E132" s="41"/>
      <c r="F132" s="28" t="str">
        <f>E17</f>
        <v>Město Tišnov</v>
      </c>
      <c r="G132" s="41"/>
      <c r="H132" s="41"/>
      <c r="I132" s="33" t="s">
        <v>30</v>
      </c>
      <c r="J132" s="37" t="str">
        <f>E23</f>
        <v>BURIAN-KŘIVINKA ARCHITECTS</v>
      </c>
      <c r="K132" s="41"/>
      <c r="L132" s="64"/>
      <c r="S132" s="39"/>
      <c r="T132" s="39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</row>
    <row r="133" s="2" customFormat="1" ht="15.15" customHeight="1">
      <c r="A133" s="39"/>
      <c r="B133" s="40"/>
      <c r="C133" s="33" t="s">
        <v>28</v>
      </c>
      <c r="D133" s="41"/>
      <c r="E133" s="41"/>
      <c r="F133" s="28" t="str">
        <f>IF(E20="","",E20)</f>
        <v>Vyplň údaj</v>
      </c>
      <c r="G133" s="41"/>
      <c r="H133" s="41"/>
      <c r="I133" s="33" t="s">
        <v>33</v>
      </c>
      <c r="J133" s="37" t="str">
        <f>E26</f>
        <v xml:space="preserve"> </v>
      </c>
      <c r="K133" s="41"/>
      <c r="L133" s="64"/>
      <c r="S133" s="39"/>
      <c r="T133" s="39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</row>
    <row r="134" s="2" customFormat="1" ht="10.32" customHeight="1">
      <c r="A134" s="39"/>
      <c r="B134" s="40"/>
      <c r="C134" s="41"/>
      <c r="D134" s="41"/>
      <c r="E134" s="41"/>
      <c r="F134" s="41"/>
      <c r="G134" s="41"/>
      <c r="H134" s="41"/>
      <c r="I134" s="41"/>
      <c r="J134" s="41"/>
      <c r="K134" s="41"/>
      <c r="L134" s="64"/>
      <c r="S134" s="39"/>
      <c r="T134" s="39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</row>
    <row r="135" s="11" customFormat="1" ht="29.28" customHeight="1">
      <c r="A135" s="202"/>
      <c r="B135" s="203"/>
      <c r="C135" s="204" t="s">
        <v>239</v>
      </c>
      <c r="D135" s="205" t="s">
        <v>61</v>
      </c>
      <c r="E135" s="205" t="s">
        <v>57</v>
      </c>
      <c r="F135" s="205" t="s">
        <v>58</v>
      </c>
      <c r="G135" s="205" t="s">
        <v>240</v>
      </c>
      <c r="H135" s="205" t="s">
        <v>241</v>
      </c>
      <c r="I135" s="205" t="s">
        <v>242</v>
      </c>
      <c r="J135" s="205" t="s">
        <v>219</v>
      </c>
      <c r="K135" s="206" t="s">
        <v>243</v>
      </c>
      <c r="L135" s="207"/>
      <c r="M135" s="101" t="s">
        <v>1</v>
      </c>
      <c r="N135" s="102" t="s">
        <v>40</v>
      </c>
      <c r="O135" s="102" t="s">
        <v>244</v>
      </c>
      <c r="P135" s="102" t="s">
        <v>245</v>
      </c>
      <c r="Q135" s="102" t="s">
        <v>246</v>
      </c>
      <c r="R135" s="102" t="s">
        <v>247</v>
      </c>
      <c r="S135" s="102" t="s">
        <v>248</v>
      </c>
      <c r="T135" s="103" t="s">
        <v>249</v>
      </c>
      <c r="U135" s="202"/>
      <c r="V135" s="202"/>
      <c r="W135" s="202"/>
      <c r="X135" s="202"/>
      <c r="Y135" s="202"/>
      <c r="Z135" s="202"/>
      <c r="AA135" s="202"/>
      <c r="AB135" s="202"/>
      <c r="AC135" s="202"/>
      <c r="AD135" s="202"/>
      <c r="AE135" s="202"/>
    </row>
    <row r="136" s="2" customFormat="1" ht="22.8" customHeight="1">
      <c r="A136" s="39"/>
      <c r="B136" s="40"/>
      <c r="C136" s="108" t="s">
        <v>250</v>
      </c>
      <c r="D136" s="41"/>
      <c r="E136" s="41"/>
      <c r="F136" s="41"/>
      <c r="G136" s="41"/>
      <c r="H136" s="41"/>
      <c r="I136" s="41"/>
      <c r="J136" s="208">
        <f>BK136</f>
        <v>0</v>
      </c>
      <c r="K136" s="41"/>
      <c r="L136" s="45"/>
      <c r="M136" s="104"/>
      <c r="N136" s="209"/>
      <c r="O136" s="105"/>
      <c r="P136" s="210">
        <f>P137+P274</f>
        <v>0</v>
      </c>
      <c r="Q136" s="105"/>
      <c r="R136" s="210">
        <f>R137+R274</f>
        <v>36.149644860000002</v>
      </c>
      <c r="S136" s="105"/>
      <c r="T136" s="211">
        <f>T137+T274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T136" s="18" t="s">
        <v>75</v>
      </c>
      <c r="AU136" s="18" t="s">
        <v>221</v>
      </c>
      <c r="BK136" s="212">
        <f>BK137+BK274</f>
        <v>0</v>
      </c>
    </row>
    <row r="137" s="12" customFormat="1" ht="25.92" customHeight="1">
      <c r="A137" s="12"/>
      <c r="B137" s="213"/>
      <c r="C137" s="214"/>
      <c r="D137" s="215" t="s">
        <v>75</v>
      </c>
      <c r="E137" s="216" t="s">
        <v>251</v>
      </c>
      <c r="F137" s="216" t="s">
        <v>252</v>
      </c>
      <c r="G137" s="214"/>
      <c r="H137" s="214"/>
      <c r="I137" s="217"/>
      <c r="J137" s="218">
        <f>BK137</f>
        <v>0</v>
      </c>
      <c r="K137" s="214"/>
      <c r="L137" s="219"/>
      <c r="M137" s="220"/>
      <c r="N137" s="221"/>
      <c r="O137" s="221"/>
      <c r="P137" s="222">
        <f>P138+P185+P272</f>
        <v>0</v>
      </c>
      <c r="Q137" s="221"/>
      <c r="R137" s="222">
        <f>R138+R185+R272</f>
        <v>0.16939157999999996</v>
      </c>
      <c r="S137" s="221"/>
      <c r="T137" s="223">
        <f>T138+T185+T272</f>
        <v>0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224" t="s">
        <v>83</v>
      </c>
      <c r="AT137" s="225" t="s">
        <v>75</v>
      </c>
      <c r="AU137" s="225" t="s">
        <v>76</v>
      </c>
      <c r="AY137" s="224" t="s">
        <v>253</v>
      </c>
      <c r="BK137" s="226">
        <f>BK138+BK185+BK272</f>
        <v>0</v>
      </c>
    </row>
    <row r="138" s="12" customFormat="1" ht="22.8" customHeight="1">
      <c r="A138" s="12"/>
      <c r="B138" s="213"/>
      <c r="C138" s="214"/>
      <c r="D138" s="215" t="s">
        <v>75</v>
      </c>
      <c r="E138" s="227" t="s">
        <v>254</v>
      </c>
      <c r="F138" s="227" t="s">
        <v>255</v>
      </c>
      <c r="G138" s="214"/>
      <c r="H138" s="214"/>
      <c r="I138" s="217"/>
      <c r="J138" s="228">
        <f>BK138</f>
        <v>0</v>
      </c>
      <c r="K138" s="214"/>
      <c r="L138" s="219"/>
      <c r="M138" s="220"/>
      <c r="N138" s="221"/>
      <c r="O138" s="221"/>
      <c r="P138" s="222">
        <f>SUM(P139:P184)</f>
        <v>0</v>
      </c>
      <c r="Q138" s="221"/>
      <c r="R138" s="222">
        <f>SUM(R139:R184)</f>
        <v>0.14783157999999996</v>
      </c>
      <c r="S138" s="221"/>
      <c r="T138" s="223">
        <f>SUM(T139:T184)</f>
        <v>0</v>
      </c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R138" s="224" t="s">
        <v>83</v>
      </c>
      <c r="AT138" s="225" t="s">
        <v>75</v>
      </c>
      <c r="AU138" s="225" t="s">
        <v>83</v>
      </c>
      <c r="AY138" s="224" t="s">
        <v>253</v>
      </c>
      <c r="BK138" s="226">
        <f>SUM(BK139:BK184)</f>
        <v>0</v>
      </c>
    </row>
    <row r="139" s="2" customFormat="1" ht="37.8" customHeight="1">
      <c r="A139" s="39"/>
      <c r="B139" s="40"/>
      <c r="C139" s="229" t="s">
        <v>83</v>
      </c>
      <c r="D139" s="229" t="s">
        <v>256</v>
      </c>
      <c r="E139" s="230" t="s">
        <v>257</v>
      </c>
      <c r="F139" s="231" t="s">
        <v>258</v>
      </c>
      <c r="G139" s="232" t="s">
        <v>179</v>
      </c>
      <c r="H139" s="233">
        <v>1.5509999999999999</v>
      </c>
      <c r="I139" s="234"/>
      <c r="J139" s="235">
        <f>ROUND(I139*H139,2)</f>
        <v>0</v>
      </c>
      <c r="K139" s="231" t="s">
        <v>259</v>
      </c>
      <c r="L139" s="45"/>
      <c r="M139" s="236" t="s">
        <v>1</v>
      </c>
      <c r="N139" s="237" t="s">
        <v>41</v>
      </c>
      <c r="O139" s="92"/>
      <c r="P139" s="238">
        <f>O139*H139</f>
        <v>0</v>
      </c>
      <c r="Q139" s="238">
        <v>0.0029199999999999999</v>
      </c>
      <c r="R139" s="238">
        <f>Q139*H139</f>
        <v>0.0045289199999999996</v>
      </c>
      <c r="S139" s="238">
        <v>0</v>
      </c>
      <c r="T139" s="239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40" t="s">
        <v>260</v>
      </c>
      <c r="AT139" s="240" t="s">
        <v>256</v>
      </c>
      <c r="AU139" s="240" t="s">
        <v>85</v>
      </c>
      <c r="AY139" s="18" t="s">
        <v>253</v>
      </c>
      <c r="BE139" s="241">
        <f>IF(N139="základní",J139,0)</f>
        <v>0</v>
      </c>
      <c r="BF139" s="241">
        <f>IF(N139="snížená",J139,0)</f>
        <v>0</v>
      </c>
      <c r="BG139" s="241">
        <f>IF(N139="zákl. přenesená",J139,0)</f>
        <v>0</v>
      </c>
      <c r="BH139" s="241">
        <f>IF(N139="sníž. přenesená",J139,0)</f>
        <v>0</v>
      </c>
      <c r="BI139" s="241">
        <f>IF(N139="nulová",J139,0)</f>
        <v>0</v>
      </c>
      <c r="BJ139" s="18" t="s">
        <v>83</v>
      </c>
      <c r="BK139" s="241">
        <f>ROUND(I139*H139,2)</f>
        <v>0</v>
      </c>
      <c r="BL139" s="18" t="s">
        <v>260</v>
      </c>
      <c r="BM139" s="240" t="s">
        <v>261</v>
      </c>
    </row>
    <row r="140" s="2" customFormat="1">
      <c r="A140" s="39"/>
      <c r="B140" s="40"/>
      <c r="C140" s="41"/>
      <c r="D140" s="242" t="s">
        <v>262</v>
      </c>
      <c r="E140" s="41"/>
      <c r="F140" s="243" t="s">
        <v>263</v>
      </c>
      <c r="G140" s="41"/>
      <c r="H140" s="41"/>
      <c r="I140" s="244"/>
      <c r="J140" s="41"/>
      <c r="K140" s="41"/>
      <c r="L140" s="45"/>
      <c r="M140" s="245"/>
      <c r="N140" s="246"/>
      <c r="O140" s="92"/>
      <c r="P140" s="92"/>
      <c r="Q140" s="92"/>
      <c r="R140" s="92"/>
      <c r="S140" s="92"/>
      <c r="T140" s="93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T140" s="18" t="s">
        <v>262</v>
      </c>
      <c r="AU140" s="18" t="s">
        <v>85</v>
      </c>
    </row>
    <row r="141" s="13" customFormat="1">
      <c r="A141" s="13"/>
      <c r="B141" s="247"/>
      <c r="C141" s="248"/>
      <c r="D141" s="249" t="s">
        <v>264</v>
      </c>
      <c r="E141" s="250" t="s">
        <v>1</v>
      </c>
      <c r="F141" s="251" t="s">
        <v>265</v>
      </c>
      <c r="G141" s="248"/>
      <c r="H141" s="250" t="s">
        <v>1</v>
      </c>
      <c r="I141" s="252"/>
      <c r="J141" s="248"/>
      <c r="K141" s="248"/>
      <c r="L141" s="253"/>
      <c r="M141" s="254"/>
      <c r="N141" s="255"/>
      <c r="O141" s="255"/>
      <c r="P141" s="255"/>
      <c r="Q141" s="255"/>
      <c r="R141" s="255"/>
      <c r="S141" s="255"/>
      <c r="T141" s="256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57" t="s">
        <v>264</v>
      </c>
      <c r="AU141" s="257" t="s">
        <v>85</v>
      </c>
      <c r="AV141" s="13" t="s">
        <v>83</v>
      </c>
      <c r="AW141" s="13" t="s">
        <v>32</v>
      </c>
      <c r="AX141" s="13" t="s">
        <v>76</v>
      </c>
      <c r="AY141" s="257" t="s">
        <v>253</v>
      </c>
    </row>
    <row r="142" s="13" customFormat="1">
      <c r="A142" s="13"/>
      <c r="B142" s="247"/>
      <c r="C142" s="248"/>
      <c r="D142" s="249" t="s">
        <v>264</v>
      </c>
      <c r="E142" s="250" t="s">
        <v>1</v>
      </c>
      <c r="F142" s="251" t="s">
        <v>266</v>
      </c>
      <c r="G142" s="248"/>
      <c r="H142" s="250" t="s">
        <v>1</v>
      </c>
      <c r="I142" s="252"/>
      <c r="J142" s="248"/>
      <c r="K142" s="248"/>
      <c r="L142" s="253"/>
      <c r="M142" s="254"/>
      <c r="N142" s="255"/>
      <c r="O142" s="255"/>
      <c r="P142" s="255"/>
      <c r="Q142" s="255"/>
      <c r="R142" s="255"/>
      <c r="S142" s="255"/>
      <c r="T142" s="256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57" t="s">
        <v>264</v>
      </c>
      <c r="AU142" s="257" t="s">
        <v>85</v>
      </c>
      <c r="AV142" s="13" t="s">
        <v>83</v>
      </c>
      <c r="AW142" s="13" t="s">
        <v>32</v>
      </c>
      <c r="AX142" s="13" t="s">
        <v>76</v>
      </c>
      <c r="AY142" s="257" t="s">
        <v>253</v>
      </c>
    </row>
    <row r="143" s="13" customFormat="1">
      <c r="A143" s="13"/>
      <c r="B143" s="247"/>
      <c r="C143" s="248"/>
      <c r="D143" s="249" t="s">
        <v>264</v>
      </c>
      <c r="E143" s="250" t="s">
        <v>1</v>
      </c>
      <c r="F143" s="251" t="s">
        <v>267</v>
      </c>
      <c r="G143" s="248"/>
      <c r="H143" s="250" t="s">
        <v>1</v>
      </c>
      <c r="I143" s="252"/>
      <c r="J143" s="248"/>
      <c r="K143" s="248"/>
      <c r="L143" s="253"/>
      <c r="M143" s="254"/>
      <c r="N143" s="255"/>
      <c r="O143" s="255"/>
      <c r="P143" s="255"/>
      <c r="Q143" s="255"/>
      <c r="R143" s="255"/>
      <c r="S143" s="255"/>
      <c r="T143" s="256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57" t="s">
        <v>264</v>
      </c>
      <c r="AU143" s="257" t="s">
        <v>85</v>
      </c>
      <c r="AV143" s="13" t="s">
        <v>83</v>
      </c>
      <c r="AW143" s="13" t="s">
        <v>32</v>
      </c>
      <c r="AX143" s="13" t="s">
        <v>76</v>
      </c>
      <c r="AY143" s="257" t="s">
        <v>253</v>
      </c>
    </row>
    <row r="144" s="14" customFormat="1">
      <c r="A144" s="14"/>
      <c r="B144" s="258"/>
      <c r="C144" s="259"/>
      <c r="D144" s="249" t="s">
        <v>264</v>
      </c>
      <c r="E144" s="260" t="s">
        <v>1</v>
      </c>
      <c r="F144" s="261" t="s">
        <v>268</v>
      </c>
      <c r="G144" s="259"/>
      <c r="H144" s="262">
        <v>1.5509999999999999</v>
      </c>
      <c r="I144" s="263"/>
      <c r="J144" s="259"/>
      <c r="K144" s="259"/>
      <c r="L144" s="264"/>
      <c r="M144" s="265"/>
      <c r="N144" s="266"/>
      <c r="O144" s="266"/>
      <c r="P144" s="266"/>
      <c r="Q144" s="266"/>
      <c r="R144" s="266"/>
      <c r="S144" s="266"/>
      <c r="T144" s="267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268" t="s">
        <v>264</v>
      </c>
      <c r="AU144" s="268" t="s">
        <v>85</v>
      </c>
      <c r="AV144" s="14" t="s">
        <v>85</v>
      </c>
      <c r="AW144" s="14" t="s">
        <v>32</v>
      </c>
      <c r="AX144" s="14" t="s">
        <v>83</v>
      </c>
      <c r="AY144" s="268" t="s">
        <v>253</v>
      </c>
    </row>
    <row r="145" s="2" customFormat="1" ht="37.8" customHeight="1">
      <c r="A145" s="39"/>
      <c r="B145" s="40"/>
      <c r="C145" s="229" t="s">
        <v>85</v>
      </c>
      <c r="D145" s="229" t="s">
        <v>256</v>
      </c>
      <c r="E145" s="230" t="s">
        <v>269</v>
      </c>
      <c r="F145" s="231" t="s">
        <v>270</v>
      </c>
      <c r="G145" s="232" t="s">
        <v>179</v>
      </c>
      <c r="H145" s="233">
        <v>1.5509999999999999</v>
      </c>
      <c r="I145" s="234"/>
      <c r="J145" s="235">
        <f>ROUND(I145*H145,2)</f>
        <v>0</v>
      </c>
      <c r="K145" s="231" t="s">
        <v>259</v>
      </c>
      <c r="L145" s="45"/>
      <c r="M145" s="236" t="s">
        <v>1</v>
      </c>
      <c r="N145" s="237" t="s">
        <v>41</v>
      </c>
      <c r="O145" s="92"/>
      <c r="P145" s="238">
        <f>O145*H145</f>
        <v>0</v>
      </c>
      <c r="Q145" s="238">
        <v>6.9999999999999994E-05</v>
      </c>
      <c r="R145" s="238">
        <f>Q145*H145</f>
        <v>0.00010856999999999999</v>
      </c>
      <c r="S145" s="238">
        <v>0</v>
      </c>
      <c r="T145" s="239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40" t="s">
        <v>260</v>
      </c>
      <c r="AT145" s="240" t="s">
        <v>256</v>
      </c>
      <c r="AU145" s="240" t="s">
        <v>85</v>
      </c>
      <c r="AY145" s="18" t="s">
        <v>253</v>
      </c>
      <c r="BE145" s="241">
        <f>IF(N145="základní",J145,0)</f>
        <v>0</v>
      </c>
      <c r="BF145" s="241">
        <f>IF(N145="snížená",J145,0)</f>
        <v>0</v>
      </c>
      <c r="BG145" s="241">
        <f>IF(N145="zákl. přenesená",J145,0)</f>
        <v>0</v>
      </c>
      <c r="BH145" s="241">
        <f>IF(N145="sníž. přenesená",J145,0)</f>
        <v>0</v>
      </c>
      <c r="BI145" s="241">
        <f>IF(N145="nulová",J145,0)</f>
        <v>0</v>
      </c>
      <c r="BJ145" s="18" t="s">
        <v>83</v>
      </c>
      <c r="BK145" s="241">
        <f>ROUND(I145*H145,2)</f>
        <v>0</v>
      </c>
      <c r="BL145" s="18" t="s">
        <v>260</v>
      </c>
      <c r="BM145" s="240" t="s">
        <v>271</v>
      </c>
    </row>
    <row r="146" s="2" customFormat="1">
      <c r="A146" s="39"/>
      <c r="B146" s="40"/>
      <c r="C146" s="41"/>
      <c r="D146" s="242" t="s">
        <v>262</v>
      </c>
      <c r="E146" s="41"/>
      <c r="F146" s="243" t="s">
        <v>272</v>
      </c>
      <c r="G146" s="41"/>
      <c r="H146" s="41"/>
      <c r="I146" s="244"/>
      <c r="J146" s="41"/>
      <c r="K146" s="41"/>
      <c r="L146" s="45"/>
      <c r="M146" s="245"/>
      <c r="N146" s="246"/>
      <c r="O146" s="92"/>
      <c r="P146" s="92"/>
      <c r="Q146" s="92"/>
      <c r="R146" s="92"/>
      <c r="S146" s="92"/>
      <c r="T146" s="93"/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T146" s="18" t="s">
        <v>262</v>
      </c>
      <c r="AU146" s="18" t="s">
        <v>85</v>
      </c>
    </row>
    <row r="147" s="2" customFormat="1" ht="24.15" customHeight="1">
      <c r="A147" s="39"/>
      <c r="B147" s="40"/>
      <c r="C147" s="229" t="s">
        <v>102</v>
      </c>
      <c r="D147" s="229" t="s">
        <v>256</v>
      </c>
      <c r="E147" s="230" t="s">
        <v>273</v>
      </c>
      <c r="F147" s="231" t="s">
        <v>274</v>
      </c>
      <c r="G147" s="232" t="s">
        <v>179</v>
      </c>
      <c r="H147" s="233">
        <v>47.890999999999998</v>
      </c>
      <c r="I147" s="234"/>
      <c r="J147" s="235">
        <f>ROUND(I147*H147,2)</f>
        <v>0</v>
      </c>
      <c r="K147" s="231" t="s">
        <v>259</v>
      </c>
      <c r="L147" s="45"/>
      <c r="M147" s="236" t="s">
        <v>1</v>
      </c>
      <c r="N147" s="237" t="s">
        <v>41</v>
      </c>
      <c r="O147" s="92"/>
      <c r="P147" s="238">
        <f>O147*H147</f>
        <v>0</v>
      </c>
      <c r="Q147" s="238">
        <v>0.0029199999999999999</v>
      </c>
      <c r="R147" s="238">
        <f>Q147*H147</f>
        <v>0.13984171999999998</v>
      </c>
      <c r="S147" s="238">
        <v>0</v>
      </c>
      <c r="T147" s="239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40" t="s">
        <v>260</v>
      </c>
      <c r="AT147" s="240" t="s">
        <v>256</v>
      </c>
      <c r="AU147" s="240" t="s">
        <v>85</v>
      </c>
      <c r="AY147" s="18" t="s">
        <v>253</v>
      </c>
      <c r="BE147" s="241">
        <f>IF(N147="základní",J147,0)</f>
        <v>0</v>
      </c>
      <c r="BF147" s="241">
        <f>IF(N147="snížená",J147,0)</f>
        <v>0</v>
      </c>
      <c r="BG147" s="241">
        <f>IF(N147="zákl. přenesená",J147,0)</f>
        <v>0</v>
      </c>
      <c r="BH147" s="241">
        <f>IF(N147="sníž. přenesená",J147,0)</f>
        <v>0</v>
      </c>
      <c r="BI147" s="241">
        <f>IF(N147="nulová",J147,0)</f>
        <v>0</v>
      </c>
      <c r="BJ147" s="18" t="s">
        <v>83</v>
      </c>
      <c r="BK147" s="241">
        <f>ROUND(I147*H147,2)</f>
        <v>0</v>
      </c>
      <c r="BL147" s="18" t="s">
        <v>260</v>
      </c>
      <c r="BM147" s="240" t="s">
        <v>275</v>
      </c>
    </row>
    <row r="148" s="2" customFormat="1">
      <c r="A148" s="39"/>
      <c r="B148" s="40"/>
      <c r="C148" s="41"/>
      <c r="D148" s="242" t="s">
        <v>262</v>
      </c>
      <c r="E148" s="41"/>
      <c r="F148" s="243" t="s">
        <v>276</v>
      </c>
      <c r="G148" s="41"/>
      <c r="H148" s="41"/>
      <c r="I148" s="244"/>
      <c r="J148" s="41"/>
      <c r="K148" s="41"/>
      <c r="L148" s="45"/>
      <c r="M148" s="245"/>
      <c r="N148" s="246"/>
      <c r="O148" s="92"/>
      <c r="P148" s="92"/>
      <c r="Q148" s="92"/>
      <c r="R148" s="92"/>
      <c r="S148" s="92"/>
      <c r="T148" s="93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T148" s="18" t="s">
        <v>262</v>
      </c>
      <c r="AU148" s="18" t="s">
        <v>85</v>
      </c>
    </row>
    <row r="149" s="13" customFormat="1">
      <c r="A149" s="13"/>
      <c r="B149" s="247"/>
      <c r="C149" s="248"/>
      <c r="D149" s="249" t="s">
        <v>264</v>
      </c>
      <c r="E149" s="250" t="s">
        <v>1</v>
      </c>
      <c r="F149" s="251" t="s">
        <v>277</v>
      </c>
      <c r="G149" s="248"/>
      <c r="H149" s="250" t="s">
        <v>1</v>
      </c>
      <c r="I149" s="252"/>
      <c r="J149" s="248"/>
      <c r="K149" s="248"/>
      <c r="L149" s="253"/>
      <c r="M149" s="254"/>
      <c r="N149" s="255"/>
      <c r="O149" s="255"/>
      <c r="P149" s="255"/>
      <c r="Q149" s="255"/>
      <c r="R149" s="255"/>
      <c r="S149" s="255"/>
      <c r="T149" s="256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57" t="s">
        <v>264</v>
      </c>
      <c r="AU149" s="257" t="s">
        <v>85</v>
      </c>
      <c r="AV149" s="13" t="s">
        <v>83</v>
      </c>
      <c r="AW149" s="13" t="s">
        <v>32</v>
      </c>
      <c r="AX149" s="13" t="s">
        <v>76</v>
      </c>
      <c r="AY149" s="257" t="s">
        <v>253</v>
      </c>
    </row>
    <row r="150" s="13" customFormat="1">
      <c r="A150" s="13"/>
      <c r="B150" s="247"/>
      <c r="C150" s="248"/>
      <c r="D150" s="249" t="s">
        <v>264</v>
      </c>
      <c r="E150" s="250" t="s">
        <v>1</v>
      </c>
      <c r="F150" s="251" t="s">
        <v>278</v>
      </c>
      <c r="G150" s="248"/>
      <c r="H150" s="250" t="s">
        <v>1</v>
      </c>
      <c r="I150" s="252"/>
      <c r="J150" s="248"/>
      <c r="K150" s="248"/>
      <c r="L150" s="253"/>
      <c r="M150" s="254"/>
      <c r="N150" s="255"/>
      <c r="O150" s="255"/>
      <c r="P150" s="255"/>
      <c r="Q150" s="255"/>
      <c r="R150" s="255"/>
      <c r="S150" s="255"/>
      <c r="T150" s="256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57" t="s">
        <v>264</v>
      </c>
      <c r="AU150" s="257" t="s">
        <v>85</v>
      </c>
      <c r="AV150" s="13" t="s">
        <v>83</v>
      </c>
      <c r="AW150" s="13" t="s">
        <v>32</v>
      </c>
      <c r="AX150" s="13" t="s">
        <v>76</v>
      </c>
      <c r="AY150" s="257" t="s">
        <v>253</v>
      </c>
    </row>
    <row r="151" s="14" customFormat="1">
      <c r="A151" s="14"/>
      <c r="B151" s="258"/>
      <c r="C151" s="259"/>
      <c r="D151" s="249" t="s">
        <v>264</v>
      </c>
      <c r="E151" s="260" t="s">
        <v>1</v>
      </c>
      <c r="F151" s="261" t="s">
        <v>279</v>
      </c>
      <c r="G151" s="259"/>
      <c r="H151" s="262">
        <v>20.081</v>
      </c>
      <c r="I151" s="263"/>
      <c r="J151" s="259"/>
      <c r="K151" s="259"/>
      <c r="L151" s="264"/>
      <c r="M151" s="265"/>
      <c r="N151" s="266"/>
      <c r="O151" s="266"/>
      <c r="P151" s="266"/>
      <c r="Q151" s="266"/>
      <c r="R151" s="266"/>
      <c r="S151" s="266"/>
      <c r="T151" s="267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68" t="s">
        <v>264</v>
      </c>
      <c r="AU151" s="268" t="s">
        <v>85</v>
      </c>
      <c r="AV151" s="14" t="s">
        <v>85</v>
      </c>
      <c r="AW151" s="14" t="s">
        <v>32</v>
      </c>
      <c r="AX151" s="14" t="s">
        <v>76</v>
      </c>
      <c r="AY151" s="268" t="s">
        <v>253</v>
      </c>
    </row>
    <row r="152" s="14" customFormat="1">
      <c r="A152" s="14"/>
      <c r="B152" s="258"/>
      <c r="C152" s="259"/>
      <c r="D152" s="249" t="s">
        <v>264</v>
      </c>
      <c r="E152" s="260" t="s">
        <v>1</v>
      </c>
      <c r="F152" s="261" t="s">
        <v>280</v>
      </c>
      <c r="G152" s="259"/>
      <c r="H152" s="262">
        <v>-1.5049999999999999</v>
      </c>
      <c r="I152" s="263"/>
      <c r="J152" s="259"/>
      <c r="K152" s="259"/>
      <c r="L152" s="264"/>
      <c r="M152" s="265"/>
      <c r="N152" s="266"/>
      <c r="O152" s="266"/>
      <c r="P152" s="266"/>
      <c r="Q152" s="266"/>
      <c r="R152" s="266"/>
      <c r="S152" s="266"/>
      <c r="T152" s="267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68" t="s">
        <v>264</v>
      </c>
      <c r="AU152" s="268" t="s">
        <v>85</v>
      </c>
      <c r="AV152" s="14" t="s">
        <v>85</v>
      </c>
      <c r="AW152" s="14" t="s">
        <v>32</v>
      </c>
      <c r="AX152" s="14" t="s">
        <v>76</v>
      </c>
      <c r="AY152" s="268" t="s">
        <v>253</v>
      </c>
    </row>
    <row r="153" s="13" customFormat="1">
      <c r="A153" s="13"/>
      <c r="B153" s="247"/>
      <c r="C153" s="248"/>
      <c r="D153" s="249" t="s">
        <v>264</v>
      </c>
      <c r="E153" s="250" t="s">
        <v>1</v>
      </c>
      <c r="F153" s="251" t="s">
        <v>281</v>
      </c>
      <c r="G153" s="248"/>
      <c r="H153" s="250" t="s">
        <v>1</v>
      </c>
      <c r="I153" s="252"/>
      <c r="J153" s="248"/>
      <c r="K153" s="248"/>
      <c r="L153" s="253"/>
      <c r="M153" s="254"/>
      <c r="N153" s="255"/>
      <c r="O153" s="255"/>
      <c r="P153" s="255"/>
      <c r="Q153" s="255"/>
      <c r="R153" s="255"/>
      <c r="S153" s="255"/>
      <c r="T153" s="256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57" t="s">
        <v>264</v>
      </c>
      <c r="AU153" s="257" t="s">
        <v>85</v>
      </c>
      <c r="AV153" s="13" t="s">
        <v>83</v>
      </c>
      <c r="AW153" s="13" t="s">
        <v>32</v>
      </c>
      <c r="AX153" s="13" t="s">
        <v>76</v>
      </c>
      <c r="AY153" s="257" t="s">
        <v>253</v>
      </c>
    </row>
    <row r="154" s="14" customFormat="1">
      <c r="A154" s="14"/>
      <c r="B154" s="258"/>
      <c r="C154" s="259"/>
      <c r="D154" s="249" t="s">
        <v>264</v>
      </c>
      <c r="E154" s="260" t="s">
        <v>1</v>
      </c>
      <c r="F154" s="261" t="s">
        <v>282</v>
      </c>
      <c r="G154" s="259"/>
      <c r="H154" s="262">
        <v>30.82</v>
      </c>
      <c r="I154" s="263"/>
      <c r="J154" s="259"/>
      <c r="K154" s="259"/>
      <c r="L154" s="264"/>
      <c r="M154" s="265"/>
      <c r="N154" s="266"/>
      <c r="O154" s="266"/>
      <c r="P154" s="266"/>
      <c r="Q154" s="266"/>
      <c r="R154" s="266"/>
      <c r="S154" s="266"/>
      <c r="T154" s="267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T154" s="268" t="s">
        <v>264</v>
      </c>
      <c r="AU154" s="268" t="s">
        <v>85</v>
      </c>
      <c r="AV154" s="14" t="s">
        <v>85</v>
      </c>
      <c r="AW154" s="14" t="s">
        <v>32</v>
      </c>
      <c r="AX154" s="14" t="s">
        <v>76</v>
      </c>
      <c r="AY154" s="268" t="s">
        <v>253</v>
      </c>
    </row>
    <row r="155" s="14" customFormat="1">
      <c r="A155" s="14"/>
      <c r="B155" s="258"/>
      <c r="C155" s="259"/>
      <c r="D155" s="249" t="s">
        <v>264</v>
      </c>
      <c r="E155" s="260" t="s">
        <v>1</v>
      </c>
      <c r="F155" s="261" t="s">
        <v>280</v>
      </c>
      <c r="G155" s="259"/>
      <c r="H155" s="262">
        <v>-1.5049999999999999</v>
      </c>
      <c r="I155" s="263"/>
      <c r="J155" s="259"/>
      <c r="K155" s="259"/>
      <c r="L155" s="264"/>
      <c r="M155" s="265"/>
      <c r="N155" s="266"/>
      <c r="O155" s="266"/>
      <c r="P155" s="266"/>
      <c r="Q155" s="266"/>
      <c r="R155" s="266"/>
      <c r="S155" s="266"/>
      <c r="T155" s="267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268" t="s">
        <v>264</v>
      </c>
      <c r="AU155" s="268" t="s">
        <v>85</v>
      </c>
      <c r="AV155" s="14" t="s">
        <v>85</v>
      </c>
      <c r="AW155" s="14" t="s">
        <v>32</v>
      </c>
      <c r="AX155" s="14" t="s">
        <v>76</v>
      </c>
      <c r="AY155" s="268" t="s">
        <v>253</v>
      </c>
    </row>
    <row r="156" s="15" customFormat="1">
      <c r="A156" s="15"/>
      <c r="B156" s="269"/>
      <c r="C156" s="270"/>
      <c r="D156" s="249" t="s">
        <v>264</v>
      </c>
      <c r="E156" s="271" t="s">
        <v>1</v>
      </c>
      <c r="F156" s="272" t="s">
        <v>283</v>
      </c>
      <c r="G156" s="270"/>
      <c r="H156" s="273">
        <v>47.890999999999998</v>
      </c>
      <c r="I156" s="274"/>
      <c r="J156" s="270"/>
      <c r="K156" s="270"/>
      <c r="L156" s="275"/>
      <c r="M156" s="276"/>
      <c r="N156" s="277"/>
      <c r="O156" s="277"/>
      <c r="P156" s="277"/>
      <c r="Q156" s="277"/>
      <c r="R156" s="277"/>
      <c r="S156" s="277"/>
      <c r="T156" s="278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T156" s="279" t="s">
        <v>264</v>
      </c>
      <c r="AU156" s="279" t="s">
        <v>85</v>
      </c>
      <c r="AV156" s="15" t="s">
        <v>260</v>
      </c>
      <c r="AW156" s="15" t="s">
        <v>32</v>
      </c>
      <c r="AX156" s="15" t="s">
        <v>83</v>
      </c>
      <c r="AY156" s="279" t="s">
        <v>253</v>
      </c>
    </row>
    <row r="157" s="2" customFormat="1" ht="24.15" customHeight="1">
      <c r="A157" s="39"/>
      <c r="B157" s="40"/>
      <c r="C157" s="229" t="s">
        <v>260</v>
      </c>
      <c r="D157" s="229" t="s">
        <v>256</v>
      </c>
      <c r="E157" s="230" t="s">
        <v>284</v>
      </c>
      <c r="F157" s="231" t="s">
        <v>285</v>
      </c>
      <c r="G157" s="232" t="s">
        <v>179</v>
      </c>
      <c r="H157" s="233">
        <v>47.890999999999998</v>
      </c>
      <c r="I157" s="234"/>
      <c r="J157" s="235">
        <f>ROUND(I157*H157,2)</f>
        <v>0</v>
      </c>
      <c r="K157" s="231" t="s">
        <v>259</v>
      </c>
      <c r="L157" s="45"/>
      <c r="M157" s="236" t="s">
        <v>1</v>
      </c>
      <c r="N157" s="237" t="s">
        <v>41</v>
      </c>
      <c r="O157" s="92"/>
      <c r="P157" s="238">
        <f>O157*H157</f>
        <v>0</v>
      </c>
      <c r="Q157" s="238">
        <v>6.9999999999999994E-05</v>
      </c>
      <c r="R157" s="238">
        <f>Q157*H157</f>
        <v>0.0033523699999999995</v>
      </c>
      <c r="S157" s="238">
        <v>0</v>
      </c>
      <c r="T157" s="239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40" t="s">
        <v>260</v>
      </c>
      <c r="AT157" s="240" t="s">
        <v>256</v>
      </c>
      <c r="AU157" s="240" t="s">
        <v>85</v>
      </c>
      <c r="AY157" s="18" t="s">
        <v>253</v>
      </c>
      <c r="BE157" s="241">
        <f>IF(N157="základní",J157,0)</f>
        <v>0</v>
      </c>
      <c r="BF157" s="241">
        <f>IF(N157="snížená",J157,0)</f>
        <v>0</v>
      </c>
      <c r="BG157" s="241">
        <f>IF(N157="zákl. přenesená",J157,0)</f>
        <v>0</v>
      </c>
      <c r="BH157" s="241">
        <f>IF(N157="sníž. přenesená",J157,0)</f>
        <v>0</v>
      </c>
      <c r="BI157" s="241">
        <f>IF(N157="nulová",J157,0)</f>
        <v>0</v>
      </c>
      <c r="BJ157" s="18" t="s">
        <v>83</v>
      </c>
      <c r="BK157" s="241">
        <f>ROUND(I157*H157,2)</f>
        <v>0</v>
      </c>
      <c r="BL157" s="18" t="s">
        <v>260</v>
      </c>
      <c r="BM157" s="240" t="s">
        <v>286</v>
      </c>
    </row>
    <row r="158" s="2" customFormat="1">
      <c r="A158" s="39"/>
      <c r="B158" s="40"/>
      <c r="C158" s="41"/>
      <c r="D158" s="242" t="s">
        <v>262</v>
      </c>
      <c r="E158" s="41"/>
      <c r="F158" s="243" t="s">
        <v>287</v>
      </c>
      <c r="G158" s="41"/>
      <c r="H158" s="41"/>
      <c r="I158" s="244"/>
      <c r="J158" s="41"/>
      <c r="K158" s="41"/>
      <c r="L158" s="45"/>
      <c r="M158" s="245"/>
      <c r="N158" s="246"/>
      <c r="O158" s="92"/>
      <c r="P158" s="92"/>
      <c r="Q158" s="92"/>
      <c r="R158" s="92"/>
      <c r="S158" s="92"/>
      <c r="T158" s="93"/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T158" s="18" t="s">
        <v>262</v>
      </c>
      <c r="AU158" s="18" t="s">
        <v>85</v>
      </c>
    </row>
    <row r="159" s="13" customFormat="1">
      <c r="A159" s="13"/>
      <c r="B159" s="247"/>
      <c r="C159" s="248"/>
      <c r="D159" s="249" t="s">
        <v>264</v>
      </c>
      <c r="E159" s="250" t="s">
        <v>1</v>
      </c>
      <c r="F159" s="251" t="s">
        <v>277</v>
      </c>
      <c r="G159" s="248"/>
      <c r="H159" s="250" t="s">
        <v>1</v>
      </c>
      <c r="I159" s="252"/>
      <c r="J159" s="248"/>
      <c r="K159" s="248"/>
      <c r="L159" s="253"/>
      <c r="M159" s="254"/>
      <c r="N159" s="255"/>
      <c r="O159" s="255"/>
      <c r="P159" s="255"/>
      <c r="Q159" s="255"/>
      <c r="R159" s="255"/>
      <c r="S159" s="255"/>
      <c r="T159" s="256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57" t="s">
        <v>264</v>
      </c>
      <c r="AU159" s="257" t="s">
        <v>85</v>
      </c>
      <c r="AV159" s="13" t="s">
        <v>83</v>
      </c>
      <c r="AW159" s="13" t="s">
        <v>32</v>
      </c>
      <c r="AX159" s="13" t="s">
        <v>76</v>
      </c>
      <c r="AY159" s="257" t="s">
        <v>253</v>
      </c>
    </row>
    <row r="160" s="13" customFormat="1">
      <c r="A160" s="13"/>
      <c r="B160" s="247"/>
      <c r="C160" s="248"/>
      <c r="D160" s="249" t="s">
        <v>264</v>
      </c>
      <c r="E160" s="250" t="s">
        <v>1</v>
      </c>
      <c r="F160" s="251" t="s">
        <v>278</v>
      </c>
      <c r="G160" s="248"/>
      <c r="H160" s="250" t="s">
        <v>1</v>
      </c>
      <c r="I160" s="252"/>
      <c r="J160" s="248"/>
      <c r="K160" s="248"/>
      <c r="L160" s="253"/>
      <c r="M160" s="254"/>
      <c r="N160" s="255"/>
      <c r="O160" s="255"/>
      <c r="P160" s="255"/>
      <c r="Q160" s="255"/>
      <c r="R160" s="255"/>
      <c r="S160" s="255"/>
      <c r="T160" s="256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57" t="s">
        <v>264</v>
      </c>
      <c r="AU160" s="257" t="s">
        <v>85</v>
      </c>
      <c r="AV160" s="13" t="s">
        <v>83</v>
      </c>
      <c r="AW160" s="13" t="s">
        <v>32</v>
      </c>
      <c r="AX160" s="13" t="s">
        <v>76</v>
      </c>
      <c r="AY160" s="257" t="s">
        <v>253</v>
      </c>
    </row>
    <row r="161" s="14" customFormat="1">
      <c r="A161" s="14"/>
      <c r="B161" s="258"/>
      <c r="C161" s="259"/>
      <c r="D161" s="249" t="s">
        <v>264</v>
      </c>
      <c r="E161" s="260" t="s">
        <v>1</v>
      </c>
      <c r="F161" s="261" t="s">
        <v>279</v>
      </c>
      <c r="G161" s="259"/>
      <c r="H161" s="262">
        <v>20.081</v>
      </c>
      <c r="I161" s="263"/>
      <c r="J161" s="259"/>
      <c r="K161" s="259"/>
      <c r="L161" s="264"/>
      <c r="M161" s="265"/>
      <c r="N161" s="266"/>
      <c r="O161" s="266"/>
      <c r="P161" s="266"/>
      <c r="Q161" s="266"/>
      <c r="R161" s="266"/>
      <c r="S161" s="266"/>
      <c r="T161" s="267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268" t="s">
        <v>264</v>
      </c>
      <c r="AU161" s="268" t="s">
        <v>85</v>
      </c>
      <c r="AV161" s="14" t="s">
        <v>85</v>
      </c>
      <c r="AW161" s="14" t="s">
        <v>32</v>
      </c>
      <c r="AX161" s="14" t="s">
        <v>76</v>
      </c>
      <c r="AY161" s="268" t="s">
        <v>253</v>
      </c>
    </row>
    <row r="162" s="14" customFormat="1">
      <c r="A162" s="14"/>
      <c r="B162" s="258"/>
      <c r="C162" s="259"/>
      <c r="D162" s="249" t="s">
        <v>264</v>
      </c>
      <c r="E162" s="260" t="s">
        <v>1</v>
      </c>
      <c r="F162" s="261" t="s">
        <v>280</v>
      </c>
      <c r="G162" s="259"/>
      <c r="H162" s="262">
        <v>-1.5049999999999999</v>
      </c>
      <c r="I162" s="263"/>
      <c r="J162" s="259"/>
      <c r="K162" s="259"/>
      <c r="L162" s="264"/>
      <c r="M162" s="265"/>
      <c r="N162" s="266"/>
      <c r="O162" s="266"/>
      <c r="P162" s="266"/>
      <c r="Q162" s="266"/>
      <c r="R162" s="266"/>
      <c r="S162" s="266"/>
      <c r="T162" s="267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T162" s="268" t="s">
        <v>264</v>
      </c>
      <c r="AU162" s="268" t="s">
        <v>85</v>
      </c>
      <c r="AV162" s="14" t="s">
        <v>85</v>
      </c>
      <c r="AW162" s="14" t="s">
        <v>32</v>
      </c>
      <c r="AX162" s="14" t="s">
        <v>76</v>
      </c>
      <c r="AY162" s="268" t="s">
        <v>253</v>
      </c>
    </row>
    <row r="163" s="13" customFormat="1">
      <c r="A163" s="13"/>
      <c r="B163" s="247"/>
      <c r="C163" s="248"/>
      <c r="D163" s="249" t="s">
        <v>264</v>
      </c>
      <c r="E163" s="250" t="s">
        <v>1</v>
      </c>
      <c r="F163" s="251" t="s">
        <v>281</v>
      </c>
      <c r="G163" s="248"/>
      <c r="H163" s="250" t="s">
        <v>1</v>
      </c>
      <c r="I163" s="252"/>
      <c r="J163" s="248"/>
      <c r="K163" s="248"/>
      <c r="L163" s="253"/>
      <c r="M163" s="254"/>
      <c r="N163" s="255"/>
      <c r="O163" s="255"/>
      <c r="P163" s="255"/>
      <c r="Q163" s="255"/>
      <c r="R163" s="255"/>
      <c r="S163" s="255"/>
      <c r="T163" s="256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57" t="s">
        <v>264</v>
      </c>
      <c r="AU163" s="257" t="s">
        <v>85</v>
      </c>
      <c r="AV163" s="13" t="s">
        <v>83</v>
      </c>
      <c r="AW163" s="13" t="s">
        <v>32</v>
      </c>
      <c r="AX163" s="13" t="s">
        <v>76</v>
      </c>
      <c r="AY163" s="257" t="s">
        <v>253</v>
      </c>
    </row>
    <row r="164" s="14" customFormat="1">
      <c r="A164" s="14"/>
      <c r="B164" s="258"/>
      <c r="C164" s="259"/>
      <c r="D164" s="249" t="s">
        <v>264</v>
      </c>
      <c r="E164" s="260" t="s">
        <v>1</v>
      </c>
      <c r="F164" s="261" t="s">
        <v>282</v>
      </c>
      <c r="G164" s="259"/>
      <c r="H164" s="262">
        <v>30.82</v>
      </c>
      <c r="I164" s="263"/>
      <c r="J164" s="259"/>
      <c r="K164" s="259"/>
      <c r="L164" s="264"/>
      <c r="M164" s="265"/>
      <c r="N164" s="266"/>
      <c r="O164" s="266"/>
      <c r="P164" s="266"/>
      <c r="Q164" s="266"/>
      <c r="R164" s="266"/>
      <c r="S164" s="266"/>
      <c r="T164" s="267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T164" s="268" t="s">
        <v>264</v>
      </c>
      <c r="AU164" s="268" t="s">
        <v>85</v>
      </c>
      <c r="AV164" s="14" t="s">
        <v>85</v>
      </c>
      <c r="AW164" s="14" t="s">
        <v>32</v>
      </c>
      <c r="AX164" s="14" t="s">
        <v>76</v>
      </c>
      <c r="AY164" s="268" t="s">
        <v>253</v>
      </c>
    </row>
    <row r="165" s="14" customFormat="1">
      <c r="A165" s="14"/>
      <c r="B165" s="258"/>
      <c r="C165" s="259"/>
      <c r="D165" s="249" t="s">
        <v>264</v>
      </c>
      <c r="E165" s="260" t="s">
        <v>1</v>
      </c>
      <c r="F165" s="261" t="s">
        <v>280</v>
      </c>
      <c r="G165" s="259"/>
      <c r="H165" s="262">
        <v>-1.5049999999999999</v>
      </c>
      <c r="I165" s="263"/>
      <c r="J165" s="259"/>
      <c r="K165" s="259"/>
      <c r="L165" s="264"/>
      <c r="M165" s="265"/>
      <c r="N165" s="266"/>
      <c r="O165" s="266"/>
      <c r="P165" s="266"/>
      <c r="Q165" s="266"/>
      <c r="R165" s="266"/>
      <c r="S165" s="266"/>
      <c r="T165" s="267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68" t="s">
        <v>264</v>
      </c>
      <c r="AU165" s="268" t="s">
        <v>85</v>
      </c>
      <c r="AV165" s="14" t="s">
        <v>85</v>
      </c>
      <c r="AW165" s="14" t="s">
        <v>32</v>
      </c>
      <c r="AX165" s="14" t="s">
        <v>76</v>
      </c>
      <c r="AY165" s="268" t="s">
        <v>253</v>
      </c>
    </row>
    <row r="166" s="15" customFormat="1">
      <c r="A166" s="15"/>
      <c r="B166" s="269"/>
      <c r="C166" s="270"/>
      <c r="D166" s="249" t="s">
        <v>264</v>
      </c>
      <c r="E166" s="271" t="s">
        <v>1</v>
      </c>
      <c r="F166" s="272" t="s">
        <v>283</v>
      </c>
      <c r="G166" s="270"/>
      <c r="H166" s="273">
        <v>47.890999999999998</v>
      </c>
      <c r="I166" s="274"/>
      <c r="J166" s="270"/>
      <c r="K166" s="270"/>
      <c r="L166" s="275"/>
      <c r="M166" s="276"/>
      <c r="N166" s="277"/>
      <c r="O166" s="277"/>
      <c r="P166" s="277"/>
      <c r="Q166" s="277"/>
      <c r="R166" s="277"/>
      <c r="S166" s="277"/>
      <c r="T166" s="278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T166" s="279" t="s">
        <v>264</v>
      </c>
      <c r="AU166" s="279" t="s">
        <v>85</v>
      </c>
      <c r="AV166" s="15" t="s">
        <v>260</v>
      </c>
      <c r="AW166" s="15" t="s">
        <v>32</v>
      </c>
      <c r="AX166" s="15" t="s">
        <v>83</v>
      </c>
      <c r="AY166" s="279" t="s">
        <v>253</v>
      </c>
    </row>
    <row r="167" s="2" customFormat="1" ht="16.5" customHeight="1">
      <c r="A167" s="39"/>
      <c r="B167" s="40"/>
      <c r="C167" s="229" t="s">
        <v>288</v>
      </c>
      <c r="D167" s="229" t="s">
        <v>256</v>
      </c>
      <c r="E167" s="230" t="s">
        <v>289</v>
      </c>
      <c r="F167" s="231" t="s">
        <v>290</v>
      </c>
      <c r="G167" s="232" t="s">
        <v>179</v>
      </c>
      <c r="H167" s="233">
        <v>171.458</v>
      </c>
      <c r="I167" s="234"/>
      <c r="J167" s="235">
        <f>ROUND(I167*H167,2)</f>
        <v>0</v>
      </c>
      <c r="K167" s="231" t="s">
        <v>1</v>
      </c>
      <c r="L167" s="45"/>
      <c r="M167" s="236" t="s">
        <v>1</v>
      </c>
      <c r="N167" s="237" t="s">
        <v>41</v>
      </c>
      <c r="O167" s="92"/>
      <c r="P167" s="238">
        <f>O167*H167</f>
        <v>0</v>
      </c>
      <c r="Q167" s="238">
        <v>0</v>
      </c>
      <c r="R167" s="238">
        <f>Q167*H167</f>
        <v>0</v>
      </c>
      <c r="S167" s="238">
        <v>0</v>
      </c>
      <c r="T167" s="239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40" t="s">
        <v>260</v>
      </c>
      <c r="AT167" s="240" t="s">
        <v>256</v>
      </c>
      <c r="AU167" s="240" t="s">
        <v>85</v>
      </c>
      <c r="AY167" s="18" t="s">
        <v>253</v>
      </c>
      <c r="BE167" s="241">
        <f>IF(N167="základní",J167,0)</f>
        <v>0</v>
      </c>
      <c r="BF167" s="241">
        <f>IF(N167="snížená",J167,0)</f>
        <v>0</v>
      </c>
      <c r="BG167" s="241">
        <f>IF(N167="zákl. přenesená",J167,0)</f>
        <v>0</v>
      </c>
      <c r="BH167" s="241">
        <f>IF(N167="sníž. přenesená",J167,0)</f>
        <v>0</v>
      </c>
      <c r="BI167" s="241">
        <f>IF(N167="nulová",J167,0)</f>
        <v>0</v>
      </c>
      <c r="BJ167" s="18" t="s">
        <v>83</v>
      </c>
      <c r="BK167" s="241">
        <f>ROUND(I167*H167,2)</f>
        <v>0</v>
      </c>
      <c r="BL167" s="18" t="s">
        <v>260</v>
      </c>
      <c r="BM167" s="240" t="s">
        <v>291</v>
      </c>
    </row>
    <row r="168" s="13" customFormat="1">
      <c r="A168" s="13"/>
      <c r="B168" s="247"/>
      <c r="C168" s="248"/>
      <c r="D168" s="249" t="s">
        <v>264</v>
      </c>
      <c r="E168" s="250" t="s">
        <v>1</v>
      </c>
      <c r="F168" s="251" t="s">
        <v>277</v>
      </c>
      <c r="G168" s="248"/>
      <c r="H168" s="250" t="s">
        <v>1</v>
      </c>
      <c r="I168" s="252"/>
      <c r="J168" s="248"/>
      <c r="K168" s="248"/>
      <c r="L168" s="253"/>
      <c r="M168" s="254"/>
      <c r="N168" s="255"/>
      <c r="O168" s="255"/>
      <c r="P168" s="255"/>
      <c r="Q168" s="255"/>
      <c r="R168" s="255"/>
      <c r="S168" s="255"/>
      <c r="T168" s="256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57" t="s">
        <v>264</v>
      </c>
      <c r="AU168" s="257" t="s">
        <v>85</v>
      </c>
      <c r="AV168" s="13" t="s">
        <v>83</v>
      </c>
      <c r="AW168" s="13" t="s">
        <v>32</v>
      </c>
      <c r="AX168" s="13" t="s">
        <v>76</v>
      </c>
      <c r="AY168" s="257" t="s">
        <v>253</v>
      </c>
    </row>
    <row r="169" s="13" customFormat="1">
      <c r="A169" s="13"/>
      <c r="B169" s="247"/>
      <c r="C169" s="248"/>
      <c r="D169" s="249" t="s">
        <v>264</v>
      </c>
      <c r="E169" s="250" t="s">
        <v>1</v>
      </c>
      <c r="F169" s="251" t="s">
        <v>292</v>
      </c>
      <c r="G169" s="248"/>
      <c r="H169" s="250" t="s">
        <v>1</v>
      </c>
      <c r="I169" s="252"/>
      <c r="J169" s="248"/>
      <c r="K169" s="248"/>
      <c r="L169" s="253"/>
      <c r="M169" s="254"/>
      <c r="N169" s="255"/>
      <c r="O169" s="255"/>
      <c r="P169" s="255"/>
      <c r="Q169" s="255"/>
      <c r="R169" s="255"/>
      <c r="S169" s="255"/>
      <c r="T169" s="256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57" t="s">
        <v>264</v>
      </c>
      <c r="AU169" s="257" t="s">
        <v>85</v>
      </c>
      <c r="AV169" s="13" t="s">
        <v>83</v>
      </c>
      <c r="AW169" s="13" t="s">
        <v>32</v>
      </c>
      <c r="AX169" s="13" t="s">
        <v>76</v>
      </c>
      <c r="AY169" s="257" t="s">
        <v>253</v>
      </c>
    </row>
    <row r="170" s="14" customFormat="1">
      <c r="A170" s="14"/>
      <c r="B170" s="258"/>
      <c r="C170" s="259"/>
      <c r="D170" s="249" t="s">
        <v>264</v>
      </c>
      <c r="E170" s="260" t="s">
        <v>1</v>
      </c>
      <c r="F170" s="261" t="s">
        <v>293</v>
      </c>
      <c r="G170" s="259"/>
      <c r="H170" s="262">
        <v>112.66200000000001</v>
      </c>
      <c r="I170" s="263"/>
      <c r="J170" s="259"/>
      <c r="K170" s="259"/>
      <c r="L170" s="264"/>
      <c r="M170" s="265"/>
      <c r="N170" s="266"/>
      <c r="O170" s="266"/>
      <c r="P170" s="266"/>
      <c r="Q170" s="266"/>
      <c r="R170" s="266"/>
      <c r="S170" s="266"/>
      <c r="T170" s="267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T170" s="268" t="s">
        <v>264</v>
      </c>
      <c r="AU170" s="268" t="s">
        <v>85</v>
      </c>
      <c r="AV170" s="14" t="s">
        <v>85</v>
      </c>
      <c r="AW170" s="14" t="s">
        <v>32</v>
      </c>
      <c r="AX170" s="14" t="s">
        <v>76</v>
      </c>
      <c r="AY170" s="268" t="s">
        <v>253</v>
      </c>
    </row>
    <row r="171" s="14" customFormat="1">
      <c r="A171" s="14"/>
      <c r="B171" s="258"/>
      <c r="C171" s="259"/>
      <c r="D171" s="249" t="s">
        <v>264</v>
      </c>
      <c r="E171" s="260" t="s">
        <v>1</v>
      </c>
      <c r="F171" s="261" t="s">
        <v>294</v>
      </c>
      <c r="G171" s="259"/>
      <c r="H171" s="262">
        <v>6.1050000000000004</v>
      </c>
      <c r="I171" s="263"/>
      <c r="J171" s="259"/>
      <c r="K171" s="259"/>
      <c r="L171" s="264"/>
      <c r="M171" s="265"/>
      <c r="N171" s="266"/>
      <c r="O171" s="266"/>
      <c r="P171" s="266"/>
      <c r="Q171" s="266"/>
      <c r="R171" s="266"/>
      <c r="S171" s="266"/>
      <c r="T171" s="267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268" t="s">
        <v>264</v>
      </c>
      <c r="AU171" s="268" t="s">
        <v>85</v>
      </c>
      <c r="AV171" s="14" t="s">
        <v>85</v>
      </c>
      <c r="AW171" s="14" t="s">
        <v>32</v>
      </c>
      <c r="AX171" s="14" t="s">
        <v>76</v>
      </c>
      <c r="AY171" s="268" t="s">
        <v>253</v>
      </c>
    </row>
    <row r="172" s="14" customFormat="1">
      <c r="A172" s="14"/>
      <c r="B172" s="258"/>
      <c r="C172" s="259"/>
      <c r="D172" s="249" t="s">
        <v>264</v>
      </c>
      <c r="E172" s="260" t="s">
        <v>1</v>
      </c>
      <c r="F172" s="261" t="s">
        <v>295</v>
      </c>
      <c r="G172" s="259"/>
      <c r="H172" s="262">
        <v>-12.818</v>
      </c>
      <c r="I172" s="263"/>
      <c r="J172" s="259"/>
      <c r="K172" s="259"/>
      <c r="L172" s="264"/>
      <c r="M172" s="265"/>
      <c r="N172" s="266"/>
      <c r="O172" s="266"/>
      <c r="P172" s="266"/>
      <c r="Q172" s="266"/>
      <c r="R172" s="266"/>
      <c r="S172" s="266"/>
      <c r="T172" s="267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T172" s="268" t="s">
        <v>264</v>
      </c>
      <c r="AU172" s="268" t="s">
        <v>85</v>
      </c>
      <c r="AV172" s="14" t="s">
        <v>85</v>
      </c>
      <c r="AW172" s="14" t="s">
        <v>32</v>
      </c>
      <c r="AX172" s="14" t="s">
        <v>76</v>
      </c>
      <c r="AY172" s="268" t="s">
        <v>253</v>
      </c>
    </row>
    <row r="173" s="14" customFormat="1">
      <c r="A173" s="14"/>
      <c r="B173" s="258"/>
      <c r="C173" s="259"/>
      <c r="D173" s="249" t="s">
        <v>264</v>
      </c>
      <c r="E173" s="260" t="s">
        <v>1</v>
      </c>
      <c r="F173" s="261" t="s">
        <v>296</v>
      </c>
      <c r="G173" s="259"/>
      <c r="H173" s="262">
        <v>-3.7799999999999998</v>
      </c>
      <c r="I173" s="263"/>
      <c r="J173" s="259"/>
      <c r="K173" s="259"/>
      <c r="L173" s="264"/>
      <c r="M173" s="265"/>
      <c r="N173" s="266"/>
      <c r="O173" s="266"/>
      <c r="P173" s="266"/>
      <c r="Q173" s="266"/>
      <c r="R173" s="266"/>
      <c r="S173" s="266"/>
      <c r="T173" s="267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268" t="s">
        <v>264</v>
      </c>
      <c r="AU173" s="268" t="s">
        <v>85</v>
      </c>
      <c r="AV173" s="14" t="s">
        <v>85</v>
      </c>
      <c r="AW173" s="14" t="s">
        <v>32</v>
      </c>
      <c r="AX173" s="14" t="s">
        <v>76</v>
      </c>
      <c r="AY173" s="268" t="s">
        <v>253</v>
      </c>
    </row>
    <row r="174" s="13" customFormat="1">
      <c r="A174" s="13"/>
      <c r="B174" s="247"/>
      <c r="C174" s="248"/>
      <c r="D174" s="249" t="s">
        <v>264</v>
      </c>
      <c r="E174" s="250" t="s">
        <v>1</v>
      </c>
      <c r="F174" s="251" t="s">
        <v>297</v>
      </c>
      <c r="G174" s="248"/>
      <c r="H174" s="250" t="s">
        <v>1</v>
      </c>
      <c r="I174" s="252"/>
      <c r="J174" s="248"/>
      <c r="K174" s="248"/>
      <c r="L174" s="253"/>
      <c r="M174" s="254"/>
      <c r="N174" s="255"/>
      <c r="O174" s="255"/>
      <c r="P174" s="255"/>
      <c r="Q174" s="255"/>
      <c r="R174" s="255"/>
      <c r="S174" s="255"/>
      <c r="T174" s="256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57" t="s">
        <v>264</v>
      </c>
      <c r="AU174" s="257" t="s">
        <v>85</v>
      </c>
      <c r="AV174" s="13" t="s">
        <v>83</v>
      </c>
      <c r="AW174" s="13" t="s">
        <v>32</v>
      </c>
      <c r="AX174" s="13" t="s">
        <v>76</v>
      </c>
      <c r="AY174" s="257" t="s">
        <v>253</v>
      </c>
    </row>
    <row r="175" s="14" customFormat="1">
      <c r="A175" s="14"/>
      <c r="B175" s="258"/>
      <c r="C175" s="259"/>
      <c r="D175" s="249" t="s">
        <v>264</v>
      </c>
      <c r="E175" s="260" t="s">
        <v>1</v>
      </c>
      <c r="F175" s="261" t="s">
        <v>298</v>
      </c>
      <c r="G175" s="259"/>
      <c r="H175" s="262">
        <v>23.675999999999998</v>
      </c>
      <c r="I175" s="263"/>
      <c r="J175" s="259"/>
      <c r="K175" s="259"/>
      <c r="L175" s="264"/>
      <c r="M175" s="265"/>
      <c r="N175" s="266"/>
      <c r="O175" s="266"/>
      <c r="P175" s="266"/>
      <c r="Q175" s="266"/>
      <c r="R175" s="266"/>
      <c r="S175" s="266"/>
      <c r="T175" s="267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68" t="s">
        <v>264</v>
      </c>
      <c r="AU175" s="268" t="s">
        <v>85</v>
      </c>
      <c r="AV175" s="14" t="s">
        <v>85</v>
      </c>
      <c r="AW175" s="14" t="s">
        <v>32</v>
      </c>
      <c r="AX175" s="14" t="s">
        <v>76</v>
      </c>
      <c r="AY175" s="268" t="s">
        <v>253</v>
      </c>
    </row>
    <row r="176" s="14" customFormat="1">
      <c r="A176" s="14"/>
      <c r="B176" s="258"/>
      <c r="C176" s="259"/>
      <c r="D176" s="249" t="s">
        <v>264</v>
      </c>
      <c r="E176" s="260" t="s">
        <v>1</v>
      </c>
      <c r="F176" s="261" t="s">
        <v>299</v>
      </c>
      <c r="G176" s="259"/>
      <c r="H176" s="262">
        <v>1.526</v>
      </c>
      <c r="I176" s="263"/>
      <c r="J176" s="259"/>
      <c r="K176" s="259"/>
      <c r="L176" s="264"/>
      <c r="M176" s="265"/>
      <c r="N176" s="266"/>
      <c r="O176" s="266"/>
      <c r="P176" s="266"/>
      <c r="Q176" s="266"/>
      <c r="R176" s="266"/>
      <c r="S176" s="266"/>
      <c r="T176" s="267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T176" s="268" t="s">
        <v>264</v>
      </c>
      <c r="AU176" s="268" t="s">
        <v>85</v>
      </c>
      <c r="AV176" s="14" t="s">
        <v>85</v>
      </c>
      <c r="AW176" s="14" t="s">
        <v>32</v>
      </c>
      <c r="AX176" s="14" t="s">
        <v>76</v>
      </c>
      <c r="AY176" s="268" t="s">
        <v>253</v>
      </c>
    </row>
    <row r="177" s="14" customFormat="1">
      <c r="A177" s="14"/>
      <c r="B177" s="258"/>
      <c r="C177" s="259"/>
      <c r="D177" s="249" t="s">
        <v>264</v>
      </c>
      <c r="E177" s="260" t="s">
        <v>1</v>
      </c>
      <c r="F177" s="261" t="s">
        <v>300</v>
      </c>
      <c r="G177" s="259"/>
      <c r="H177" s="262">
        <v>-3.2050000000000001</v>
      </c>
      <c r="I177" s="263"/>
      <c r="J177" s="259"/>
      <c r="K177" s="259"/>
      <c r="L177" s="264"/>
      <c r="M177" s="265"/>
      <c r="N177" s="266"/>
      <c r="O177" s="266"/>
      <c r="P177" s="266"/>
      <c r="Q177" s="266"/>
      <c r="R177" s="266"/>
      <c r="S177" s="266"/>
      <c r="T177" s="267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68" t="s">
        <v>264</v>
      </c>
      <c r="AU177" s="268" t="s">
        <v>85</v>
      </c>
      <c r="AV177" s="14" t="s">
        <v>85</v>
      </c>
      <c r="AW177" s="14" t="s">
        <v>32</v>
      </c>
      <c r="AX177" s="14" t="s">
        <v>76</v>
      </c>
      <c r="AY177" s="268" t="s">
        <v>253</v>
      </c>
    </row>
    <row r="178" s="14" customFormat="1">
      <c r="A178" s="14"/>
      <c r="B178" s="258"/>
      <c r="C178" s="259"/>
      <c r="D178" s="249" t="s">
        <v>264</v>
      </c>
      <c r="E178" s="260" t="s">
        <v>1</v>
      </c>
      <c r="F178" s="261" t="s">
        <v>301</v>
      </c>
      <c r="G178" s="259"/>
      <c r="H178" s="262">
        <v>-2.7000000000000002</v>
      </c>
      <c r="I178" s="263"/>
      <c r="J178" s="259"/>
      <c r="K178" s="259"/>
      <c r="L178" s="264"/>
      <c r="M178" s="265"/>
      <c r="N178" s="266"/>
      <c r="O178" s="266"/>
      <c r="P178" s="266"/>
      <c r="Q178" s="266"/>
      <c r="R178" s="266"/>
      <c r="S178" s="266"/>
      <c r="T178" s="267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T178" s="268" t="s">
        <v>264</v>
      </c>
      <c r="AU178" s="268" t="s">
        <v>85</v>
      </c>
      <c r="AV178" s="14" t="s">
        <v>85</v>
      </c>
      <c r="AW178" s="14" t="s">
        <v>32</v>
      </c>
      <c r="AX178" s="14" t="s">
        <v>76</v>
      </c>
      <c r="AY178" s="268" t="s">
        <v>253</v>
      </c>
    </row>
    <row r="179" s="14" customFormat="1">
      <c r="A179" s="14"/>
      <c r="B179" s="258"/>
      <c r="C179" s="259"/>
      <c r="D179" s="249" t="s">
        <v>264</v>
      </c>
      <c r="E179" s="260" t="s">
        <v>1</v>
      </c>
      <c r="F179" s="261" t="s">
        <v>302</v>
      </c>
      <c r="G179" s="259"/>
      <c r="H179" s="262">
        <v>1.881</v>
      </c>
      <c r="I179" s="263"/>
      <c r="J179" s="259"/>
      <c r="K179" s="259"/>
      <c r="L179" s="264"/>
      <c r="M179" s="265"/>
      <c r="N179" s="266"/>
      <c r="O179" s="266"/>
      <c r="P179" s="266"/>
      <c r="Q179" s="266"/>
      <c r="R179" s="266"/>
      <c r="S179" s="266"/>
      <c r="T179" s="267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68" t="s">
        <v>264</v>
      </c>
      <c r="AU179" s="268" t="s">
        <v>85</v>
      </c>
      <c r="AV179" s="14" t="s">
        <v>85</v>
      </c>
      <c r="AW179" s="14" t="s">
        <v>32</v>
      </c>
      <c r="AX179" s="14" t="s">
        <v>76</v>
      </c>
      <c r="AY179" s="268" t="s">
        <v>253</v>
      </c>
    </row>
    <row r="180" s="13" customFormat="1">
      <c r="A180" s="13"/>
      <c r="B180" s="247"/>
      <c r="C180" s="248"/>
      <c r="D180" s="249" t="s">
        <v>264</v>
      </c>
      <c r="E180" s="250" t="s">
        <v>1</v>
      </c>
      <c r="F180" s="251" t="s">
        <v>303</v>
      </c>
      <c r="G180" s="248"/>
      <c r="H180" s="250" t="s">
        <v>1</v>
      </c>
      <c r="I180" s="252"/>
      <c r="J180" s="248"/>
      <c r="K180" s="248"/>
      <c r="L180" s="253"/>
      <c r="M180" s="254"/>
      <c r="N180" s="255"/>
      <c r="O180" s="255"/>
      <c r="P180" s="255"/>
      <c r="Q180" s="255"/>
      <c r="R180" s="255"/>
      <c r="S180" s="255"/>
      <c r="T180" s="256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57" t="s">
        <v>264</v>
      </c>
      <c r="AU180" s="257" t="s">
        <v>85</v>
      </c>
      <c r="AV180" s="13" t="s">
        <v>83</v>
      </c>
      <c r="AW180" s="13" t="s">
        <v>32</v>
      </c>
      <c r="AX180" s="13" t="s">
        <v>76</v>
      </c>
      <c r="AY180" s="257" t="s">
        <v>253</v>
      </c>
    </row>
    <row r="181" s="14" customFormat="1">
      <c r="A181" s="14"/>
      <c r="B181" s="258"/>
      <c r="C181" s="259"/>
      <c r="D181" s="249" t="s">
        <v>264</v>
      </c>
      <c r="E181" s="260" t="s">
        <v>1</v>
      </c>
      <c r="F181" s="261" t="s">
        <v>304</v>
      </c>
      <c r="G181" s="259"/>
      <c r="H181" s="262">
        <v>49.789999999999999</v>
      </c>
      <c r="I181" s="263"/>
      <c r="J181" s="259"/>
      <c r="K181" s="259"/>
      <c r="L181" s="264"/>
      <c r="M181" s="265"/>
      <c r="N181" s="266"/>
      <c r="O181" s="266"/>
      <c r="P181" s="266"/>
      <c r="Q181" s="266"/>
      <c r="R181" s="266"/>
      <c r="S181" s="266"/>
      <c r="T181" s="267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68" t="s">
        <v>264</v>
      </c>
      <c r="AU181" s="268" t="s">
        <v>85</v>
      </c>
      <c r="AV181" s="14" t="s">
        <v>85</v>
      </c>
      <c r="AW181" s="14" t="s">
        <v>32</v>
      </c>
      <c r="AX181" s="14" t="s">
        <v>76</v>
      </c>
      <c r="AY181" s="268" t="s">
        <v>253</v>
      </c>
    </row>
    <row r="182" s="14" customFormat="1">
      <c r="A182" s="14"/>
      <c r="B182" s="258"/>
      <c r="C182" s="259"/>
      <c r="D182" s="249" t="s">
        <v>264</v>
      </c>
      <c r="E182" s="260" t="s">
        <v>1</v>
      </c>
      <c r="F182" s="261" t="s">
        <v>299</v>
      </c>
      <c r="G182" s="259"/>
      <c r="H182" s="262">
        <v>1.526</v>
      </c>
      <c r="I182" s="263"/>
      <c r="J182" s="259"/>
      <c r="K182" s="259"/>
      <c r="L182" s="264"/>
      <c r="M182" s="265"/>
      <c r="N182" s="266"/>
      <c r="O182" s="266"/>
      <c r="P182" s="266"/>
      <c r="Q182" s="266"/>
      <c r="R182" s="266"/>
      <c r="S182" s="266"/>
      <c r="T182" s="267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268" t="s">
        <v>264</v>
      </c>
      <c r="AU182" s="268" t="s">
        <v>85</v>
      </c>
      <c r="AV182" s="14" t="s">
        <v>85</v>
      </c>
      <c r="AW182" s="14" t="s">
        <v>32</v>
      </c>
      <c r="AX182" s="14" t="s">
        <v>76</v>
      </c>
      <c r="AY182" s="268" t="s">
        <v>253</v>
      </c>
    </row>
    <row r="183" s="14" customFormat="1">
      <c r="A183" s="14"/>
      <c r="B183" s="258"/>
      <c r="C183" s="259"/>
      <c r="D183" s="249" t="s">
        <v>264</v>
      </c>
      <c r="E183" s="260" t="s">
        <v>1</v>
      </c>
      <c r="F183" s="261" t="s">
        <v>300</v>
      </c>
      <c r="G183" s="259"/>
      <c r="H183" s="262">
        <v>-3.2050000000000001</v>
      </c>
      <c r="I183" s="263"/>
      <c r="J183" s="259"/>
      <c r="K183" s="259"/>
      <c r="L183" s="264"/>
      <c r="M183" s="265"/>
      <c r="N183" s="266"/>
      <c r="O183" s="266"/>
      <c r="P183" s="266"/>
      <c r="Q183" s="266"/>
      <c r="R183" s="266"/>
      <c r="S183" s="266"/>
      <c r="T183" s="267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T183" s="268" t="s">
        <v>264</v>
      </c>
      <c r="AU183" s="268" t="s">
        <v>85</v>
      </c>
      <c r="AV183" s="14" t="s">
        <v>85</v>
      </c>
      <c r="AW183" s="14" t="s">
        <v>32</v>
      </c>
      <c r="AX183" s="14" t="s">
        <v>76</v>
      </c>
      <c r="AY183" s="268" t="s">
        <v>253</v>
      </c>
    </row>
    <row r="184" s="15" customFormat="1">
      <c r="A184" s="15"/>
      <c r="B184" s="269"/>
      <c r="C184" s="270"/>
      <c r="D184" s="249" t="s">
        <v>264</v>
      </c>
      <c r="E184" s="271" t="s">
        <v>1</v>
      </c>
      <c r="F184" s="272" t="s">
        <v>283</v>
      </c>
      <c r="G184" s="270"/>
      <c r="H184" s="273">
        <v>171.458</v>
      </c>
      <c r="I184" s="274"/>
      <c r="J184" s="270"/>
      <c r="K184" s="270"/>
      <c r="L184" s="275"/>
      <c r="M184" s="276"/>
      <c r="N184" s="277"/>
      <c r="O184" s="277"/>
      <c r="P184" s="277"/>
      <c r="Q184" s="277"/>
      <c r="R184" s="277"/>
      <c r="S184" s="277"/>
      <c r="T184" s="278"/>
      <c r="U184" s="15"/>
      <c r="V184" s="15"/>
      <c r="W184" s="15"/>
      <c r="X184" s="15"/>
      <c r="Y184" s="15"/>
      <c r="Z184" s="15"/>
      <c r="AA184" s="15"/>
      <c r="AB184" s="15"/>
      <c r="AC184" s="15"/>
      <c r="AD184" s="15"/>
      <c r="AE184" s="15"/>
      <c r="AT184" s="279" t="s">
        <v>264</v>
      </c>
      <c r="AU184" s="279" t="s">
        <v>85</v>
      </c>
      <c r="AV184" s="15" t="s">
        <v>260</v>
      </c>
      <c r="AW184" s="15" t="s">
        <v>32</v>
      </c>
      <c r="AX184" s="15" t="s">
        <v>83</v>
      </c>
      <c r="AY184" s="279" t="s">
        <v>253</v>
      </c>
    </row>
    <row r="185" s="12" customFormat="1" ht="22.8" customHeight="1">
      <c r="A185" s="12"/>
      <c r="B185" s="213"/>
      <c r="C185" s="214"/>
      <c r="D185" s="215" t="s">
        <v>75</v>
      </c>
      <c r="E185" s="227" t="s">
        <v>305</v>
      </c>
      <c r="F185" s="227" t="s">
        <v>306</v>
      </c>
      <c r="G185" s="214"/>
      <c r="H185" s="214"/>
      <c r="I185" s="217"/>
      <c r="J185" s="228">
        <f>BK185</f>
        <v>0</v>
      </c>
      <c r="K185" s="214"/>
      <c r="L185" s="219"/>
      <c r="M185" s="220"/>
      <c r="N185" s="221"/>
      <c r="O185" s="221"/>
      <c r="P185" s="222">
        <f>SUM(P186:P271)</f>
        <v>0</v>
      </c>
      <c r="Q185" s="221"/>
      <c r="R185" s="222">
        <f>SUM(R186:R271)</f>
        <v>0.021560000000000003</v>
      </c>
      <c r="S185" s="221"/>
      <c r="T185" s="223">
        <f>SUM(T186:T271)</f>
        <v>0</v>
      </c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R185" s="224" t="s">
        <v>83</v>
      </c>
      <c r="AT185" s="225" t="s">
        <v>75</v>
      </c>
      <c r="AU185" s="225" t="s">
        <v>83</v>
      </c>
      <c r="AY185" s="224" t="s">
        <v>253</v>
      </c>
      <c r="BK185" s="226">
        <f>SUM(BK186:BK271)</f>
        <v>0</v>
      </c>
    </row>
    <row r="186" s="2" customFormat="1" ht="33" customHeight="1">
      <c r="A186" s="39"/>
      <c r="B186" s="40"/>
      <c r="C186" s="229" t="s">
        <v>254</v>
      </c>
      <c r="D186" s="229" t="s">
        <v>256</v>
      </c>
      <c r="E186" s="230" t="s">
        <v>307</v>
      </c>
      <c r="F186" s="231" t="s">
        <v>308</v>
      </c>
      <c r="G186" s="232" t="s">
        <v>179</v>
      </c>
      <c r="H186" s="233">
        <v>386.87</v>
      </c>
      <c r="I186" s="234"/>
      <c r="J186" s="235">
        <f>ROUND(I186*H186,2)</f>
        <v>0</v>
      </c>
      <c r="K186" s="231" t="s">
        <v>1</v>
      </c>
      <c r="L186" s="45"/>
      <c r="M186" s="236" t="s">
        <v>1</v>
      </c>
      <c r="N186" s="237" t="s">
        <v>41</v>
      </c>
      <c r="O186" s="92"/>
      <c r="P186" s="238">
        <f>O186*H186</f>
        <v>0</v>
      </c>
      <c r="Q186" s="238">
        <v>0</v>
      </c>
      <c r="R186" s="238">
        <f>Q186*H186</f>
        <v>0</v>
      </c>
      <c r="S186" s="238">
        <v>0</v>
      </c>
      <c r="T186" s="239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40" t="s">
        <v>260</v>
      </c>
      <c r="AT186" s="240" t="s">
        <v>256</v>
      </c>
      <c r="AU186" s="240" t="s">
        <v>85</v>
      </c>
      <c r="AY186" s="18" t="s">
        <v>253</v>
      </c>
      <c r="BE186" s="241">
        <f>IF(N186="základní",J186,0)</f>
        <v>0</v>
      </c>
      <c r="BF186" s="241">
        <f>IF(N186="snížená",J186,0)</f>
        <v>0</v>
      </c>
      <c r="BG186" s="241">
        <f>IF(N186="zákl. přenesená",J186,0)</f>
        <v>0</v>
      </c>
      <c r="BH186" s="241">
        <f>IF(N186="sníž. přenesená",J186,0)</f>
        <v>0</v>
      </c>
      <c r="BI186" s="241">
        <f>IF(N186="nulová",J186,0)</f>
        <v>0</v>
      </c>
      <c r="BJ186" s="18" t="s">
        <v>83</v>
      </c>
      <c r="BK186" s="241">
        <f>ROUND(I186*H186,2)</f>
        <v>0</v>
      </c>
      <c r="BL186" s="18" t="s">
        <v>260</v>
      </c>
      <c r="BM186" s="240" t="s">
        <v>309</v>
      </c>
    </row>
    <row r="187" s="13" customFormat="1">
      <c r="A187" s="13"/>
      <c r="B187" s="247"/>
      <c r="C187" s="248"/>
      <c r="D187" s="249" t="s">
        <v>264</v>
      </c>
      <c r="E187" s="250" t="s">
        <v>1</v>
      </c>
      <c r="F187" s="251" t="s">
        <v>277</v>
      </c>
      <c r="G187" s="248"/>
      <c r="H187" s="250" t="s">
        <v>1</v>
      </c>
      <c r="I187" s="252"/>
      <c r="J187" s="248"/>
      <c r="K187" s="248"/>
      <c r="L187" s="253"/>
      <c r="M187" s="254"/>
      <c r="N187" s="255"/>
      <c r="O187" s="255"/>
      <c r="P187" s="255"/>
      <c r="Q187" s="255"/>
      <c r="R187" s="255"/>
      <c r="S187" s="255"/>
      <c r="T187" s="256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57" t="s">
        <v>264</v>
      </c>
      <c r="AU187" s="257" t="s">
        <v>85</v>
      </c>
      <c r="AV187" s="13" t="s">
        <v>83</v>
      </c>
      <c r="AW187" s="13" t="s">
        <v>32</v>
      </c>
      <c r="AX187" s="13" t="s">
        <v>76</v>
      </c>
      <c r="AY187" s="257" t="s">
        <v>253</v>
      </c>
    </row>
    <row r="188" s="13" customFormat="1">
      <c r="A188" s="13"/>
      <c r="B188" s="247"/>
      <c r="C188" s="248"/>
      <c r="D188" s="249" t="s">
        <v>264</v>
      </c>
      <c r="E188" s="250" t="s">
        <v>1</v>
      </c>
      <c r="F188" s="251" t="s">
        <v>310</v>
      </c>
      <c r="G188" s="248"/>
      <c r="H188" s="250" t="s">
        <v>1</v>
      </c>
      <c r="I188" s="252"/>
      <c r="J188" s="248"/>
      <c r="K188" s="248"/>
      <c r="L188" s="253"/>
      <c r="M188" s="254"/>
      <c r="N188" s="255"/>
      <c r="O188" s="255"/>
      <c r="P188" s="255"/>
      <c r="Q188" s="255"/>
      <c r="R188" s="255"/>
      <c r="S188" s="255"/>
      <c r="T188" s="256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57" t="s">
        <v>264</v>
      </c>
      <c r="AU188" s="257" t="s">
        <v>85</v>
      </c>
      <c r="AV188" s="13" t="s">
        <v>83</v>
      </c>
      <c r="AW188" s="13" t="s">
        <v>32</v>
      </c>
      <c r="AX188" s="13" t="s">
        <v>76</v>
      </c>
      <c r="AY188" s="257" t="s">
        <v>253</v>
      </c>
    </row>
    <row r="189" s="13" customFormat="1">
      <c r="A189" s="13"/>
      <c r="B189" s="247"/>
      <c r="C189" s="248"/>
      <c r="D189" s="249" t="s">
        <v>264</v>
      </c>
      <c r="E189" s="250" t="s">
        <v>1</v>
      </c>
      <c r="F189" s="251" t="s">
        <v>311</v>
      </c>
      <c r="G189" s="248"/>
      <c r="H189" s="250" t="s">
        <v>1</v>
      </c>
      <c r="I189" s="252"/>
      <c r="J189" s="248"/>
      <c r="K189" s="248"/>
      <c r="L189" s="253"/>
      <c r="M189" s="254"/>
      <c r="N189" s="255"/>
      <c r="O189" s="255"/>
      <c r="P189" s="255"/>
      <c r="Q189" s="255"/>
      <c r="R189" s="255"/>
      <c r="S189" s="255"/>
      <c r="T189" s="256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57" t="s">
        <v>264</v>
      </c>
      <c r="AU189" s="257" t="s">
        <v>85</v>
      </c>
      <c r="AV189" s="13" t="s">
        <v>83</v>
      </c>
      <c r="AW189" s="13" t="s">
        <v>32</v>
      </c>
      <c r="AX189" s="13" t="s">
        <v>76</v>
      </c>
      <c r="AY189" s="257" t="s">
        <v>253</v>
      </c>
    </row>
    <row r="190" s="14" customFormat="1">
      <c r="A190" s="14"/>
      <c r="B190" s="258"/>
      <c r="C190" s="259"/>
      <c r="D190" s="249" t="s">
        <v>264</v>
      </c>
      <c r="E190" s="260" t="s">
        <v>1</v>
      </c>
      <c r="F190" s="261" t="s">
        <v>312</v>
      </c>
      <c r="G190" s="259"/>
      <c r="H190" s="262">
        <v>7.0800000000000001</v>
      </c>
      <c r="I190" s="263"/>
      <c r="J190" s="259"/>
      <c r="K190" s="259"/>
      <c r="L190" s="264"/>
      <c r="M190" s="265"/>
      <c r="N190" s="266"/>
      <c r="O190" s="266"/>
      <c r="P190" s="266"/>
      <c r="Q190" s="266"/>
      <c r="R190" s="266"/>
      <c r="S190" s="266"/>
      <c r="T190" s="267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268" t="s">
        <v>264</v>
      </c>
      <c r="AU190" s="268" t="s">
        <v>85</v>
      </c>
      <c r="AV190" s="14" t="s">
        <v>85</v>
      </c>
      <c r="AW190" s="14" t="s">
        <v>32</v>
      </c>
      <c r="AX190" s="14" t="s">
        <v>76</v>
      </c>
      <c r="AY190" s="268" t="s">
        <v>253</v>
      </c>
    </row>
    <row r="191" s="13" customFormat="1">
      <c r="A191" s="13"/>
      <c r="B191" s="247"/>
      <c r="C191" s="248"/>
      <c r="D191" s="249" t="s">
        <v>264</v>
      </c>
      <c r="E191" s="250" t="s">
        <v>1</v>
      </c>
      <c r="F191" s="251" t="s">
        <v>313</v>
      </c>
      <c r="G191" s="248"/>
      <c r="H191" s="250" t="s">
        <v>1</v>
      </c>
      <c r="I191" s="252"/>
      <c r="J191" s="248"/>
      <c r="K191" s="248"/>
      <c r="L191" s="253"/>
      <c r="M191" s="254"/>
      <c r="N191" s="255"/>
      <c r="O191" s="255"/>
      <c r="P191" s="255"/>
      <c r="Q191" s="255"/>
      <c r="R191" s="255"/>
      <c r="S191" s="255"/>
      <c r="T191" s="256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57" t="s">
        <v>264</v>
      </c>
      <c r="AU191" s="257" t="s">
        <v>85</v>
      </c>
      <c r="AV191" s="13" t="s">
        <v>83</v>
      </c>
      <c r="AW191" s="13" t="s">
        <v>32</v>
      </c>
      <c r="AX191" s="13" t="s">
        <v>76</v>
      </c>
      <c r="AY191" s="257" t="s">
        <v>253</v>
      </c>
    </row>
    <row r="192" s="14" customFormat="1">
      <c r="A192" s="14"/>
      <c r="B192" s="258"/>
      <c r="C192" s="259"/>
      <c r="D192" s="249" t="s">
        <v>264</v>
      </c>
      <c r="E192" s="260" t="s">
        <v>1</v>
      </c>
      <c r="F192" s="261" t="s">
        <v>314</v>
      </c>
      <c r="G192" s="259"/>
      <c r="H192" s="262">
        <v>26.219999999999999</v>
      </c>
      <c r="I192" s="263"/>
      <c r="J192" s="259"/>
      <c r="K192" s="259"/>
      <c r="L192" s="264"/>
      <c r="M192" s="265"/>
      <c r="N192" s="266"/>
      <c r="O192" s="266"/>
      <c r="P192" s="266"/>
      <c r="Q192" s="266"/>
      <c r="R192" s="266"/>
      <c r="S192" s="266"/>
      <c r="T192" s="267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T192" s="268" t="s">
        <v>264</v>
      </c>
      <c r="AU192" s="268" t="s">
        <v>85</v>
      </c>
      <c r="AV192" s="14" t="s">
        <v>85</v>
      </c>
      <c r="AW192" s="14" t="s">
        <v>32</v>
      </c>
      <c r="AX192" s="14" t="s">
        <v>76</v>
      </c>
      <c r="AY192" s="268" t="s">
        <v>253</v>
      </c>
    </row>
    <row r="193" s="13" customFormat="1">
      <c r="A193" s="13"/>
      <c r="B193" s="247"/>
      <c r="C193" s="248"/>
      <c r="D193" s="249" t="s">
        <v>264</v>
      </c>
      <c r="E193" s="250" t="s">
        <v>1</v>
      </c>
      <c r="F193" s="251" t="s">
        <v>315</v>
      </c>
      <c r="G193" s="248"/>
      <c r="H193" s="250" t="s">
        <v>1</v>
      </c>
      <c r="I193" s="252"/>
      <c r="J193" s="248"/>
      <c r="K193" s="248"/>
      <c r="L193" s="253"/>
      <c r="M193" s="254"/>
      <c r="N193" s="255"/>
      <c r="O193" s="255"/>
      <c r="P193" s="255"/>
      <c r="Q193" s="255"/>
      <c r="R193" s="255"/>
      <c r="S193" s="255"/>
      <c r="T193" s="256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57" t="s">
        <v>264</v>
      </c>
      <c r="AU193" s="257" t="s">
        <v>85</v>
      </c>
      <c r="AV193" s="13" t="s">
        <v>83</v>
      </c>
      <c r="AW193" s="13" t="s">
        <v>32</v>
      </c>
      <c r="AX193" s="13" t="s">
        <v>76</v>
      </c>
      <c r="AY193" s="257" t="s">
        <v>253</v>
      </c>
    </row>
    <row r="194" s="14" customFormat="1">
      <c r="A194" s="14"/>
      <c r="B194" s="258"/>
      <c r="C194" s="259"/>
      <c r="D194" s="249" t="s">
        <v>264</v>
      </c>
      <c r="E194" s="260" t="s">
        <v>1</v>
      </c>
      <c r="F194" s="261" t="s">
        <v>209</v>
      </c>
      <c r="G194" s="259"/>
      <c r="H194" s="262">
        <v>24.09</v>
      </c>
      <c r="I194" s="263"/>
      <c r="J194" s="259"/>
      <c r="K194" s="259"/>
      <c r="L194" s="264"/>
      <c r="M194" s="265"/>
      <c r="N194" s="266"/>
      <c r="O194" s="266"/>
      <c r="P194" s="266"/>
      <c r="Q194" s="266"/>
      <c r="R194" s="266"/>
      <c r="S194" s="266"/>
      <c r="T194" s="267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T194" s="268" t="s">
        <v>264</v>
      </c>
      <c r="AU194" s="268" t="s">
        <v>85</v>
      </c>
      <c r="AV194" s="14" t="s">
        <v>85</v>
      </c>
      <c r="AW194" s="14" t="s">
        <v>32</v>
      </c>
      <c r="AX194" s="14" t="s">
        <v>76</v>
      </c>
      <c r="AY194" s="268" t="s">
        <v>253</v>
      </c>
    </row>
    <row r="195" s="13" customFormat="1">
      <c r="A195" s="13"/>
      <c r="B195" s="247"/>
      <c r="C195" s="248"/>
      <c r="D195" s="249" t="s">
        <v>264</v>
      </c>
      <c r="E195" s="250" t="s">
        <v>1</v>
      </c>
      <c r="F195" s="251" t="s">
        <v>266</v>
      </c>
      <c r="G195" s="248"/>
      <c r="H195" s="250" t="s">
        <v>1</v>
      </c>
      <c r="I195" s="252"/>
      <c r="J195" s="248"/>
      <c r="K195" s="248"/>
      <c r="L195" s="253"/>
      <c r="M195" s="254"/>
      <c r="N195" s="255"/>
      <c r="O195" s="255"/>
      <c r="P195" s="255"/>
      <c r="Q195" s="255"/>
      <c r="R195" s="255"/>
      <c r="S195" s="255"/>
      <c r="T195" s="256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57" t="s">
        <v>264</v>
      </c>
      <c r="AU195" s="257" t="s">
        <v>85</v>
      </c>
      <c r="AV195" s="13" t="s">
        <v>83</v>
      </c>
      <c r="AW195" s="13" t="s">
        <v>32</v>
      </c>
      <c r="AX195" s="13" t="s">
        <v>76</v>
      </c>
      <c r="AY195" s="257" t="s">
        <v>253</v>
      </c>
    </row>
    <row r="196" s="14" customFormat="1">
      <c r="A196" s="14"/>
      <c r="B196" s="258"/>
      <c r="C196" s="259"/>
      <c r="D196" s="249" t="s">
        <v>264</v>
      </c>
      <c r="E196" s="260" t="s">
        <v>1</v>
      </c>
      <c r="F196" s="261" t="s">
        <v>316</v>
      </c>
      <c r="G196" s="259"/>
      <c r="H196" s="262">
        <v>16.850000000000001</v>
      </c>
      <c r="I196" s="263"/>
      <c r="J196" s="259"/>
      <c r="K196" s="259"/>
      <c r="L196" s="264"/>
      <c r="M196" s="265"/>
      <c r="N196" s="266"/>
      <c r="O196" s="266"/>
      <c r="P196" s="266"/>
      <c r="Q196" s="266"/>
      <c r="R196" s="266"/>
      <c r="S196" s="266"/>
      <c r="T196" s="267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T196" s="268" t="s">
        <v>264</v>
      </c>
      <c r="AU196" s="268" t="s">
        <v>85</v>
      </c>
      <c r="AV196" s="14" t="s">
        <v>85</v>
      </c>
      <c r="AW196" s="14" t="s">
        <v>32</v>
      </c>
      <c r="AX196" s="14" t="s">
        <v>76</v>
      </c>
      <c r="AY196" s="268" t="s">
        <v>253</v>
      </c>
    </row>
    <row r="197" s="13" customFormat="1">
      <c r="A197" s="13"/>
      <c r="B197" s="247"/>
      <c r="C197" s="248"/>
      <c r="D197" s="249" t="s">
        <v>264</v>
      </c>
      <c r="E197" s="250" t="s">
        <v>1</v>
      </c>
      <c r="F197" s="251" t="s">
        <v>317</v>
      </c>
      <c r="G197" s="248"/>
      <c r="H197" s="250" t="s">
        <v>1</v>
      </c>
      <c r="I197" s="252"/>
      <c r="J197" s="248"/>
      <c r="K197" s="248"/>
      <c r="L197" s="253"/>
      <c r="M197" s="254"/>
      <c r="N197" s="255"/>
      <c r="O197" s="255"/>
      <c r="P197" s="255"/>
      <c r="Q197" s="255"/>
      <c r="R197" s="255"/>
      <c r="S197" s="255"/>
      <c r="T197" s="256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57" t="s">
        <v>264</v>
      </c>
      <c r="AU197" s="257" t="s">
        <v>85</v>
      </c>
      <c r="AV197" s="13" t="s">
        <v>83</v>
      </c>
      <c r="AW197" s="13" t="s">
        <v>32</v>
      </c>
      <c r="AX197" s="13" t="s">
        <v>76</v>
      </c>
      <c r="AY197" s="257" t="s">
        <v>253</v>
      </c>
    </row>
    <row r="198" s="14" customFormat="1">
      <c r="A198" s="14"/>
      <c r="B198" s="258"/>
      <c r="C198" s="259"/>
      <c r="D198" s="249" t="s">
        <v>264</v>
      </c>
      <c r="E198" s="260" t="s">
        <v>1</v>
      </c>
      <c r="F198" s="261" t="s">
        <v>318</v>
      </c>
      <c r="G198" s="259"/>
      <c r="H198" s="262">
        <v>8.1799999999999997</v>
      </c>
      <c r="I198" s="263"/>
      <c r="J198" s="259"/>
      <c r="K198" s="259"/>
      <c r="L198" s="264"/>
      <c r="M198" s="265"/>
      <c r="N198" s="266"/>
      <c r="O198" s="266"/>
      <c r="P198" s="266"/>
      <c r="Q198" s="266"/>
      <c r="R198" s="266"/>
      <c r="S198" s="266"/>
      <c r="T198" s="267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268" t="s">
        <v>264</v>
      </c>
      <c r="AU198" s="268" t="s">
        <v>85</v>
      </c>
      <c r="AV198" s="14" t="s">
        <v>85</v>
      </c>
      <c r="AW198" s="14" t="s">
        <v>32</v>
      </c>
      <c r="AX198" s="14" t="s">
        <v>76</v>
      </c>
      <c r="AY198" s="268" t="s">
        <v>253</v>
      </c>
    </row>
    <row r="199" s="13" customFormat="1">
      <c r="A199" s="13"/>
      <c r="B199" s="247"/>
      <c r="C199" s="248"/>
      <c r="D199" s="249" t="s">
        <v>264</v>
      </c>
      <c r="E199" s="250" t="s">
        <v>1</v>
      </c>
      <c r="F199" s="251" t="s">
        <v>319</v>
      </c>
      <c r="G199" s="248"/>
      <c r="H199" s="250" t="s">
        <v>1</v>
      </c>
      <c r="I199" s="252"/>
      <c r="J199" s="248"/>
      <c r="K199" s="248"/>
      <c r="L199" s="253"/>
      <c r="M199" s="254"/>
      <c r="N199" s="255"/>
      <c r="O199" s="255"/>
      <c r="P199" s="255"/>
      <c r="Q199" s="255"/>
      <c r="R199" s="255"/>
      <c r="S199" s="255"/>
      <c r="T199" s="256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57" t="s">
        <v>264</v>
      </c>
      <c r="AU199" s="257" t="s">
        <v>85</v>
      </c>
      <c r="AV199" s="13" t="s">
        <v>83</v>
      </c>
      <c r="AW199" s="13" t="s">
        <v>32</v>
      </c>
      <c r="AX199" s="13" t="s">
        <v>76</v>
      </c>
      <c r="AY199" s="257" t="s">
        <v>253</v>
      </c>
    </row>
    <row r="200" s="14" customFormat="1">
      <c r="A200" s="14"/>
      <c r="B200" s="258"/>
      <c r="C200" s="259"/>
      <c r="D200" s="249" t="s">
        <v>264</v>
      </c>
      <c r="E200" s="260" t="s">
        <v>1</v>
      </c>
      <c r="F200" s="261" t="s">
        <v>320</v>
      </c>
      <c r="G200" s="259"/>
      <c r="H200" s="262">
        <v>1.8700000000000001</v>
      </c>
      <c r="I200" s="263"/>
      <c r="J200" s="259"/>
      <c r="K200" s="259"/>
      <c r="L200" s="264"/>
      <c r="M200" s="265"/>
      <c r="N200" s="266"/>
      <c r="O200" s="266"/>
      <c r="P200" s="266"/>
      <c r="Q200" s="266"/>
      <c r="R200" s="266"/>
      <c r="S200" s="266"/>
      <c r="T200" s="267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T200" s="268" t="s">
        <v>264</v>
      </c>
      <c r="AU200" s="268" t="s">
        <v>85</v>
      </c>
      <c r="AV200" s="14" t="s">
        <v>85</v>
      </c>
      <c r="AW200" s="14" t="s">
        <v>32</v>
      </c>
      <c r="AX200" s="14" t="s">
        <v>76</v>
      </c>
      <c r="AY200" s="268" t="s">
        <v>253</v>
      </c>
    </row>
    <row r="201" s="13" customFormat="1">
      <c r="A201" s="13"/>
      <c r="B201" s="247"/>
      <c r="C201" s="248"/>
      <c r="D201" s="249" t="s">
        <v>264</v>
      </c>
      <c r="E201" s="250" t="s">
        <v>1</v>
      </c>
      <c r="F201" s="251" t="s">
        <v>321</v>
      </c>
      <c r="G201" s="248"/>
      <c r="H201" s="250" t="s">
        <v>1</v>
      </c>
      <c r="I201" s="252"/>
      <c r="J201" s="248"/>
      <c r="K201" s="248"/>
      <c r="L201" s="253"/>
      <c r="M201" s="254"/>
      <c r="N201" s="255"/>
      <c r="O201" s="255"/>
      <c r="P201" s="255"/>
      <c r="Q201" s="255"/>
      <c r="R201" s="255"/>
      <c r="S201" s="255"/>
      <c r="T201" s="256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57" t="s">
        <v>264</v>
      </c>
      <c r="AU201" s="257" t="s">
        <v>85</v>
      </c>
      <c r="AV201" s="13" t="s">
        <v>83</v>
      </c>
      <c r="AW201" s="13" t="s">
        <v>32</v>
      </c>
      <c r="AX201" s="13" t="s">
        <v>76</v>
      </c>
      <c r="AY201" s="257" t="s">
        <v>253</v>
      </c>
    </row>
    <row r="202" s="14" customFormat="1">
      <c r="A202" s="14"/>
      <c r="B202" s="258"/>
      <c r="C202" s="259"/>
      <c r="D202" s="249" t="s">
        <v>264</v>
      </c>
      <c r="E202" s="260" t="s">
        <v>1</v>
      </c>
      <c r="F202" s="261" t="s">
        <v>322</v>
      </c>
      <c r="G202" s="259"/>
      <c r="H202" s="262">
        <v>3.7999999999999998</v>
      </c>
      <c r="I202" s="263"/>
      <c r="J202" s="259"/>
      <c r="K202" s="259"/>
      <c r="L202" s="264"/>
      <c r="M202" s="265"/>
      <c r="N202" s="266"/>
      <c r="O202" s="266"/>
      <c r="P202" s="266"/>
      <c r="Q202" s="266"/>
      <c r="R202" s="266"/>
      <c r="S202" s="266"/>
      <c r="T202" s="267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T202" s="268" t="s">
        <v>264</v>
      </c>
      <c r="AU202" s="268" t="s">
        <v>85</v>
      </c>
      <c r="AV202" s="14" t="s">
        <v>85</v>
      </c>
      <c r="AW202" s="14" t="s">
        <v>32</v>
      </c>
      <c r="AX202" s="14" t="s">
        <v>76</v>
      </c>
      <c r="AY202" s="268" t="s">
        <v>253</v>
      </c>
    </row>
    <row r="203" s="16" customFormat="1">
      <c r="A203" s="16"/>
      <c r="B203" s="280"/>
      <c r="C203" s="281"/>
      <c r="D203" s="249" t="s">
        <v>264</v>
      </c>
      <c r="E203" s="282" t="s">
        <v>1</v>
      </c>
      <c r="F203" s="283" t="s">
        <v>323</v>
      </c>
      <c r="G203" s="281"/>
      <c r="H203" s="284">
        <v>88.090000000000003</v>
      </c>
      <c r="I203" s="285"/>
      <c r="J203" s="281"/>
      <c r="K203" s="281"/>
      <c r="L203" s="286"/>
      <c r="M203" s="287"/>
      <c r="N203" s="288"/>
      <c r="O203" s="288"/>
      <c r="P203" s="288"/>
      <c r="Q203" s="288"/>
      <c r="R203" s="288"/>
      <c r="S203" s="288"/>
      <c r="T203" s="289"/>
      <c r="U203" s="16"/>
      <c r="V203" s="16"/>
      <c r="W203" s="16"/>
      <c r="X203" s="16"/>
      <c r="Y203" s="16"/>
      <c r="Z203" s="16"/>
      <c r="AA203" s="16"/>
      <c r="AB203" s="16"/>
      <c r="AC203" s="16"/>
      <c r="AD203" s="16"/>
      <c r="AE203" s="16"/>
      <c r="AT203" s="290" t="s">
        <v>264</v>
      </c>
      <c r="AU203" s="290" t="s">
        <v>85</v>
      </c>
      <c r="AV203" s="16" t="s">
        <v>102</v>
      </c>
      <c r="AW203" s="16" t="s">
        <v>32</v>
      </c>
      <c r="AX203" s="16" t="s">
        <v>76</v>
      </c>
      <c r="AY203" s="290" t="s">
        <v>253</v>
      </c>
    </row>
    <row r="204" s="13" customFormat="1">
      <c r="A204" s="13"/>
      <c r="B204" s="247"/>
      <c r="C204" s="248"/>
      <c r="D204" s="249" t="s">
        <v>264</v>
      </c>
      <c r="E204" s="250" t="s">
        <v>1</v>
      </c>
      <c r="F204" s="251" t="s">
        <v>324</v>
      </c>
      <c r="G204" s="248"/>
      <c r="H204" s="250" t="s">
        <v>1</v>
      </c>
      <c r="I204" s="252"/>
      <c r="J204" s="248"/>
      <c r="K204" s="248"/>
      <c r="L204" s="253"/>
      <c r="M204" s="254"/>
      <c r="N204" s="255"/>
      <c r="O204" s="255"/>
      <c r="P204" s="255"/>
      <c r="Q204" s="255"/>
      <c r="R204" s="255"/>
      <c r="S204" s="255"/>
      <c r="T204" s="256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57" t="s">
        <v>264</v>
      </c>
      <c r="AU204" s="257" t="s">
        <v>85</v>
      </c>
      <c r="AV204" s="13" t="s">
        <v>83</v>
      </c>
      <c r="AW204" s="13" t="s">
        <v>32</v>
      </c>
      <c r="AX204" s="13" t="s">
        <v>76</v>
      </c>
      <c r="AY204" s="257" t="s">
        <v>253</v>
      </c>
    </row>
    <row r="205" s="13" customFormat="1">
      <c r="A205" s="13"/>
      <c r="B205" s="247"/>
      <c r="C205" s="248"/>
      <c r="D205" s="249" t="s">
        <v>264</v>
      </c>
      <c r="E205" s="250" t="s">
        <v>1</v>
      </c>
      <c r="F205" s="251" t="s">
        <v>325</v>
      </c>
      <c r="G205" s="248"/>
      <c r="H205" s="250" t="s">
        <v>1</v>
      </c>
      <c r="I205" s="252"/>
      <c r="J205" s="248"/>
      <c r="K205" s="248"/>
      <c r="L205" s="253"/>
      <c r="M205" s="254"/>
      <c r="N205" s="255"/>
      <c r="O205" s="255"/>
      <c r="P205" s="255"/>
      <c r="Q205" s="255"/>
      <c r="R205" s="255"/>
      <c r="S205" s="255"/>
      <c r="T205" s="256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57" t="s">
        <v>264</v>
      </c>
      <c r="AU205" s="257" t="s">
        <v>85</v>
      </c>
      <c r="AV205" s="13" t="s">
        <v>83</v>
      </c>
      <c r="AW205" s="13" t="s">
        <v>32</v>
      </c>
      <c r="AX205" s="13" t="s">
        <v>76</v>
      </c>
      <c r="AY205" s="257" t="s">
        <v>253</v>
      </c>
    </row>
    <row r="206" s="14" customFormat="1">
      <c r="A206" s="14"/>
      <c r="B206" s="258"/>
      <c r="C206" s="259"/>
      <c r="D206" s="249" t="s">
        <v>264</v>
      </c>
      <c r="E206" s="260" t="s">
        <v>1</v>
      </c>
      <c r="F206" s="261" t="s">
        <v>326</v>
      </c>
      <c r="G206" s="259"/>
      <c r="H206" s="262">
        <v>13.02</v>
      </c>
      <c r="I206" s="263"/>
      <c r="J206" s="259"/>
      <c r="K206" s="259"/>
      <c r="L206" s="264"/>
      <c r="M206" s="265"/>
      <c r="N206" s="266"/>
      <c r="O206" s="266"/>
      <c r="P206" s="266"/>
      <c r="Q206" s="266"/>
      <c r="R206" s="266"/>
      <c r="S206" s="266"/>
      <c r="T206" s="267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T206" s="268" t="s">
        <v>264</v>
      </c>
      <c r="AU206" s="268" t="s">
        <v>85</v>
      </c>
      <c r="AV206" s="14" t="s">
        <v>85</v>
      </c>
      <c r="AW206" s="14" t="s">
        <v>32</v>
      </c>
      <c r="AX206" s="14" t="s">
        <v>76</v>
      </c>
      <c r="AY206" s="268" t="s">
        <v>253</v>
      </c>
    </row>
    <row r="207" s="13" customFormat="1">
      <c r="A207" s="13"/>
      <c r="B207" s="247"/>
      <c r="C207" s="248"/>
      <c r="D207" s="249" t="s">
        <v>264</v>
      </c>
      <c r="E207" s="250" t="s">
        <v>1</v>
      </c>
      <c r="F207" s="251" t="s">
        <v>327</v>
      </c>
      <c r="G207" s="248"/>
      <c r="H207" s="250" t="s">
        <v>1</v>
      </c>
      <c r="I207" s="252"/>
      <c r="J207" s="248"/>
      <c r="K207" s="248"/>
      <c r="L207" s="253"/>
      <c r="M207" s="254"/>
      <c r="N207" s="255"/>
      <c r="O207" s="255"/>
      <c r="P207" s="255"/>
      <c r="Q207" s="255"/>
      <c r="R207" s="255"/>
      <c r="S207" s="255"/>
      <c r="T207" s="256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57" t="s">
        <v>264</v>
      </c>
      <c r="AU207" s="257" t="s">
        <v>85</v>
      </c>
      <c r="AV207" s="13" t="s">
        <v>83</v>
      </c>
      <c r="AW207" s="13" t="s">
        <v>32</v>
      </c>
      <c r="AX207" s="13" t="s">
        <v>76</v>
      </c>
      <c r="AY207" s="257" t="s">
        <v>253</v>
      </c>
    </row>
    <row r="208" s="14" customFormat="1">
      <c r="A208" s="14"/>
      <c r="B208" s="258"/>
      <c r="C208" s="259"/>
      <c r="D208" s="249" t="s">
        <v>264</v>
      </c>
      <c r="E208" s="260" t="s">
        <v>1</v>
      </c>
      <c r="F208" s="261" t="s">
        <v>328</v>
      </c>
      <c r="G208" s="259"/>
      <c r="H208" s="262">
        <v>8</v>
      </c>
      <c r="I208" s="263"/>
      <c r="J208" s="259"/>
      <c r="K208" s="259"/>
      <c r="L208" s="264"/>
      <c r="M208" s="265"/>
      <c r="N208" s="266"/>
      <c r="O208" s="266"/>
      <c r="P208" s="266"/>
      <c r="Q208" s="266"/>
      <c r="R208" s="266"/>
      <c r="S208" s="266"/>
      <c r="T208" s="267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T208" s="268" t="s">
        <v>264</v>
      </c>
      <c r="AU208" s="268" t="s">
        <v>85</v>
      </c>
      <c r="AV208" s="14" t="s">
        <v>85</v>
      </c>
      <c r="AW208" s="14" t="s">
        <v>32</v>
      </c>
      <c r="AX208" s="14" t="s">
        <v>76</v>
      </c>
      <c r="AY208" s="268" t="s">
        <v>253</v>
      </c>
    </row>
    <row r="209" s="13" customFormat="1">
      <c r="A209" s="13"/>
      <c r="B209" s="247"/>
      <c r="C209" s="248"/>
      <c r="D209" s="249" t="s">
        <v>264</v>
      </c>
      <c r="E209" s="250" t="s">
        <v>1</v>
      </c>
      <c r="F209" s="251" t="s">
        <v>329</v>
      </c>
      <c r="G209" s="248"/>
      <c r="H209" s="250" t="s">
        <v>1</v>
      </c>
      <c r="I209" s="252"/>
      <c r="J209" s="248"/>
      <c r="K209" s="248"/>
      <c r="L209" s="253"/>
      <c r="M209" s="254"/>
      <c r="N209" s="255"/>
      <c r="O209" s="255"/>
      <c r="P209" s="255"/>
      <c r="Q209" s="255"/>
      <c r="R209" s="255"/>
      <c r="S209" s="255"/>
      <c r="T209" s="256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57" t="s">
        <v>264</v>
      </c>
      <c r="AU209" s="257" t="s">
        <v>85</v>
      </c>
      <c r="AV209" s="13" t="s">
        <v>83</v>
      </c>
      <c r="AW209" s="13" t="s">
        <v>32</v>
      </c>
      <c r="AX209" s="13" t="s">
        <v>76</v>
      </c>
      <c r="AY209" s="257" t="s">
        <v>253</v>
      </c>
    </row>
    <row r="210" s="14" customFormat="1">
      <c r="A210" s="14"/>
      <c r="B210" s="258"/>
      <c r="C210" s="259"/>
      <c r="D210" s="249" t="s">
        <v>264</v>
      </c>
      <c r="E210" s="260" t="s">
        <v>1</v>
      </c>
      <c r="F210" s="261" t="s">
        <v>330</v>
      </c>
      <c r="G210" s="259"/>
      <c r="H210" s="262">
        <v>3.1699999999999999</v>
      </c>
      <c r="I210" s="263"/>
      <c r="J210" s="259"/>
      <c r="K210" s="259"/>
      <c r="L210" s="264"/>
      <c r="M210" s="265"/>
      <c r="N210" s="266"/>
      <c r="O210" s="266"/>
      <c r="P210" s="266"/>
      <c r="Q210" s="266"/>
      <c r="R210" s="266"/>
      <c r="S210" s="266"/>
      <c r="T210" s="267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T210" s="268" t="s">
        <v>264</v>
      </c>
      <c r="AU210" s="268" t="s">
        <v>85</v>
      </c>
      <c r="AV210" s="14" t="s">
        <v>85</v>
      </c>
      <c r="AW210" s="14" t="s">
        <v>32</v>
      </c>
      <c r="AX210" s="14" t="s">
        <v>76</v>
      </c>
      <c r="AY210" s="268" t="s">
        <v>253</v>
      </c>
    </row>
    <row r="211" s="13" customFormat="1">
      <c r="A211" s="13"/>
      <c r="B211" s="247"/>
      <c r="C211" s="248"/>
      <c r="D211" s="249" t="s">
        <v>264</v>
      </c>
      <c r="E211" s="250" t="s">
        <v>1</v>
      </c>
      <c r="F211" s="251" t="s">
        <v>331</v>
      </c>
      <c r="G211" s="248"/>
      <c r="H211" s="250" t="s">
        <v>1</v>
      </c>
      <c r="I211" s="252"/>
      <c r="J211" s="248"/>
      <c r="K211" s="248"/>
      <c r="L211" s="253"/>
      <c r="M211" s="254"/>
      <c r="N211" s="255"/>
      <c r="O211" s="255"/>
      <c r="P211" s="255"/>
      <c r="Q211" s="255"/>
      <c r="R211" s="255"/>
      <c r="S211" s="255"/>
      <c r="T211" s="256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57" t="s">
        <v>264</v>
      </c>
      <c r="AU211" s="257" t="s">
        <v>85</v>
      </c>
      <c r="AV211" s="13" t="s">
        <v>83</v>
      </c>
      <c r="AW211" s="13" t="s">
        <v>32</v>
      </c>
      <c r="AX211" s="13" t="s">
        <v>76</v>
      </c>
      <c r="AY211" s="257" t="s">
        <v>253</v>
      </c>
    </row>
    <row r="212" s="14" customFormat="1">
      <c r="A212" s="14"/>
      <c r="B212" s="258"/>
      <c r="C212" s="259"/>
      <c r="D212" s="249" t="s">
        <v>264</v>
      </c>
      <c r="E212" s="260" t="s">
        <v>1</v>
      </c>
      <c r="F212" s="261" t="s">
        <v>332</v>
      </c>
      <c r="G212" s="259"/>
      <c r="H212" s="262">
        <v>23.969999999999999</v>
      </c>
      <c r="I212" s="263"/>
      <c r="J212" s="259"/>
      <c r="K212" s="259"/>
      <c r="L212" s="264"/>
      <c r="M212" s="265"/>
      <c r="N212" s="266"/>
      <c r="O212" s="266"/>
      <c r="P212" s="266"/>
      <c r="Q212" s="266"/>
      <c r="R212" s="266"/>
      <c r="S212" s="266"/>
      <c r="T212" s="267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T212" s="268" t="s">
        <v>264</v>
      </c>
      <c r="AU212" s="268" t="s">
        <v>85</v>
      </c>
      <c r="AV212" s="14" t="s">
        <v>85</v>
      </c>
      <c r="AW212" s="14" t="s">
        <v>32</v>
      </c>
      <c r="AX212" s="14" t="s">
        <v>76</v>
      </c>
      <c r="AY212" s="268" t="s">
        <v>253</v>
      </c>
    </row>
    <row r="213" s="13" customFormat="1">
      <c r="A213" s="13"/>
      <c r="B213" s="247"/>
      <c r="C213" s="248"/>
      <c r="D213" s="249" t="s">
        <v>264</v>
      </c>
      <c r="E213" s="250" t="s">
        <v>1</v>
      </c>
      <c r="F213" s="251" t="s">
        <v>333</v>
      </c>
      <c r="G213" s="248"/>
      <c r="H213" s="250" t="s">
        <v>1</v>
      </c>
      <c r="I213" s="252"/>
      <c r="J213" s="248"/>
      <c r="K213" s="248"/>
      <c r="L213" s="253"/>
      <c r="M213" s="254"/>
      <c r="N213" s="255"/>
      <c r="O213" s="255"/>
      <c r="P213" s="255"/>
      <c r="Q213" s="255"/>
      <c r="R213" s="255"/>
      <c r="S213" s="255"/>
      <c r="T213" s="256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57" t="s">
        <v>264</v>
      </c>
      <c r="AU213" s="257" t="s">
        <v>85</v>
      </c>
      <c r="AV213" s="13" t="s">
        <v>83</v>
      </c>
      <c r="AW213" s="13" t="s">
        <v>32</v>
      </c>
      <c r="AX213" s="13" t="s">
        <v>76</v>
      </c>
      <c r="AY213" s="257" t="s">
        <v>253</v>
      </c>
    </row>
    <row r="214" s="14" customFormat="1">
      <c r="A214" s="14"/>
      <c r="B214" s="258"/>
      <c r="C214" s="259"/>
      <c r="D214" s="249" t="s">
        <v>264</v>
      </c>
      <c r="E214" s="260" t="s">
        <v>1</v>
      </c>
      <c r="F214" s="261" t="s">
        <v>334</v>
      </c>
      <c r="G214" s="259"/>
      <c r="H214" s="262">
        <v>23.539999999999999</v>
      </c>
      <c r="I214" s="263"/>
      <c r="J214" s="259"/>
      <c r="K214" s="259"/>
      <c r="L214" s="264"/>
      <c r="M214" s="265"/>
      <c r="N214" s="266"/>
      <c r="O214" s="266"/>
      <c r="P214" s="266"/>
      <c r="Q214" s="266"/>
      <c r="R214" s="266"/>
      <c r="S214" s="266"/>
      <c r="T214" s="267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268" t="s">
        <v>264</v>
      </c>
      <c r="AU214" s="268" t="s">
        <v>85</v>
      </c>
      <c r="AV214" s="14" t="s">
        <v>85</v>
      </c>
      <c r="AW214" s="14" t="s">
        <v>32</v>
      </c>
      <c r="AX214" s="14" t="s">
        <v>76</v>
      </c>
      <c r="AY214" s="268" t="s">
        <v>253</v>
      </c>
    </row>
    <row r="215" s="13" customFormat="1">
      <c r="A215" s="13"/>
      <c r="B215" s="247"/>
      <c r="C215" s="248"/>
      <c r="D215" s="249" t="s">
        <v>264</v>
      </c>
      <c r="E215" s="250" t="s">
        <v>1</v>
      </c>
      <c r="F215" s="251" t="s">
        <v>335</v>
      </c>
      <c r="G215" s="248"/>
      <c r="H215" s="250" t="s">
        <v>1</v>
      </c>
      <c r="I215" s="252"/>
      <c r="J215" s="248"/>
      <c r="K215" s="248"/>
      <c r="L215" s="253"/>
      <c r="M215" s="254"/>
      <c r="N215" s="255"/>
      <c r="O215" s="255"/>
      <c r="P215" s="255"/>
      <c r="Q215" s="255"/>
      <c r="R215" s="255"/>
      <c r="S215" s="255"/>
      <c r="T215" s="256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57" t="s">
        <v>264</v>
      </c>
      <c r="AU215" s="257" t="s">
        <v>85</v>
      </c>
      <c r="AV215" s="13" t="s">
        <v>83</v>
      </c>
      <c r="AW215" s="13" t="s">
        <v>32</v>
      </c>
      <c r="AX215" s="13" t="s">
        <v>76</v>
      </c>
      <c r="AY215" s="257" t="s">
        <v>253</v>
      </c>
    </row>
    <row r="216" s="14" customFormat="1">
      <c r="A216" s="14"/>
      <c r="B216" s="258"/>
      <c r="C216" s="259"/>
      <c r="D216" s="249" t="s">
        <v>264</v>
      </c>
      <c r="E216" s="260" t="s">
        <v>1</v>
      </c>
      <c r="F216" s="261" t="s">
        <v>336</v>
      </c>
      <c r="G216" s="259"/>
      <c r="H216" s="262">
        <v>22.359999999999999</v>
      </c>
      <c r="I216" s="263"/>
      <c r="J216" s="259"/>
      <c r="K216" s="259"/>
      <c r="L216" s="264"/>
      <c r="M216" s="265"/>
      <c r="N216" s="266"/>
      <c r="O216" s="266"/>
      <c r="P216" s="266"/>
      <c r="Q216" s="266"/>
      <c r="R216" s="266"/>
      <c r="S216" s="266"/>
      <c r="T216" s="267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T216" s="268" t="s">
        <v>264</v>
      </c>
      <c r="AU216" s="268" t="s">
        <v>85</v>
      </c>
      <c r="AV216" s="14" t="s">
        <v>85</v>
      </c>
      <c r="AW216" s="14" t="s">
        <v>32</v>
      </c>
      <c r="AX216" s="14" t="s">
        <v>76</v>
      </c>
      <c r="AY216" s="268" t="s">
        <v>253</v>
      </c>
    </row>
    <row r="217" s="13" customFormat="1">
      <c r="A217" s="13"/>
      <c r="B217" s="247"/>
      <c r="C217" s="248"/>
      <c r="D217" s="249" t="s">
        <v>264</v>
      </c>
      <c r="E217" s="250" t="s">
        <v>1</v>
      </c>
      <c r="F217" s="251" t="s">
        <v>337</v>
      </c>
      <c r="G217" s="248"/>
      <c r="H217" s="250" t="s">
        <v>1</v>
      </c>
      <c r="I217" s="252"/>
      <c r="J217" s="248"/>
      <c r="K217" s="248"/>
      <c r="L217" s="253"/>
      <c r="M217" s="254"/>
      <c r="N217" s="255"/>
      <c r="O217" s="255"/>
      <c r="P217" s="255"/>
      <c r="Q217" s="255"/>
      <c r="R217" s="255"/>
      <c r="S217" s="255"/>
      <c r="T217" s="256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57" t="s">
        <v>264</v>
      </c>
      <c r="AU217" s="257" t="s">
        <v>85</v>
      </c>
      <c r="AV217" s="13" t="s">
        <v>83</v>
      </c>
      <c r="AW217" s="13" t="s">
        <v>32</v>
      </c>
      <c r="AX217" s="13" t="s">
        <v>76</v>
      </c>
      <c r="AY217" s="257" t="s">
        <v>253</v>
      </c>
    </row>
    <row r="218" s="14" customFormat="1">
      <c r="A218" s="14"/>
      <c r="B218" s="258"/>
      <c r="C218" s="259"/>
      <c r="D218" s="249" t="s">
        <v>264</v>
      </c>
      <c r="E218" s="260" t="s">
        <v>1</v>
      </c>
      <c r="F218" s="261" t="s">
        <v>338</v>
      </c>
      <c r="G218" s="259"/>
      <c r="H218" s="262">
        <v>22.789999999999999</v>
      </c>
      <c r="I218" s="263"/>
      <c r="J218" s="259"/>
      <c r="K218" s="259"/>
      <c r="L218" s="264"/>
      <c r="M218" s="265"/>
      <c r="N218" s="266"/>
      <c r="O218" s="266"/>
      <c r="P218" s="266"/>
      <c r="Q218" s="266"/>
      <c r="R218" s="266"/>
      <c r="S218" s="266"/>
      <c r="T218" s="267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T218" s="268" t="s">
        <v>264</v>
      </c>
      <c r="AU218" s="268" t="s">
        <v>85</v>
      </c>
      <c r="AV218" s="14" t="s">
        <v>85</v>
      </c>
      <c r="AW218" s="14" t="s">
        <v>32</v>
      </c>
      <c r="AX218" s="14" t="s">
        <v>76</v>
      </c>
      <c r="AY218" s="268" t="s">
        <v>253</v>
      </c>
    </row>
    <row r="219" s="13" customFormat="1">
      <c r="A219" s="13"/>
      <c r="B219" s="247"/>
      <c r="C219" s="248"/>
      <c r="D219" s="249" t="s">
        <v>264</v>
      </c>
      <c r="E219" s="250" t="s">
        <v>1</v>
      </c>
      <c r="F219" s="251" t="s">
        <v>339</v>
      </c>
      <c r="G219" s="248"/>
      <c r="H219" s="250" t="s">
        <v>1</v>
      </c>
      <c r="I219" s="252"/>
      <c r="J219" s="248"/>
      <c r="K219" s="248"/>
      <c r="L219" s="253"/>
      <c r="M219" s="254"/>
      <c r="N219" s="255"/>
      <c r="O219" s="255"/>
      <c r="P219" s="255"/>
      <c r="Q219" s="255"/>
      <c r="R219" s="255"/>
      <c r="S219" s="255"/>
      <c r="T219" s="256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57" t="s">
        <v>264</v>
      </c>
      <c r="AU219" s="257" t="s">
        <v>85</v>
      </c>
      <c r="AV219" s="13" t="s">
        <v>83</v>
      </c>
      <c r="AW219" s="13" t="s">
        <v>32</v>
      </c>
      <c r="AX219" s="13" t="s">
        <v>76</v>
      </c>
      <c r="AY219" s="257" t="s">
        <v>253</v>
      </c>
    </row>
    <row r="220" s="14" customFormat="1">
      <c r="A220" s="14"/>
      <c r="B220" s="258"/>
      <c r="C220" s="259"/>
      <c r="D220" s="249" t="s">
        <v>264</v>
      </c>
      <c r="E220" s="260" t="s">
        <v>1</v>
      </c>
      <c r="F220" s="261" t="s">
        <v>340</v>
      </c>
      <c r="G220" s="259"/>
      <c r="H220" s="262">
        <v>5.2000000000000002</v>
      </c>
      <c r="I220" s="263"/>
      <c r="J220" s="259"/>
      <c r="K220" s="259"/>
      <c r="L220" s="264"/>
      <c r="M220" s="265"/>
      <c r="N220" s="266"/>
      <c r="O220" s="266"/>
      <c r="P220" s="266"/>
      <c r="Q220" s="266"/>
      <c r="R220" s="266"/>
      <c r="S220" s="266"/>
      <c r="T220" s="267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T220" s="268" t="s">
        <v>264</v>
      </c>
      <c r="AU220" s="268" t="s">
        <v>85</v>
      </c>
      <c r="AV220" s="14" t="s">
        <v>85</v>
      </c>
      <c r="AW220" s="14" t="s">
        <v>32</v>
      </c>
      <c r="AX220" s="14" t="s">
        <v>76</v>
      </c>
      <c r="AY220" s="268" t="s">
        <v>253</v>
      </c>
    </row>
    <row r="221" s="13" customFormat="1">
      <c r="A221" s="13"/>
      <c r="B221" s="247"/>
      <c r="C221" s="248"/>
      <c r="D221" s="249" t="s">
        <v>264</v>
      </c>
      <c r="E221" s="250" t="s">
        <v>1</v>
      </c>
      <c r="F221" s="251" t="s">
        <v>341</v>
      </c>
      <c r="G221" s="248"/>
      <c r="H221" s="250" t="s">
        <v>1</v>
      </c>
      <c r="I221" s="252"/>
      <c r="J221" s="248"/>
      <c r="K221" s="248"/>
      <c r="L221" s="253"/>
      <c r="M221" s="254"/>
      <c r="N221" s="255"/>
      <c r="O221" s="255"/>
      <c r="P221" s="255"/>
      <c r="Q221" s="255"/>
      <c r="R221" s="255"/>
      <c r="S221" s="255"/>
      <c r="T221" s="256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57" t="s">
        <v>264</v>
      </c>
      <c r="AU221" s="257" t="s">
        <v>85</v>
      </c>
      <c r="AV221" s="13" t="s">
        <v>83</v>
      </c>
      <c r="AW221" s="13" t="s">
        <v>32</v>
      </c>
      <c r="AX221" s="13" t="s">
        <v>76</v>
      </c>
      <c r="AY221" s="257" t="s">
        <v>253</v>
      </c>
    </row>
    <row r="222" s="14" customFormat="1">
      <c r="A222" s="14"/>
      <c r="B222" s="258"/>
      <c r="C222" s="259"/>
      <c r="D222" s="249" t="s">
        <v>264</v>
      </c>
      <c r="E222" s="260" t="s">
        <v>1</v>
      </c>
      <c r="F222" s="261" t="s">
        <v>342</v>
      </c>
      <c r="G222" s="259"/>
      <c r="H222" s="262">
        <v>1.99</v>
      </c>
      <c r="I222" s="263"/>
      <c r="J222" s="259"/>
      <c r="K222" s="259"/>
      <c r="L222" s="264"/>
      <c r="M222" s="265"/>
      <c r="N222" s="266"/>
      <c r="O222" s="266"/>
      <c r="P222" s="266"/>
      <c r="Q222" s="266"/>
      <c r="R222" s="266"/>
      <c r="S222" s="266"/>
      <c r="T222" s="267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68" t="s">
        <v>264</v>
      </c>
      <c r="AU222" s="268" t="s">
        <v>85</v>
      </c>
      <c r="AV222" s="14" t="s">
        <v>85</v>
      </c>
      <c r="AW222" s="14" t="s">
        <v>32</v>
      </c>
      <c r="AX222" s="14" t="s">
        <v>76</v>
      </c>
      <c r="AY222" s="268" t="s">
        <v>253</v>
      </c>
    </row>
    <row r="223" s="13" customFormat="1">
      <c r="A223" s="13"/>
      <c r="B223" s="247"/>
      <c r="C223" s="248"/>
      <c r="D223" s="249" t="s">
        <v>264</v>
      </c>
      <c r="E223" s="250" t="s">
        <v>1</v>
      </c>
      <c r="F223" s="251" t="s">
        <v>343</v>
      </c>
      <c r="G223" s="248"/>
      <c r="H223" s="250" t="s">
        <v>1</v>
      </c>
      <c r="I223" s="252"/>
      <c r="J223" s="248"/>
      <c r="K223" s="248"/>
      <c r="L223" s="253"/>
      <c r="M223" s="254"/>
      <c r="N223" s="255"/>
      <c r="O223" s="255"/>
      <c r="P223" s="255"/>
      <c r="Q223" s="255"/>
      <c r="R223" s="255"/>
      <c r="S223" s="255"/>
      <c r="T223" s="256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57" t="s">
        <v>264</v>
      </c>
      <c r="AU223" s="257" t="s">
        <v>85</v>
      </c>
      <c r="AV223" s="13" t="s">
        <v>83</v>
      </c>
      <c r="AW223" s="13" t="s">
        <v>32</v>
      </c>
      <c r="AX223" s="13" t="s">
        <v>76</v>
      </c>
      <c r="AY223" s="257" t="s">
        <v>253</v>
      </c>
    </row>
    <row r="224" s="14" customFormat="1">
      <c r="A224" s="14"/>
      <c r="B224" s="258"/>
      <c r="C224" s="259"/>
      <c r="D224" s="249" t="s">
        <v>264</v>
      </c>
      <c r="E224" s="260" t="s">
        <v>1</v>
      </c>
      <c r="F224" s="261" t="s">
        <v>344</v>
      </c>
      <c r="G224" s="259"/>
      <c r="H224" s="262">
        <v>1.69</v>
      </c>
      <c r="I224" s="263"/>
      <c r="J224" s="259"/>
      <c r="K224" s="259"/>
      <c r="L224" s="264"/>
      <c r="M224" s="265"/>
      <c r="N224" s="266"/>
      <c r="O224" s="266"/>
      <c r="P224" s="266"/>
      <c r="Q224" s="266"/>
      <c r="R224" s="266"/>
      <c r="S224" s="266"/>
      <c r="T224" s="267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T224" s="268" t="s">
        <v>264</v>
      </c>
      <c r="AU224" s="268" t="s">
        <v>85</v>
      </c>
      <c r="AV224" s="14" t="s">
        <v>85</v>
      </c>
      <c r="AW224" s="14" t="s">
        <v>32</v>
      </c>
      <c r="AX224" s="14" t="s">
        <v>76</v>
      </c>
      <c r="AY224" s="268" t="s">
        <v>253</v>
      </c>
    </row>
    <row r="225" s="13" customFormat="1">
      <c r="A225" s="13"/>
      <c r="B225" s="247"/>
      <c r="C225" s="248"/>
      <c r="D225" s="249" t="s">
        <v>264</v>
      </c>
      <c r="E225" s="250" t="s">
        <v>1</v>
      </c>
      <c r="F225" s="251" t="s">
        <v>345</v>
      </c>
      <c r="G225" s="248"/>
      <c r="H225" s="250" t="s">
        <v>1</v>
      </c>
      <c r="I225" s="252"/>
      <c r="J225" s="248"/>
      <c r="K225" s="248"/>
      <c r="L225" s="253"/>
      <c r="M225" s="254"/>
      <c r="N225" s="255"/>
      <c r="O225" s="255"/>
      <c r="P225" s="255"/>
      <c r="Q225" s="255"/>
      <c r="R225" s="255"/>
      <c r="S225" s="255"/>
      <c r="T225" s="256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257" t="s">
        <v>264</v>
      </c>
      <c r="AU225" s="257" t="s">
        <v>85</v>
      </c>
      <c r="AV225" s="13" t="s">
        <v>83</v>
      </c>
      <c r="AW225" s="13" t="s">
        <v>32</v>
      </c>
      <c r="AX225" s="13" t="s">
        <v>76</v>
      </c>
      <c r="AY225" s="257" t="s">
        <v>253</v>
      </c>
    </row>
    <row r="226" s="14" customFormat="1">
      <c r="A226" s="14"/>
      <c r="B226" s="258"/>
      <c r="C226" s="259"/>
      <c r="D226" s="249" t="s">
        <v>264</v>
      </c>
      <c r="E226" s="260" t="s">
        <v>1</v>
      </c>
      <c r="F226" s="261" t="s">
        <v>346</v>
      </c>
      <c r="G226" s="259"/>
      <c r="H226" s="262">
        <v>1.6399999999999999</v>
      </c>
      <c r="I226" s="263"/>
      <c r="J226" s="259"/>
      <c r="K226" s="259"/>
      <c r="L226" s="264"/>
      <c r="M226" s="265"/>
      <c r="N226" s="266"/>
      <c r="O226" s="266"/>
      <c r="P226" s="266"/>
      <c r="Q226" s="266"/>
      <c r="R226" s="266"/>
      <c r="S226" s="266"/>
      <c r="T226" s="267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T226" s="268" t="s">
        <v>264</v>
      </c>
      <c r="AU226" s="268" t="s">
        <v>85</v>
      </c>
      <c r="AV226" s="14" t="s">
        <v>85</v>
      </c>
      <c r="AW226" s="14" t="s">
        <v>32</v>
      </c>
      <c r="AX226" s="14" t="s">
        <v>76</v>
      </c>
      <c r="AY226" s="268" t="s">
        <v>253</v>
      </c>
    </row>
    <row r="227" s="13" customFormat="1">
      <c r="A227" s="13"/>
      <c r="B227" s="247"/>
      <c r="C227" s="248"/>
      <c r="D227" s="249" t="s">
        <v>264</v>
      </c>
      <c r="E227" s="250" t="s">
        <v>1</v>
      </c>
      <c r="F227" s="251" t="s">
        <v>347</v>
      </c>
      <c r="G227" s="248"/>
      <c r="H227" s="250" t="s">
        <v>1</v>
      </c>
      <c r="I227" s="252"/>
      <c r="J227" s="248"/>
      <c r="K227" s="248"/>
      <c r="L227" s="253"/>
      <c r="M227" s="254"/>
      <c r="N227" s="255"/>
      <c r="O227" s="255"/>
      <c r="P227" s="255"/>
      <c r="Q227" s="255"/>
      <c r="R227" s="255"/>
      <c r="S227" s="255"/>
      <c r="T227" s="256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57" t="s">
        <v>264</v>
      </c>
      <c r="AU227" s="257" t="s">
        <v>85</v>
      </c>
      <c r="AV227" s="13" t="s">
        <v>83</v>
      </c>
      <c r="AW227" s="13" t="s">
        <v>32</v>
      </c>
      <c r="AX227" s="13" t="s">
        <v>76</v>
      </c>
      <c r="AY227" s="257" t="s">
        <v>253</v>
      </c>
    </row>
    <row r="228" s="14" customFormat="1">
      <c r="A228" s="14"/>
      <c r="B228" s="258"/>
      <c r="C228" s="259"/>
      <c r="D228" s="249" t="s">
        <v>264</v>
      </c>
      <c r="E228" s="260" t="s">
        <v>1</v>
      </c>
      <c r="F228" s="261" t="s">
        <v>348</v>
      </c>
      <c r="G228" s="259"/>
      <c r="H228" s="262">
        <v>7.6600000000000001</v>
      </c>
      <c r="I228" s="263"/>
      <c r="J228" s="259"/>
      <c r="K228" s="259"/>
      <c r="L228" s="264"/>
      <c r="M228" s="265"/>
      <c r="N228" s="266"/>
      <c r="O228" s="266"/>
      <c r="P228" s="266"/>
      <c r="Q228" s="266"/>
      <c r="R228" s="266"/>
      <c r="S228" s="266"/>
      <c r="T228" s="267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T228" s="268" t="s">
        <v>264</v>
      </c>
      <c r="AU228" s="268" t="s">
        <v>85</v>
      </c>
      <c r="AV228" s="14" t="s">
        <v>85</v>
      </c>
      <c r="AW228" s="14" t="s">
        <v>32</v>
      </c>
      <c r="AX228" s="14" t="s">
        <v>76</v>
      </c>
      <c r="AY228" s="268" t="s">
        <v>253</v>
      </c>
    </row>
    <row r="229" s="16" customFormat="1">
      <c r="A229" s="16"/>
      <c r="B229" s="280"/>
      <c r="C229" s="281"/>
      <c r="D229" s="249" t="s">
        <v>264</v>
      </c>
      <c r="E229" s="282" t="s">
        <v>1</v>
      </c>
      <c r="F229" s="283" t="s">
        <v>323</v>
      </c>
      <c r="G229" s="281"/>
      <c r="H229" s="284">
        <v>135.03</v>
      </c>
      <c r="I229" s="285"/>
      <c r="J229" s="281"/>
      <c r="K229" s="281"/>
      <c r="L229" s="286"/>
      <c r="M229" s="287"/>
      <c r="N229" s="288"/>
      <c r="O229" s="288"/>
      <c r="P229" s="288"/>
      <c r="Q229" s="288"/>
      <c r="R229" s="288"/>
      <c r="S229" s="288"/>
      <c r="T229" s="289"/>
      <c r="U229" s="16"/>
      <c r="V229" s="16"/>
      <c r="W229" s="16"/>
      <c r="X229" s="16"/>
      <c r="Y229" s="16"/>
      <c r="Z229" s="16"/>
      <c r="AA229" s="16"/>
      <c r="AB229" s="16"/>
      <c r="AC229" s="16"/>
      <c r="AD229" s="16"/>
      <c r="AE229" s="16"/>
      <c r="AT229" s="290" t="s">
        <v>264</v>
      </c>
      <c r="AU229" s="290" t="s">
        <v>85</v>
      </c>
      <c r="AV229" s="16" t="s">
        <v>102</v>
      </c>
      <c r="AW229" s="16" t="s">
        <v>32</v>
      </c>
      <c r="AX229" s="16" t="s">
        <v>76</v>
      </c>
      <c r="AY229" s="290" t="s">
        <v>253</v>
      </c>
    </row>
    <row r="230" s="13" customFormat="1">
      <c r="A230" s="13"/>
      <c r="B230" s="247"/>
      <c r="C230" s="248"/>
      <c r="D230" s="249" t="s">
        <v>264</v>
      </c>
      <c r="E230" s="250" t="s">
        <v>1</v>
      </c>
      <c r="F230" s="251" t="s">
        <v>349</v>
      </c>
      <c r="G230" s="248"/>
      <c r="H230" s="250" t="s">
        <v>1</v>
      </c>
      <c r="I230" s="252"/>
      <c r="J230" s="248"/>
      <c r="K230" s="248"/>
      <c r="L230" s="253"/>
      <c r="M230" s="254"/>
      <c r="N230" s="255"/>
      <c r="O230" s="255"/>
      <c r="P230" s="255"/>
      <c r="Q230" s="255"/>
      <c r="R230" s="255"/>
      <c r="S230" s="255"/>
      <c r="T230" s="256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57" t="s">
        <v>264</v>
      </c>
      <c r="AU230" s="257" t="s">
        <v>85</v>
      </c>
      <c r="AV230" s="13" t="s">
        <v>83</v>
      </c>
      <c r="AW230" s="13" t="s">
        <v>32</v>
      </c>
      <c r="AX230" s="13" t="s">
        <v>76</v>
      </c>
      <c r="AY230" s="257" t="s">
        <v>253</v>
      </c>
    </row>
    <row r="231" s="13" customFormat="1">
      <c r="A231" s="13"/>
      <c r="B231" s="247"/>
      <c r="C231" s="248"/>
      <c r="D231" s="249" t="s">
        <v>264</v>
      </c>
      <c r="E231" s="250" t="s">
        <v>1</v>
      </c>
      <c r="F231" s="251" t="s">
        <v>350</v>
      </c>
      <c r="G231" s="248"/>
      <c r="H231" s="250" t="s">
        <v>1</v>
      </c>
      <c r="I231" s="252"/>
      <c r="J231" s="248"/>
      <c r="K231" s="248"/>
      <c r="L231" s="253"/>
      <c r="M231" s="254"/>
      <c r="N231" s="255"/>
      <c r="O231" s="255"/>
      <c r="P231" s="255"/>
      <c r="Q231" s="255"/>
      <c r="R231" s="255"/>
      <c r="S231" s="255"/>
      <c r="T231" s="256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57" t="s">
        <v>264</v>
      </c>
      <c r="AU231" s="257" t="s">
        <v>85</v>
      </c>
      <c r="AV231" s="13" t="s">
        <v>83</v>
      </c>
      <c r="AW231" s="13" t="s">
        <v>32</v>
      </c>
      <c r="AX231" s="13" t="s">
        <v>76</v>
      </c>
      <c r="AY231" s="257" t="s">
        <v>253</v>
      </c>
    </row>
    <row r="232" s="14" customFormat="1">
      <c r="A232" s="14"/>
      <c r="B232" s="258"/>
      <c r="C232" s="259"/>
      <c r="D232" s="249" t="s">
        <v>264</v>
      </c>
      <c r="E232" s="260" t="s">
        <v>1</v>
      </c>
      <c r="F232" s="261" t="s">
        <v>351</v>
      </c>
      <c r="G232" s="259"/>
      <c r="H232" s="262">
        <v>11.92</v>
      </c>
      <c r="I232" s="263"/>
      <c r="J232" s="259"/>
      <c r="K232" s="259"/>
      <c r="L232" s="264"/>
      <c r="M232" s="265"/>
      <c r="N232" s="266"/>
      <c r="O232" s="266"/>
      <c r="P232" s="266"/>
      <c r="Q232" s="266"/>
      <c r="R232" s="266"/>
      <c r="S232" s="266"/>
      <c r="T232" s="267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T232" s="268" t="s">
        <v>264</v>
      </c>
      <c r="AU232" s="268" t="s">
        <v>85</v>
      </c>
      <c r="AV232" s="14" t="s">
        <v>85</v>
      </c>
      <c r="AW232" s="14" t="s">
        <v>32</v>
      </c>
      <c r="AX232" s="14" t="s">
        <v>76</v>
      </c>
      <c r="AY232" s="268" t="s">
        <v>253</v>
      </c>
    </row>
    <row r="233" s="16" customFormat="1">
      <c r="A233" s="16"/>
      <c r="B233" s="280"/>
      <c r="C233" s="281"/>
      <c r="D233" s="249" t="s">
        <v>264</v>
      </c>
      <c r="E233" s="282" t="s">
        <v>1</v>
      </c>
      <c r="F233" s="283" t="s">
        <v>323</v>
      </c>
      <c r="G233" s="281"/>
      <c r="H233" s="284">
        <v>11.92</v>
      </c>
      <c r="I233" s="285"/>
      <c r="J233" s="281"/>
      <c r="K233" s="281"/>
      <c r="L233" s="286"/>
      <c r="M233" s="287"/>
      <c r="N233" s="288"/>
      <c r="O233" s="288"/>
      <c r="P233" s="288"/>
      <c r="Q233" s="288"/>
      <c r="R233" s="288"/>
      <c r="S233" s="288"/>
      <c r="T233" s="289"/>
      <c r="U233" s="16"/>
      <c r="V233" s="16"/>
      <c r="W233" s="16"/>
      <c r="X233" s="16"/>
      <c r="Y233" s="16"/>
      <c r="Z233" s="16"/>
      <c r="AA233" s="16"/>
      <c r="AB233" s="16"/>
      <c r="AC233" s="16"/>
      <c r="AD233" s="16"/>
      <c r="AE233" s="16"/>
      <c r="AT233" s="290" t="s">
        <v>264</v>
      </c>
      <c r="AU233" s="290" t="s">
        <v>85</v>
      </c>
      <c r="AV233" s="16" t="s">
        <v>102</v>
      </c>
      <c r="AW233" s="16" t="s">
        <v>32</v>
      </c>
      <c r="AX233" s="16" t="s">
        <v>76</v>
      </c>
      <c r="AY233" s="290" t="s">
        <v>253</v>
      </c>
    </row>
    <row r="234" s="13" customFormat="1">
      <c r="A234" s="13"/>
      <c r="B234" s="247"/>
      <c r="C234" s="248"/>
      <c r="D234" s="249" t="s">
        <v>264</v>
      </c>
      <c r="E234" s="250" t="s">
        <v>1</v>
      </c>
      <c r="F234" s="251" t="s">
        <v>352</v>
      </c>
      <c r="G234" s="248"/>
      <c r="H234" s="250" t="s">
        <v>1</v>
      </c>
      <c r="I234" s="252"/>
      <c r="J234" s="248"/>
      <c r="K234" s="248"/>
      <c r="L234" s="253"/>
      <c r="M234" s="254"/>
      <c r="N234" s="255"/>
      <c r="O234" s="255"/>
      <c r="P234" s="255"/>
      <c r="Q234" s="255"/>
      <c r="R234" s="255"/>
      <c r="S234" s="255"/>
      <c r="T234" s="256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57" t="s">
        <v>264</v>
      </c>
      <c r="AU234" s="257" t="s">
        <v>85</v>
      </c>
      <c r="AV234" s="13" t="s">
        <v>83</v>
      </c>
      <c r="AW234" s="13" t="s">
        <v>32</v>
      </c>
      <c r="AX234" s="13" t="s">
        <v>76</v>
      </c>
      <c r="AY234" s="257" t="s">
        <v>253</v>
      </c>
    </row>
    <row r="235" s="13" customFormat="1">
      <c r="A235" s="13"/>
      <c r="B235" s="247"/>
      <c r="C235" s="248"/>
      <c r="D235" s="249" t="s">
        <v>264</v>
      </c>
      <c r="E235" s="250" t="s">
        <v>1</v>
      </c>
      <c r="F235" s="251" t="s">
        <v>292</v>
      </c>
      <c r="G235" s="248"/>
      <c r="H235" s="250" t="s">
        <v>1</v>
      </c>
      <c r="I235" s="252"/>
      <c r="J235" s="248"/>
      <c r="K235" s="248"/>
      <c r="L235" s="253"/>
      <c r="M235" s="254"/>
      <c r="N235" s="255"/>
      <c r="O235" s="255"/>
      <c r="P235" s="255"/>
      <c r="Q235" s="255"/>
      <c r="R235" s="255"/>
      <c r="S235" s="255"/>
      <c r="T235" s="256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57" t="s">
        <v>264</v>
      </c>
      <c r="AU235" s="257" t="s">
        <v>85</v>
      </c>
      <c r="AV235" s="13" t="s">
        <v>83</v>
      </c>
      <c r="AW235" s="13" t="s">
        <v>32</v>
      </c>
      <c r="AX235" s="13" t="s">
        <v>76</v>
      </c>
      <c r="AY235" s="257" t="s">
        <v>253</v>
      </c>
    </row>
    <row r="236" s="14" customFormat="1">
      <c r="A236" s="14"/>
      <c r="B236" s="258"/>
      <c r="C236" s="259"/>
      <c r="D236" s="249" t="s">
        <v>264</v>
      </c>
      <c r="E236" s="260" t="s">
        <v>1</v>
      </c>
      <c r="F236" s="261" t="s">
        <v>213</v>
      </c>
      <c r="G236" s="259"/>
      <c r="H236" s="262">
        <v>75.780000000000001</v>
      </c>
      <c r="I236" s="263"/>
      <c r="J236" s="259"/>
      <c r="K236" s="259"/>
      <c r="L236" s="264"/>
      <c r="M236" s="265"/>
      <c r="N236" s="266"/>
      <c r="O236" s="266"/>
      <c r="P236" s="266"/>
      <c r="Q236" s="266"/>
      <c r="R236" s="266"/>
      <c r="S236" s="266"/>
      <c r="T236" s="267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T236" s="268" t="s">
        <v>264</v>
      </c>
      <c r="AU236" s="268" t="s">
        <v>85</v>
      </c>
      <c r="AV236" s="14" t="s">
        <v>85</v>
      </c>
      <c r="AW236" s="14" t="s">
        <v>32</v>
      </c>
      <c r="AX236" s="14" t="s">
        <v>76</v>
      </c>
      <c r="AY236" s="268" t="s">
        <v>253</v>
      </c>
    </row>
    <row r="237" s="13" customFormat="1">
      <c r="A237" s="13"/>
      <c r="B237" s="247"/>
      <c r="C237" s="248"/>
      <c r="D237" s="249" t="s">
        <v>264</v>
      </c>
      <c r="E237" s="250" t="s">
        <v>1</v>
      </c>
      <c r="F237" s="251" t="s">
        <v>297</v>
      </c>
      <c r="G237" s="248"/>
      <c r="H237" s="250" t="s">
        <v>1</v>
      </c>
      <c r="I237" s="252"/>
      <c r="J237" s="248"/>
      <c r="K237" s="248"/>
      <c r="L237" s="253"/>
      <c r="M237" s="254"/>
      <c r="N237" s="255"/>
      <c r="O237" s="255"/>
      <c r="P237" s="255"/>
      <c r="Q237" s="255"/>
      <c r="R237" s="255"/>
      <c r="S237" s="255"/>
      <c r="T237" s="256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57" t="s">
        <v>264</v>
      </c>
      <c r="AU237" s="257" t="s">
        <v>85</v>
      </c>
      <c r="AV237" s="13" t="s">
        <v>83</v>
      </c>
      <c r="AW237" s="13" t="s">
        <v>32</v>
      </c>
      <c r="AX237" s="13" t="s">
        <v>76</v>
      </c>
      <c r="AY237" s="257" t="s">
        <v>253</v>
      </c>
    </row>
    <row r="238" s="14" customFormat="1">
      <c r="A238" s="14"/>
      <c r="B238" s="258"/>
      <c r="C238" s="259"/>
      <c r="D238" s="249" t="s">
        <v>264</v>
      </c>
      <c r="E238" s="260" t="s">
        <v>1</v>
      </c>
      <c r="F238" s="261" t="s">
        <v>353</v>
      </c>
      <c r="G238" s="259"/>
      <c r="H238" s="262">
        <v>13.300000000000001</v>
      </c>
      <c r="I238" s="263"/>
      <c r="J238" s="259"/>
      <c r="K238" s="259"/>
      <c r="L238" s="264"/>
      <c r="M238" s="265"/>
      <c r="N238" s="266"/>
      <c r="O238" s="266"/>
      <c r="P238" s="266"/>
      <c r="Q238" s="266"/>
      <c r="R238" s="266"/>
      <c r="S238" s="266"/>
      <c r="T238" s="267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T238" s="268" t="s">
        <v>264</v>
      </c>
      <c r="AU238" s="268" t="s">
        <v>85</v>
      </c>
      <c r="AV238" s="14" t="s">
        <v>85</v>
      </c>
      <c r="AW238" s="14" t="s">
        <v>32</v>
      </c>
      <c r="AX238" s="14" t="s">
        <v>76</v>
      </c>
      <c r="AY238" s="268" t="s">
        <v>253</v>
      </c>
    </row>
    <row r="239" s="13" customFormat="1">
      <c r="A239" s="13"/>
      <c r="B239" s="247"/>
      <c r="C239" s="248"/>
      <c r="D239" s="249" t="s">
        <v>264</v>
      </c>
      <c r="E239" s="250" t="s">
        <v>1</v>
      </c>
      <c r="F239" s="251" t="s">
        <v>303</v>
      </c>
      <c r="G239" s="248"/>
      <c r="H239" s="250" t="s">
        <v>1</v>
      </c>
      <c r="I239" s="252"/>
      <c r="J239" s="248"/>
      <c r="K239" s="248"/>
      <c r="L239" s="253"/>
      <c r="M239" s="254"/>
      <c r="N239" s="255"/>
      <c r="O239" s="255"/>
      <c r="P239" s="255"/>
      <c r="Q239" s="255"/>
      <c r="R239" s="255"/>
      <c r="S239" s="255"/>
      <c r="T239" s="256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57" t="s">
        <v>264</v>
      </c>
      <c r="AU239" s="257" t="s">
        <v>85</v>
      </c>
      <c r="AV239" s="13" t="s">
        <v>83</v>
      </c>
      <c r="AW239" s="13" t="s">
        <v>32</v>
      </c>
      <c r="AX239" s="13" t="s">
        <v>76</v>
      </c>
      <c r="AY239" s="257" t="s">
        <v>253</v>
      </c>
    </row>
    <row r="240" s="14" customFormat="1">
      <c r="A240" s="14"/>
      <c r="B240" s="258"/>
      <c r="C240" s="259"/>
      <c r="D240" s="249" t="s">
        <v>264</v>
      </c>
      <c r="E240" s="260" t="s">
        <v>1</v>
      </c>
      <c r="F240" s="261" t="s">
        <v>354</v>
      </c>
      <c r="G240" s="259"/>
      <c r="H240" s="262">
        <v>28.739999999999998</v>
      </c>
      <c r="I240" s="263"/>
      <c r="J240" s="259"/>
      <c r="K240" s="259"/>
      <c r="L240" s="264"/>
      <c r="M240" s="265"/>
      <c r="N240" s="266"/>
      <c r="O240" s="266"/>
      <c r="P240" s="266"/>
      <c r="Q240" s="266"/>
      <c r="R240" s="266"/>
      <c r="S240" s="266"/>
      <c r="T240" s="267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T240" s="268" t="s">
        <v>264</v>
      </c>
      <c r="AU240" s="268" t="s">
        <v>85</v>
      </c>
      <c r="AV240" s="14" t="s">
        <v>85</v>
      </c>
      <c r="AW240" s="14" t="s">
        <v>32</v>
      </c>
      <c r="AX240" s="14" t="s">
        <v>76</v>
      </c>
      <c r="AY240" s="268" t="s">
        <v>253</v>
      </c>
    </row>
    <row r="241" s="13" customFormat="1">
      <c r="A241" s="13"/>
      <c r="B241" s="247"/>
      <c r="C241" s="248"/>
      <c r="D241" s="249" t="s">
        <v>264</v>
      </c>
      <c r="E241" s="250" t="s">
        <v>1</v>
      </c>
      <c r="F241" s="251" t="s">
        <v>278</v>
      </c>
      <c r="G241" s="248"/>
      <c r="H241" s="250" t="s">
        <v>1</v>
      </c>
      <c r="I241" s="252"/>
      <c r="J241" s="248"/>
      <c r="K241" s="248"/>
      <c r="L241" s="253"/>
      <c r="M241" s="254"/>
      <c r="N241" s="255"/>
      <c r="O241" s="255"/>
      <c r="P241" s="255"/>
      <c r="Q241" s="255"/>
      <c r="R241" s="255"/>
      <c r="S241" s="255"/>
      <c r="T241" s="256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57" t="s">
        <v>264</v>
      </c>
      <c r="AU241" s="257" t="s">
        <v>85</v>
      </c>
      <c r="AV241" s="13" t="s">
        <v>83</v>
      </c>
      <c r="AW241" s="13" t="s">
        <v>32</v>
      </c>
      <c r="AX241" s="13" t="s">
        <v>76</v>
      </c>
      <c r="AY241" s="257" t="s">
        <v>253</v>
      </c>
    </row>
    <row r="242" s="14" customFormat="1">
      <c r="A242" s="14"/>
      <c r="B242" s="258"/>
      <c r="C242" s="259"/>
      <c r="D242" s="249" t="s">
        <v>264</v>
      </c>
      <c r="E242" s="260" t="s">
        <v>1</v>
      </c>
      <c r="F242" s="261" t="s">
        <v>355</v>
      </c>
      <c r="G242" s="259"/>
      <c r="H242" s="262">
        <v>4.5099999999999998</v>
      </c>
      <c r="I242" s="263"/>
      <c r="J242" s="259"/>
      <c r="K242" s="259"/>
      <c r="L242" s="264"/>
      <c r="M242" s="265"/>
      <c r="N242" s="266"/>
      <c r="O242" s="266"/>
      <c r="P242" s="266"/>
      <c r="Q242" s="266"/>
      <c r="R242" s="266"/>
      <c r="S242" s="266"/>
      <c r="T242" s="267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T242" s="268" t="s">
        <v>264</v>
      </c>
      <c r="AU242" s="268" t="s">
        <v>85</v>
      </c>
      <c r="AV242" s="14" t="s">
        <v>85</v>
      </c>
      <c r="AW242" s="14" t="s">
        <v>32</v>
      </c>
      <c r="AX242" s="14" t="s">
        <v>76</v>
      </c>
      <c r="AY242" s="268" t="s">
        <v>253</v>
      </c>
    </row>
    <row r="243" s="13" customFormat="1">
      <c r="A243" s="13"/>
      <c r="B243" s="247"/>
      <c r="C243" s="248"/>
      <c r="D243" s="249" t="s">
        <v>264</v>
      </c>
      <c r="E243" s="250" t="s">
        <v>1</v>
      </c>
      <c r="F243" s="251" t="s">
        <v>281</v>
      </c>
      <c r="G243" s="248"/>
      <c r="H243" s="250" t="s">
        <v>1</v>
      </c>
      <c r="I243" s="252"/>
      <c r="J243" s="248"/>
      <c r="K243" s="248"/>
      <c r="L243" s="253"/>
      <c r="M243" s="254"/>
      <c r="N243" s="255"/>
      <c r="O243" s="255"/>
      <c r="P243" s="255"/>
      <c r="Q243" s="255"/>
      <c r="R243" s="255"/>
      <c r="S243" s="255"/>
      <c r="T243" s="256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57" t="s">
        <v>264</v>
      </c>
      <c r="AU243" s="257" t="s">
        <v>85</v>
      </c>
      <c r="AV243" s="13" t="s">
        <v>83</v>
      </c>
      <c r="AW243" s="13" t="s">
        <v>32</v>
      </c>
      <c r="AX243" s="13" t="s">
        <v>76</v>
      </c>
      <c r="AY243" s="257" t="s">
        <v>253</v>
      </c>
    </row>
    <row r="244" s="14" customFormat="1">
      <c r="A244" s="14"/>
      <c r="B244" s="258"/>
      <c r="C244" s="259"/>
      <c r="D244" s="249" t="s">
        <v>264</v>
      </c>
      <c r="E244" s="260" t="s">
        <v>1</v>
      </c>
      <c r="F244" s="261" t="s">
        <v>356</v>
      </c>
      <c r="G244" s="259"/>
      <c r="H244" s="262">
        <v>5.6100000000000003</v>
      </c>
      <c r="I244" s="263"/>
      <c r="J244" s="259"/>
      <c r="K244" s="259"/>
      <c r="L244" s="264"/>
      <c r="M244" s="265"/>
      <c r="N244" s="266"/>
      <c r="O244" s="266"/>
      <c r="P244" s="266"/>
      <c r="Q244" s="266"/>
      <c r="R244" s="266"/>
      <c r="S244" s="266"/>
      <c r="T244" s="267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T244" s="268" t="s">
        <v>264</v>
      </c>
      <c r="AU244" s="268" t="s">
        <v>85</v>
      </c>
      <c r="AV244" s="14" t="s">
        <v>85</v>
      </c>
      <c r="AW244" s="14" t="s">
        <v>32</v>
      </c>
      <c r="AX244" s="14" t="s">
        <v>76</v>
      </c>
      <c r="AY244" s="268" t="s">
        <v>253</v>
      </c>
    </row>
    <row r="245" s="16" customFormat="1">
      <c r="A245" s="16"/>
      <c r="B245" s="280"/>
      <c r="C245" s="281"/>
      <c r="D245" s="249" t="s">
        <v>264</v>
      </c>
      <c r="E245" s="282" t="s">
        <v>1</v>
      </c>
      <c r="F245" s="283" t="s">
        <v>323</v>
      </c>
      <c r="G245" s="281"/>
      <c r="H245" s="284">
        <v>127.94</v>
      </c>
      <c r="I245" s="285"/>
      <c r="J245" s="281"/>
      <c r="K245" s="281"/>
      <c r="L245" s="286"/>
      <c r="M245" s="287"/>
      <c r="N245" s="288"/>
      <c r="O245" s="288"/>
      <c r="P245" s="288"/>
      <c r="Q245" s="288"/>
      <c r="R245" s="288"/>
      <c r="S245" s="288"/>
      <c r="T245" s="289"/>
      <c r="U245" s="16"/>
      <c r="V245" s="16"/>
      <c r="W245" s="16"/>
      <c r="X245" s="16"/>
      <c r="Y245" s="16"/>
      <c r="Z245" s="16"/>
      <c r="AA245" s="16"/>
      <c r="AB245" s="16"/>
      <c r="AC245" s="16"/>
      <c r="AD245" s="16"/>
      <c r="AE245" s="16"/>
      <c r="AT245" s="290" t="s">
        <v>264</v>
      </c>
      <c r="AU245" s="290" t="s">
        <v>85</v>
      </c>
      <c r="AV245" s="16" t="s">
        <v>102</v>
      </c>
      <c r="AW245" s="16" t="s">
        <v>32</v>
      </c>
      <c r="AX245" s="16" t="s">
        <v>76</v>
      </c>
      <c r="AY245" s="290" t="s">
        <v>253</v>
      </c>
    </row>
    <row r="246" s="13" customFormat="1">
      <c r="A246" s="13"/>
      <c r="B246" s="247"/>
      <c r="C246" s="248"/>
      <c r="D246" s="249" t="s">
        <v>264</v>
      </c>
      <c r="E246" s="250" t="s">
        <v>1</v>
      </c>
      <c r="F246" s="251" t="s">
        <v>357</v>
      </c>
      <c r="G246" s="248"/>
      <c r="H246" s="250" t="s">
        <v>1</v>
      </c>
      <c r="I246" s="252"/>
      <c r="J246" s="248"/>
      <c r="K246" s="248"/>
      <c r="L246" s="253"/>
      <c r="M246" s="254"/>
      <c r="N246" s="255"/>
      <c r="O246" s="255"/>
      <c r="P246" s="255"/>
      <c r="Q246" s="255"/>
      <c r="R246" s="255"/>
      <c r="S246" s="255"/>
      <c r="T246" s="256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57" t="s">
        <v>264</v>
      </c>
      <c r="AU246" s="257" t="s">
        <v>85</v>
      </c>
      <c r="AV246" s="13" t="s">
        <v>83</v>
      </c>
      <c r="AW246" s="13" t="s">
        <v>32</v>
      </c>
      <c r="AX246" s="13" t="s">
        <v>76</v>
      </c>
      <c r="AY246" s="257" t="s">
        <v>253</v>
      </c>
    </row>
    <row r="247" s="13" customFormat="1">
      <c r="A247" s="13"/>
      <c r="B247" s="247"/>
      <c r="C247" s="248"/>
      <c r="D247" s="249" t="s">
        <v>264</v>
      </c>
      <c r="E247" s="250" t="s">
        <v>1</v>
      </c>
      <c r="F247" s="251" t="s">
        <v>358</v>
      </c>
      <c r="G247" s="248"/>
      <c r="H247" s="250" t="s">
        <v>1</v>
      </c>
      <c r="I247" s="252"/>
      <c r="J247" s="248"/>
      <c r="K247" s="248"/>
      <c r="L247" s="253"/>
      <c r="M247" s="254"/>
      <c r="N247" s="255"/>
      <c r="O247" s="255"/>
      <c r="P247" s="255"/>
      <c r="Q247" s="255"/>
      <c r="R247" s="255"/>
      <c r="S247" s="255"/>
      <c r="T247" s="256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57" t="s">
        <v>264</v>
      </c>
      <c r="AU247" s="257" t="s">
        <v>85</v>
      </c>
      <c r="AV247" s="13" t="s">
        <v>83</v>
      </c>
      <c r="AW247" s="13" t="s">
        <v>32</v>
      </c>
      <c r="AX247" s="13" t="s">
        <v>76</v>
      </c>
      <c r="AY247" s="257" t="s">
        <v>253</v>
      </c>
    </row>
    <row r="248" s="14" customFormat="1">
      <c r="A248" s="14"/>
      <c r="B248" s="258"/>
      <c r="C248" s="259"/>
      <c r="D248" s="249" t="s">
        <v>264</v>
      </c>
      <c r="E248" s="260" t="s">
        <v>1</v>
      </c>
      <c r="F248" s="261" t="s">
        <v>359</v>
      </c>
      <c r="G248" s="259"/>
      <c r="H248" s="262">
        <v>7.04</v>
      </c>
      <c r="I248" s="263"/>
      <c r="J248" s="259"/>
      <c r="K248" s="259"/>
      <c r="L248" s="264"/>
      <c r="M248" s="265"/>
      <c r="N248" s="266"/>
      <c r="O248" s="266"/>
      <c r="P248" s="266"/>
      <c r="Q248" s="266"/>
      <c r="R248" s="266"/>
      <c r="S248" s="266"/>
      <c r="T248" s="267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T248" s="268" t="s">
        <v>264</v>
      </c>
      <c r="AU248" s="268" t="s">
        <v>85</v>
      </c>
      <c r="AV248" s="14" t="s">
        <v>85</v>
      </c>
      <c r="AW248" s="14" t="s">
        <v>32</v>
      </c>
      <c r="AX248" s="14" t="s">
        <v>76</v>
      </c>
      <c r="AY248" s="268" t="s">
        <v>253</v>
      </c>
    </row>
    <row r="249" s="13" customFormat="1">
      <c r="A249" s="13"/>
      <c r="B249" s="247"/>
      <c r="C249" s="248"/>
      <c r="D249" s="249" t="s">
        <v>264</v>
      </c>
      <c r="E249" s="250" t="s">
        <v>1</v>
      </c>
      <c r="F249" s="251" t="s">
        <v>360</v>
      </c>
      <c r="G249" s="248"/>
      <c r="H249" s="250" t="s">
        <v>1</v>
      </c>
      <c r="I249" s="252"/>
      <c r="J249" s="248"/>
      <c r="K249" s="248"/>
      <c r="L249" s="253"/>
      <c r="M249" s="254"/>
      <c r="N249" s="255"/>
      <c r="O249" s="255"/>
      <c r="P249" s="255"/>
      <c r="Q249" s="255"/>
      <c r="R249" s="255"/>
      <c r="S249" s="255"/>
      <c r="T249" s="256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257" t="s">
        <v>264</v>
      </c>
      <c r="AU249" s="257" t="s">
        <v>85</v>
      </c>
      <c r="AV249" s="13" t="s">
        <v>83</v>
      </c>
      <c r="AW249" s="13" t="s">
        <v>32</v>
      </c>
      <c r="AX249" s="13" t="s">
        <v>76</v>
      </c>
      <c r="AY249" s="257" t="s">
        <v>253</v>
      </c>
    </row>
    <row r="250" s="14" customFormat="1">
      <c r="A250" s="14"/>
      <c r="B250" s="258"/>
      <c r="C250" s="259"/>
      <c r="D250" s="249" t="s">
        <v>264</v>
      </c>
      <c r="E250" s="260" t="s">
        <v>1</v>
      </c>
      <c r="F250" s="261" t="s">
        <v>316</v>
      </c>
      <c r="G250" s="259"/>
      <c r="H250" s="262">
        <v>16.850000000000001</v>
      </c>
      <c r="I250" s="263"/>
      <c r="J250" s="259"/>
      <c r="K250" s="259"/>
      <c r="L250" s="264"/>
      <c r="M250" s="265"/>
      <c r="N250" s="266"/>
      <c r="O250" s="266"/>
      <c r="P250" s="266"/>
      <c r="Q250" s="266"/>
      <c r="R250" s="266"/>
      <c r="S250" s="266"/>
      <c r="T250" s="267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T250" s="268" t="s">
        <v>264</v>
      </c>
      <c r="AU250" s="268" t="s">
        <v>85</v>
      </c>
      <c r="AV250" s="14" t="s">
        <v>85</v>
      </c>
      <c r="AW250" s="14" t="s">
        <v>32</v>
      </c>
      <c r="AX250" s="14" t="s">
        <v>76</v>
      </c>
      <c r="AY250" s="268" t="s">
        <v>253</v>
      </c>
    </row>
    <row r="251" s="16" customFormat="1">
      <c r="A251" s="16"/>
      <c r="B251" s="280"/>
      <c r="C251" s="281"/>
      <c r="D251" s="249" t="s">
        <v>264</v>
      </c>
      <c r="E251" s="282" t="s">
        <v>1</v>
      </c>
      <c r="F251" s="283" t="s">
        <v>323</v>
      </c>
      <c r="G251" s="281"/>
      <c r="H251" s="284">
        <v>23.890000000000001</v>
      </c>
      <c r="I251" s="285"/>
      <c r="J251" s="281"/>
      <c r="K251" s="281"/>
      <c r="L251" s="286"/>
      <c r="M251" s="287"/>
      <c r="N251" s="288"/>
      <c r="O251" s="288"/>
      <c r="P251" s="288"/>
      <c r="Q251" s="288"/>
      <c r="R251" s="288"/>
      <c r="S251" s="288"/>
      <c r="T251" s="289"/>
      <c r="U251" s="16"/>
      <c r="V251" s="16"/>
      <c r="W251" s="16"/>
      <c r="X251" s="16"/>
      <c r="Y251" s="16"/>
      <c r="Z251" s="16"/>
      <c r="AA251" s="16"/>
      <c r="AB251" s="16"/>
      <c r="AC251" s="16"/>
      <c r="AD251" s="16"/>
      <c r="AE251" s="16"/>
      <c r="AT251" s="290" t="s">
        <v>264</v>
      </c>
      <c r="AU251" s="290" t="s">
        <v>85</v>
      </c>
      <c r="AV251" s="16" t="s">
        <v>102</v>
      </c>
      <c r="AW251" s="16" t="s">
        <v>32</v>
      </c>
      <c r="AX251" s="16" t="s">
        <v>76</v>
      </c>
      <c r="AY251" s="290" t="s">
        <v>253</v>
      </c>
    </row>
    <row r="252" s="15" customFormat="1">
      <c r="A252" s="15"/>
      <c r="B252" s="269"/>
      <c r="C252" s="270"/>
      <c r="D252" s="249" t="s">
        <v>264</v>
      </c>
      <c r="E252" s="271" t="s">
        <v>1</v>
      </c>
      <c r="F252" s="272" t="s">
        <v>283</v>
      </c>
      <c r="G252" s="270"/>
      <c r="H252" s="273">
        <v>386.87</v>
      </c>
      <c r="I252" s="274"/>
      <c r="J252" s="270"/>
      <c r="K252" s="270"/>
      <c r="L252" s="275"/>
      <c r="M252" s="276"/>
      <c r="N252" s="277"/>
      <c r="O252" s="277"/>
      <c r="P252" s="277"/>
      <c r="Q252" s="277"/>
      <c r="R252" s="277"/>
      <c r="S252" s="277"/>
      <c r="T252" s="278"/>
      <c r="U252" s="15"/>
      <c r="V252" s="15"/>
      <c r="W252" s="15"/>
      <c r="X252" s="15"/>
      <c r="Y252" s="15"/>
      <c r="Z252" s="15"/>
      <c r="AA252" s="15"/>
      <c r="AB252" s="15"/>
      <c r="AC252" s="15"/>
      <c r="AD252" s="15"/>
      <c r="AE252" s="15"/>
      <c r="AT252" s="279" t="s">
        <v>264</v>
      </c>
      <c r="AU252" s="279" t="s">
        <v>85</v>
      </c>
      <c r="AV252" s="15" t="s">
        <v>260</v>
      </c>
      <c r="AW252" s="15" t="s">
        <v>32</v>
      </c>
      <c r="AX252" s="15" t="s">
        <v>83</v>
      </c>
      <c r="AY252" s="279" t="s">
        <v>253</v>
      </c>
    </row>
    <row r="253" s="2" customFormat="1" ht="24.15" customHeight="1">
      <c r="A253" s="39"/>
      <c r="B253" s="40"/>
      <c r="C253" s="229" t="s">
        <v>361</v>
      </c>
      <c r="D253" s="229" t="s">
        <v>256</v>
      </c>
      <c r="E253" s="230" t="s">
        <v>362</v>
      </c>
      <c r="F253" s="231" t="s">
        <v>363</v>
      </c>
      <c r="G253" s="232" t="s">
        <v>179</v>
      </c>
      <c r="H253" s="233">
        <v>504</v>
      </c>
      <c r="I253" s="234"/>
      <c r="J253" s="235">
        <f>ROUND(I253*H253,2)</f>
        <v>0</v>
      </c>
      <c r="K253" s="231" t="s">
        <v>1</v>
      </c>
      <c r="L253" s="45"/>
      <c r="M253" s="236" t="s">
        <v>1</v>
      </c>
      <c r="N253" s="237" t="s">
        <v>41</v>
      </c>
      <c r="O253" s="92"/>
      <c r="P253" s="238">
        <f>O253*H253</f>
        <v>0</v>
      </c>
      <c r="Q253" s="238">
        <v>4.0000000000000003E-05</v>
      </c>
      <c r="R253" s="238">
        <f>Q253*H253</f>
        <v>0.020160000000000001</v>
      </c>
      <c r="S253" s="238">
        <v>0</v>
      </c>
      <c r="T253" s="239">
        <f>S253*H253</f>
        <v>0</v>
      </c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R253" s="240" t="s">
        <v>260</v>
      </c>
      <c r="AT253" s="240" t="s">
        <v>256</v>
      </c>
      <c r="AU253" s="240" t="s">
        <v>85</v>
      </c>
      <c r="AY253" s="18" t="s">
        <v>253</v>
      </c>
      <c r="BE253" s="241">
        <f>IF(N253="základní",J253,0)</f>
        <v>0</v>
      </c>
      <c r="BF253" s="241">
        <f>IF(N253="snížená",J253,0)</f>
        <v>0</v>
      </c>
      <c r="BG253" s="241">
        <f>IF(N253="zákl. přenesená",J253,0)</f>
        <v>0</v>
      </c>
      <c r="BH253" s="241">
        <f>IF(N253="sníž. přenesená",J253,0)</f>
        <v>0</v>
      </c>
      <c r="BI253" s="241">
        <f>IF(N253="nulová",J253,0)</f>
        <v>0</v>
      </c>
      <c r="BJ253" s="18" t="s">
        <v>83</v>
      </c>
      <c r="BK253" s="241">
        <f>ROUND(I253*H253,2)</f>
        <v>0</v>
      </c>
      <c r="BL253" s="18" t="s">
        <v>260</v>
      </c>
      <c r="BM253" s="240" t="s">
        <v>364</v>
      </c>
    </row>
    <row r="254" s="13" customFormat="1">
      <c r="A254" s="13"/>
      <c r="B254" s="247"/>
      <c r="C254" s="248"/>
      <c r="D254" s="249" t="s">
        <v>264</v>
      </c>
      <c r="E254" s="250" t="s">
        <v>1</v>
      </c>
      <c r="F254" s="251" t="s">
        <v>277</v>
      </c>
      <c r="G254" s="248"/>
      <c r="H254" s="250" t="s">
        <v>1</v>
      </c>
      <c r="I254" s="252"/>
      <c r="J254" s="248"/>
      <c r="K254" s="248"/>
      <c r="L254" s="253"/>
      <c r="M254" s="254"/>
      <c r="N254" s="255"/>
      <c r="O254" s="255"/>
      <c r="P254" s="255"/>
      <c r="Q254" s="255"/>
      <c r="R254" s="255"/>
      <c r="S254" s="255"/>
      <c r="T254" s="256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57" t="s">
        <v>264</v>
      </c>
      <c r="AU254" s="257" t="s">
        <v>85</v>
      </c>
      <c r="AV254" s="13" t="s">
        <v>83</v>
      </c>
      <c r="AW254" s="13" t="s">
        <v>32</v>
      </c>
      <c r="AX254" s="13" t="s">
        <v>76</v>
      </c>
      <c r="AY254" s="257" t="s">
        <v>253</v>
      </c>
    </row>
    <row r="255" s="14" customFormat="1">
      <c r="A255" s="14"/>
      <c r="B255" s="258"/>
      <c r="C255" s="259"/>
      <c r="D255" s="249" t="s">
        <v>264</v>
      </c>
      <c r="E255" s="260" t="s">
        <v>1</v>
      </c>
      <c r="F255" s="261" t="s">
        <v>365</v>
      </c>
      <c r="G255" s="259"/>
      <c r="H255" s="262">
        <v>472</v>
      </c>
      <c r="I255" s="263"/>
      <c r="J255" s="259"/>
      <c r="K255" s="259"/>
      <c r="L255" s="264"/>
      <c r="M255" s="265"/>
      <c r="N255" s="266"/>
      <c r="O255" s="266"/>
      <c r="P255" s="266"/>
      <c r="Q255" s="266"/>
      <c r="R255" s="266"/>
      <c r="S255" s="266"/>
      <c r="T255" s="267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T255" s="268" t="s">
        <v>264</v>
      </c>
      <c r="AU255" s="268" t="s">
        <v>85</v>
      </c>
      <c r="AV255" s="14" t="s">
        <v>85</v>
      </c>
      <c r="AW255" s="14" t="s">
        <v>32</v>
      </c>
      <c r="AX255" s="14" t="s">
        <v>76</v>
      </c>
      <c r="AY255" s="268" t="s">
        <v>253</v>
      </c>
    </row>
    <row r="256" s="13" customFormat="1">
      <c r="A256" s="13"/>
      <c r="B256" s="247"/>
      <c r="C256" s="248"/>
      <c r="D256" s="249" t="s">
        <v>264</v>
      </c>
      <c r="E256" s="250" t="s">
        <v>1</v>
      </c>
      <c r="F256" s="251" t="s">
        <v>357</v>
      </c>
      <c r="G256" s="248"/>
      <c r="H256" s="250" t="s">
        <v>1</v>
      </c>
      <c r="I256" s="252"/>
      <c r="J256" s="248"/>
      <c r="K256" s="248"/>
      <c r="L256" s="253"/>
      <c r="M256" s="254"/>
      <c r="N256" s="255"/>
      <c r="O256" s="255"/>
      <c r="P256" s="255"/>
      <c r="Q256" s="255"/>
      <c r="R256" s="255"/>
      <c r="S256" s="255"/>
      <c r="T256" s="256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57" t="s">
        <v>264</v>
      </c>
      <c r="AU256" s="257" t="s">
        <v>85</v>
      </c>
      <c r="AV256" s="13" t="s">
        <v>83</v>
      </c>
      <c r="AW256" s="13" t="s">
        <v>32</v>
      </c>
      <c r="AX256" s="13" t="s">
        <v>76</v>
      </c>
      <c r="AY256" s="257" t="s">
        <v>253</v>
      </c>
    </row>
    <row r="257" s="14" customFormat="1">
      <c r="A257" s="14"/>
      <c r="B257" s="258"/>
      <c r="C257" s="259"/>
      <c r="D257" s="249" t="s">
        <v>264</v>
      </c>
      <c r="E257" s="260" t="s">
        <v>1</v>
      </c>
      <c r="F257" s="261" t="s">
        <v>366</v>
      </c>
      <c r="G257" s="259"/>
      <c r="H257" s="262">
        <v>32</v>
      </c>
      <c r="I257" s="263"/>
      <c r="J257" s="259"/>
      <c r="K257" s="259"/>
      <c r="L257" s="264"/>
      <c r="M257" s="265"/>
      <c r="N257" s="266"/>
      <c r="O257" s="266"/>
      <c r="P257" s="266"/>
      <c r="Q257" s="266"/>
      <c r="R257" s="266"/>
      <c r="S257" s="266"/>
      <c r="T257" s="267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T257" s="268" t="s">
        <v>264</v>
      </c>
      <c r="AU257" s="268" t="s">
        <v>85</v>
      </c>
      <c r="AV257" s="14" t="s">
        <v>85</v>
      </c>
      <c r="AW257" s="14" t="s">
        <v>32</v>
      </c>
      <c r="AX257" s="14" t="s">
        <v>76</v>
      </c>
      <c r="AY257" s="268" t="s">
        <v>253</v>
      </c>
    </row>
    <row r="258" s="15" customFormat="1">
      <c r="A258" s="15"/>
      <c r="B258" s="269"/>
      <c r="C258" s="270"/>
      <c r="D258" s="249" t="s">
        <v>264</v>
      </c>
      <c r="E258" s="271" t="s">
        <v>1</v>
      </c>
      <c r="F258" s="272" t="s">
        <v>283</v>
      </c>
      <c r="G258" s="270"/>
      <c r="H258" s="273">
        <v>504</v>
      </c>
      <c r="I258" s="274"/>
      <c r="J258" s="270"/>
      <c r="K258" s="270"/>
      <c r="L258" s="275"/>
      <c r="M258" s="276"/>
      <c r="N258" s="277"/>
      <c r="O258" s="277"/>
      <c r="P258" s="277"/>
      <c r="Q258" s="277"/>
      <c r="R258" s="277"/>
      <c r="S258" s="277"/>
      <c r="T258" s="278"/>
      <c r="U258" s="15"/>
      <c r="V258" s="15"/>
      <c r="W258" s="15"/>
      <c r="X258" s="15"/>
      <c r="Y258" s="15"/>
      <c r="Z258" s="15"/>
      <c r="AA258" s="15"/>
      <c r="AB258" s="15"/>
      <c r="AC258" s="15"/>
      <c r="AD258" s="15"/>
      <c r="AE258" s="15"/>
      <c r="AT258" s="279" t="s">
        <v>264</v>
      </c>
      <c r="AU258" s="279" t="s">
        <v>85</v>
      </c>
      <c r="AV258" s="15" t="s">
        <v>260</v>
      </c>
      <c r="AW258" s="15" t="s">
        <v>32</v>
      </c>
      <c r="AX258" s="15" t="s">
        <v>83</v>
      </c>
      <c r="AY258" s="279" t="s">
        <v>253</v>
      </c>
    </row>
    <row r="259" s="2" customFormat="1" ht="16.5" customHeight="1">
      <c r="A259" s="39"/>
      <c r="B259" s="40"/>
      <c r="C259" s="229" t="s">
        <v>328</v>
      </c>
      <c r="D259" s="229" t="s">
        <v>256</v>
      </c>
      <c r="E259" s="230" t="s">
        <v>367</v>
      </c>
      <c r="F259" s="231" t="s">
        <v>368</v>
      </c>
      <c r="G259" s="232" t="s">
        <v>369</v>
      </c>
      <c r="H259" s="233">
        <v>10</v>
      </c>
      <c r="I259" s="234"/>
      <c r="J259" s="235">
        <f>ROUND(I259*H259,2)</f>
        <v>0</v>
      </c>
      <c r="K259" s="231" t="s">
        <v>1</v>
      </c>
      <c r="L259" s="45"/>
      <c r="M259" s="236" t="s">
        <v>1</v>
      </c>
      <c r="N259" s="237" t="s">
        <v>41</v>
      </c>
      <c r="O259" s="92"/>
      <c r="P259" s="238">
        <f>O259*H259</f>
        <v>0</v>
      </c>
      <c r="Q259" s="238">
        <v>0.00011</v>
      </c>
      <c r="R259" s="238">
        <f>Q259*H259</f>
        <v>0.0011000000000000001</v>
      </c>
      <c r="S259" s="238">
        <v>0</v>
      </c>
      <c r="T259" s="239">
        <f>S259*H259</f>
        <v>0</v>
      </c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R259" s="240" t="s">
        <v>260</v>
      </c>
      <c r="AT259" s="240" t="s">
        <v>256</v>
      </c>
      <c r="AU259" s="240" t="s">
        <v>85</v>
      </c>
      <c r="AY259" s="18" t="s">
        <v>253</v>
      </c>
      <c r="BE259" s="241">
        <f>IF(N259="základní",J259,0)</f>
        <v>0</v>
      </c>
      <c r="BF259" s="241">
        <f>IF(N259="snížená",J259,0)</f>
        <v>0</v>
      </c>
      <c r="BG259" s="241">
        <f>IF(N259="zákl. přenesená",J259,0)</f>
        <v>0</v>
      </c>
      <c r="BH259" s="241">
        <f>IF(N259="sníž. přenesená",J259,0)</f>
        <v>0</v>
      </c>
      <c r="BI259" s="241">
        <f>IF(N259="nulová",J259,0)</f>
        <v>0</v>
      </c>
      <c r="BJ259" s="18" t="s">
        <v>83</v>
      </c>
      <c r="BK259" s="241">
        <f>ROUND(I259*H259,2)</f>
        <v>0</v>
      </c>
      <c r="BL259" s="18" t="s">
        <v>260</v>
      </c>
      <c r="BM259" s="240" t="s">
        <v>370</v>
      </c>
    </row>
    <row r="260" s="2" customFormat="1" ht="21.75" customHeight="1">
      <c r="A260" s="39"/>
      <c r="B260" s="40"/>
      <c r="C260" s="291" t="s">
        <v>305</v>
      </c>
      <c r="D260" s="291" t="s">
        <v>371</v>
      </c>
      <c r="E260" s="292" t="s">
        <v>372</v>
      </c>
      <c r="F260" s="293" t="s">
        <v>373</v>
      </c>
      <c r="G260" s="294" t="s">
        <v>369</v>
      </c>
      <c r="H260" s="295">
        <v>1</v>
      </c>
      <c r="I260" s="296"/>
      <c r="J260" s="297">
        <f>ROUND(I260*H260,2)</f>
        <v>0</v>
      </c>
      <c r="K260" s="293" t="s">
        <v>1</v>
      </c>
      <c r="L260" s="298"/>
      <c r="M260" s="299" t="s">
        <v>1</v>
      </c>
      <c r="N260" s="300" t="s">
        <v>41</v>
      </c>
      <c r="O260" s="92"/>
      <c r="P260" s="238">
        <f>O260*H260</f>
        <v>0</v>
      </c>
      <c r="Q260" s="238">
        <v>0</v>
      </c>
      <c r="R260" s="238">
        <f>Q260*H260</f>
        <v>0</v>
      </c>
      <c r="S260" s="238">
        <v>0</v>
      </c>
      <c r="T260" s="239">
        <f>S260*H260</f>
        <v>0</v>
      </c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R260" s="240" t="s">
        <v>328</v>
      </c>
      <c r="AT260" s="240" t="s">
        <v>371</v>
      </c>
      <c r="AU260" s="240" t="s">
        <v>85</v>
      </c>
      <c r="AY260" s="18" t="s">
        <v>253</v>
      </c>
      <c r="BE260" s="241">
        <f>IF(N260="základní",J260,0)</f>
        <v>0</v>
      </c>
      <c r="BF260" s="241">
        <f>IF(N260="snížená",J260,0)</f>
        <v>0</v>
      </c>
      <c r="BG260" s="241">
        <f>IF(N260="zákl. přenesená",J260,0)</f>
        <v>0</v>
      </c>
      <c r="BH260" s="241">
        <f>IF(N260="sníž. přenesená",J260,0)</f>
        <v>0</v>
      </c>
      <c r="BI260" s="241">
        <f>IF(N260="nulová",J260,0)</f>
        <v>0</v>
      </c>
      <c r="BJ260" s="18" t="s">
        <v>83</v>
      </c>
      <c r="BK260" s="241">
        <f>ROUND(I260*H260,2)</f>
        <v>0</v>
      </c>
      <c r="BL260" s="18" t="s">
        <v>260</v>
      </c>
      <c r="BM260" s="240" t="s">
        <v>374</v>
      </c>
    </row>
    <row r="261" s="2" customFormat="1" ht="24.15" customHeight="1">
      <c r="A261" s="39"/>
      <c r="B261" s="40"/>
      <c r="C261" s="291" t="s">
        <v>375</v>
      </c>
      <c r="D261" s="291" t="s">
        <v>371</v>
      </c>
      <c r="E261" s="292" t="s">
        <v>376</v>
      </c>
      <c r="F261" s="293" t="s">
        <v>377</v>
      </c>
      <c r="G261" s="294" t="s">
        <v>369</v>
      </c>
      <c r="H261" s="295">
        <v>1</v>
      </c>
      <c r="I261" s="296"/>
      <c r="J261" s="297">
        <f>ROUND(I261*H261,2)</f>
        <v>0</v>
      </c>
      <c r="K261" s="293" t="s">
        <v>1</v>
      </c>
      <c r="L261" s="298"/>
      <c r="M261" s="299" t="s">
        <v>1</v>
      </c>
      <c r="N261" s="300" t="s">
        <v>41</v>
      </c>
      <c r="O261" s="92"/>
      <c r="P261" s="238">
        <f>O261*H261</f>
        <v>0</v>
      </c>
      <c r="Q261" s="238">
        <v>0</v>
      </c>
      <c r="R261" s="238">
        <f>Q261*H261</f>
        <v>0</v>
      </c>
      <c r="S261" s="238">
        <v>0</v>
      </c>
      <c r="T261" s="239">
        <f>S261*H261</f>
        <v>0</v>
      </c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R261" s="240" t="s">
        <v>328</v>
      </c>
      <c r="AT261" s="240" t="s">
        <v>371</v>
      </c>
      <c r="AU261" s="240" t="s">
        <v>85</v>
      </c>
      <c r="AY261" s="18" t="s">
        <v>253</v>
      </c>
      <c r="BE261" s="241">
        <f>IF(N261="základní",J261,0)</f>
        <v>0</v>
      </c>
      <c r="BF261" s="241">
        <f>IF(N261="snížená",J261,0)</f>
        <v>0</v>
      </c>
      <c r="BG261" s="241">
        <f>IF(N261="zákl. přenesená",J261,0)</f>
        <v>0</v>
      </c>
      <c r="BH261" s="241">
        <f>IF(N261="sníž. přenesená",J261,0)</f>
        <v>0</v>
      </c>
      <c r="BI261" s="241">
        <f>IF(N261="nulová",J261,0)</f>
        <v>0</v>
      </c>
      <c r="BJ261" s="18" t="s">
        <v>83</v>
      </c>
      <c r="BK261" s="241">
        <f>ROUND(I261*H261,2)</f>
        <v>0</v>
      </c>
      <c r="BL261" s="18" t="s">
        <v>260</v>
      </c>
      <c r="BM261" s="240" t="s">
        <v>378</v>
      </c>
    </row>
    <row r="262" s="2" customFormat="1" ht="24.15" customHeight="1">
      <c r="A262" s="39"/>
      <c r="B262" s="40"/>
      <c r="C262" s="291" t="s">
        <v>379</v>
      </c>
      <c r="D262" s="291" t="s">
        <v>371</v>
      </c>
      <c r="E262" s="292" t="s">
        <v>380</v>
      </c>
      <c r="F262" s="293" t="s">
        <v>381</v>
      </c>
      <c r="G262" s="294" t="s">
        <v>369</v>
      </c>
      <c r="H262" s="295">
        <v>6</v>
      </c>
      <c r="I262" s="296"/>
      <c r="J262" s="297">
        <f>ROUND(I262*H262,2)</f>
        <v>0</v>
      </c>
      <c r="K262" s="293" t="s">
        <v>1</v>
      </c>
      <c r="L262" s="298"/>
      <c r="M262" s="299" t="s">
        <v>1</v>
      </c>
      <c r="N262" s="300" t="s">
        <v>41</v>
      </c>
      <c r="O262" s="92"/>
      <c r="P262" s="238">
        <f>O262*H262</f>
        <v>0</v>
      </c>
      <c r="Q262" s="238">
        <v>0</v>
      </c>
      <c r="R262" s="238">
        <f>Q262*H262</f>
        <v>0</v>
      </c>
      <c r="S262" s="238">
        <v>0</v>
      </c>
      <c r="T262" s="239">
        <f>S262*H262</f>
        <v>0</v>
      </c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R262" s="240" t="s">
        <v>328</v>
      </c>
      <c r="AT262" s="240" t="s">
        <v>371</v>
      </c>
      <c r="AU262" s="240" t="s">
        <v>85</v>
      </c>
      <c r="AY262" s="18" t="s">
        <v>253</v>
      </c>
      <c r="BE262" s="241">
        <f>IF(N262="základní",J262,0)</f>
        <v>0</v>
      </c>
      <c r="BF262" s="241">
        <f>IF(N262="snížená",J262,0)</f>
        <v>0</v>
      </c>
      <c r="BG262" s="241">
        <f>IF(N262="zákl. přenesená",J262,0)</f>
        <v>0</v>
      </c>
      <c r="BH262" s="241">
        <f>IF(N262="sníž. přenesená",J262,0)</f>
        <v>0</v>
      </c>
      <c r="BI262" s="241">
        <f>IF(N262="nulová",J262,0)</f>
        <v>0</v>
      </c>
      <c r="BJ262" s="18" t="s">
        <v>83</v>
      </c>
      <c r="BK262" s="241">
        <f>ROUND(I262*H262,2)</f>
        <v>0</v>
      </c>
      <c r="BL262" s="18" t="s">
        <v>260</v>
      </c>
      <c r="BM262" s="240" t="s">
        <v>382</v>
      </c>
    </row>
    <row r="263" s="2" customFormat="1" ht="24.15" customHeight="1">
      <c r="A263" s="39"/>
      <c r="B263" s="40"/>
      <c r="C263" s="291" t="s">
        <v>8</v>
      </c>
      <c r="D263" s="291" t="s">
        <v>371</v>
      </c>
      <c r="E263" s="292" t="s">
        <v>383</v>
      </c>
      <c r="F263" s="293" t="s">
        <v>384</v>
      </c>
      <c r="G263" s="294" t="s">
        <v>369</v>
      </c>
      <c r="H263" s="295">
        <v>2</v>
      </c>
      <c r="I263" s="296"/>
      <c r="J263" s="297">
        <f>ROUND(I263*H263,2)</f>
        <v>0</v>
      </c>
      <c r="K263" s="293" t="s">
        <v>1</v>
      </c>
      <c r="L263" s="298"/>
      <c r="M263" s="299" t="s">
        <v>1</v>
      </c>
      <c r="N263" s="300" t="s">
        <v>41</v>
      </c>
      <c r="O263" s="92"/>
      <c r="P263" s="238">
        <f>O263*H263</f>
        <v>0</v>
      </c>
      <c r="Q263" s="238">
        <v>0</v>
      </c>
      <c r="R263" s="238">
        <f>Q263*H263</f>
        <v>0</v>
      </c>
      <c r="S263" s="238">
        <v>0</v>
      </c>
      <c r="T263" s="239">
        <f>S263*H263</f>
        <v>0</v>
      </c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R263" s="240" t="s">
        <v>328</v>
      </c>
      <c r="AT263" s="240" t="s">
        <v>371</v>
      </c>
      <c r="AU263" s="240" t="s">
        <v>85</v>
      </c>
      <c r="AY263" s="18" t="s">
        <v>253</v>
      </c>
      <c r="BE263" s="241">
        <f>IF(N263="základní",J263,0)</f>
        <v>0</v>
      </c>
      <c r="BF263" s="241">
        <f>IF(N263="snížená",J263,0)</f>
        <v>0</v>
      </c>
      <c r="BG263" s="241">
        <f>IF(N263="zákl. přenesená",J263,0)</f>
        <v>0</v>
      </c>
      <c r="BH263" s="241">
        <f>IF(N263="sníž. přenesená",J263,0)</f>
        <v>0</v>
      </c>
      <c r="BI263" s="241">
        <f>IF(N263="nulová",J263,0)</f>
        <v>0</v>
      </c>
      <c r="BJ263" s="18" t="s">
        <v>83</v>
      </c>
      <c r="BK263" s="241">
        <f>ROUND(I263*H263,2)</f>
        <v>0</v>
      </c>
      <c r="BL263" s="18" t="s">
        <v>260</v>
      </c>
      <c r="BM263" s="240" t="s">
        <v>385</v>
      </c>
    </row>
    <row r="264" s="2" customFormat="1" ht="24.15" customHeight="1">
      <c r="A264" s="39"/>
      <c r="B264" s="40"/>
      <c r="C264" s="229" t="s">
        <v>386</v>
      </c>
      <c r="D264" s="229" t="s">
        <v>256</v>
      </c>
      <c r="E264" s="230" t="s">
        <v>387</v>
      </c>
      <c r="F264" s="231" t="s">
        <v>388</v>
      </c>
      <c r="G264" s="232" t="s">
        <v>369</v>
      </c>
      <c r="H264" s="233">
        <v>30</v>
      </c>
      <c r="I264" s="234"/>
      <c r="J264" s="235">
        <f>ROUND(I264*H264,2)</f>
        <v>0</v>
      </c>
      <c r="K264" s="231" t="s">
        <v>1</v>
      </c>
      <c r="L264" s="45"/>
      <c r="M264" s="236" t="s">
        <v>1</v>
      </c>
      <c r="N264" s="237" t="s">
        <v>41</v>
      </c>
      <c r="O264" s="92"/>
      <c r="P264" s="238">
        <f>O264*H264</f>
        <v>0</v>
      </c>
      <c r="Q264" s="238">
        <v>0</v>
      </c>
      <c r="R264" s="238">
        <f>Q264*H264</f>
        <v>0</v>
      </c>
      <c r="S264" s="238">
        <v>0</v>
      </c>
      <c r="T264" s="239">
        <f>S264*H264</f>
        <v>0</v>
      </c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R264" s="240" t="s">
        <v>260</v>
      </c>
      <c r="AT264" s="240" t="s">
        <v>256</v>
      </c>
      <c r="AU264" s="240" t="s">
        <v>85</v>
      </c>
      <c r="AY264" s="18" t="s">
        <v>253</v>
      </c>
      <c r="BE264" s="241">
        <f>IF(N264="základní",J264,0)</f>
        <v>0</v>
      </c>
      <c r="BF264" s="241">
        <f>IF(N264="snížená",J264,0)</f>
        <v>0</v>
      </c>
      <c r="BG264" s="241">
        <f>IF(N264="zákl. přenesená",J264,0)</f>
        <v>0</v>
      </c>
      <c r="BH264" s="241">
        <f>IF(N264="sníž. přenesená",J264,0)</f>
        <v>0</v>
      </c>
      <c r="BI264" s="241">
        <f>IF(N264="nulová",J264,0)</f>
        <v>0</v>
      </c>
      <c r="BJ264" s="18" t="s">
        <v>83</v>
      </c>
      <c r="BK264" s="241">
        <f>ROUND(I264*H264,2)</f>
        <v>0</v>
      </c>
      <c r="BL264" s="18" t="s">
        <v>260</v>
      </c>
      <c r="BM264" s="240" t="s">
        <v>389</v>
      </c>
    </row>
    <row r="265" s="2" customFormat="1" ht="16.5" customHeight="1">
      <c r="A265" s="39"/>
      <c r="B265" s="40"/>
      <c r="C265" s="291" t="s">
        <v>390</v>
      </c>
      <c r="D265" s="291" t="s">
        <v>371</v>
      </c>
      <c r="E265" s="292" t="s">
        <v>391</v>
      </c>
      <c r="F265" s="293" t="s">
        <v>392</v>
      </c>
      <c r="G265" s="294" t="s">
        <v>369</v>
      </c>
      <c r="H265" s="295">
        <v>14</v>
      </c>
      <c r="I265" s="296"/>
      <c r="J265" s="297">
        <f>ROUND(I265*H265,2)</f>
        <v>0</v>
      </c>
      <c r="K265" s="293" t="s">
        <v>1</v>
      </c>
      <c r="L265" s="298"/>
      <c r="M265" s="299" t="s">
        <v>1</v>
      </c>
      <c r="N265" s="300" t="s">
        <v>41</v>
      </c>
      <c r="O265" s="92"/>
      <c r="P265" s="238">
        <f>O265*H265</f>
        <v>0</v>
      </c>
      <c r="Q265" s="238">
        <v>0</v>
      </c>
      <c r="R265" s="238">
        <f>Q265*H265</f>
        <v>0</v>
      </c>
      <c r="S265" s="238">
        <v>0</v>
      </c>
      <c r="T265" s="239">
        <f>S265*H265</f>
        <v>0</v>
      </c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R265" s="240" t="s">
        <v>328</v>
      </c>
      <c r="AT265" s="240" t="s">
        <v>371</v>
      </c>
      <c r="AU265" s="240" t="s">
        <v>85</v>
      </c>
      <c r="AY265" s="18" t="s">
        <v>253</v>
      </c>
      <c r="BE265" s="241">
        <f>IF(N265="základní",J265,0)</f>
        <v>0</v>
      </c>
      <c r="BF265" s="241">
        <f>IF(N265="snížená",J265,0)</f>
        <v>0</v>
      </c>
      <c r="BG265" s="241">
        <f>IF(N265="zákl. přenesená",J265,0)</f>
        <v>0</v>
      </c>
      <c r="BH265" s="241">
        <f>IF(N265="sníž. přenesená",J265,0)</f>
        <v>0</v>
      </c>
      <c r="BI265" s="241">
        <f>IF(N265="nulová",J265,0)</f>
        <v>0</v>
      </c>
      <c r="BJ265" s="18" t="s">
        <v>83</v>
      </c>
      <c r="BK265" s="241">
        <f>ROUND(I265*H265,2)</f>
        <v>0</v>
      </c>
      <c r="BL265" s="18" t="s">
        <v>260</v>
      </c>
      <c r="BM265" s="240" t="s">
        <v>393</v>
      </c>
    </row>
    <row r="266" s="2" customFormat="1" ht="24.15" customHeight="1">
      <c r="A266" s="39"/>
      <c r="B266" s="40"/>
      <c r="C266" s="291" t="s">
        <v>394</v>
      </c>
      <c r="D266" s="291" t="s">
        <v>371</v>
      </c>
      <c r="E266" s="292" t="s">
        <v>395</v>
      </c>
      <c r="F266" s="293" t="s">
        <v>396</v>
      </c>
      <c r="G266" s="294" t="s">
        <v>369</v>
      </c>
      <c r="H266" s="295">
        <v>8</v>
      </c>
      <c r="I266" s="296"/>
      <c r="J266" s="297">
        <f>ROUND(I266*H266,2)</f>
        <v>0</v>
      </c>
      <c r="K266" s="293" t="s">
        <v>1</v>
      </c>
      <c r="L266" s="298"/>
      <c r="M266" s="299" t="s">
        <v>1</v>
      </c>
      <c r="N266" s="300" t="s">
        <v>41</v>
      </c>
      <c r="O266" s="92"/>
      <c r="P266" s="238">
        <f>O266*H266</f>
        <v>0</v>
      </c>
      <c r="Q266" s="238">
        <v>0</v>
      </c>
      <c r="R266" s="238">
        <f>Q266*H266</f>
        <v>0</v>
      </c>
      <c r="S266" s="238">
        <v>0</v>
      </c>
      <c r="T266" s="239">
        <f>S266*H266</f>
        <v>0</v>
      </c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R266" s="240" t="s">
        <v>328</v>
      </c>
      <c r="AT266" s="240" t="s">
        <v>371</v>
      </c>
      <c r="AU266" s="240" t="s">
        <v>85</v>
      </c>
      <c r="AY266" s="18" t="s">
        <v>253</v>
      </c>
      <c r="BE266" s="241">
        <f>IF(N266="základní",J266,0)</f>
        <v>0</v>
      </c>
      <c r="BF266" s="241">
        <f>IF(N266="snížená",J266,0)</f>
        <v>0</v>
      </c>
      <c r="BG266" s="241">
        <f>IF(N266="zákl. přenesená",J266,0)</f>
        <v>0</v>
      </c>
      <c r="BH266" s="241">
        <f>IF(N266="sníž. přenesená",J266,0)</f>
        <v>0</v>
      </c>
      <c r="BI266" s="241">
        <f>IF(N266="nulová",J266,0)</f>
        <v>0</v>
      </c>
      <c r="BJ266" s="18" t="s">
        <v>83</v>
      </c>
      <c r="BK266" s="241">
        <f>ROUND(I266*H266,2)</f>
        <v>0</v>
      </c>
      <c r="BL266" s="18" t="s">
        <v>260</v>
      </c>
      <c r="BM266" s="240" t="s">
        <v>397</v>
      </c>
    </row>
    <row r="267" s="2" customFormat="1" ht="16.5" customHeight="1">
      <c r="A267" s="39"/>
      <c r="B267" s="40"/>
      <c r="C267" s="291" t="s">
        <v>398</v>
      </c>
      <c r="D267" s="291" t="s">
        <v>371</v>
      </c>
      <c r="E267" s="292" t="s">
        <v>399</v>
      </c>
      <c r="F267" s="293" t="s">
        <v>400</v>
      </c>
      <c r="G267" s="294" t="s">
        <v>369</v>
      </c>
      <c r="H267" s="295">
        <v>8</v>
      </c>
      <c r="I267" s="296"/>
      <c r="J267" s="297">
        <f>ROUND(I267*H267,2)</f>
        <v>0</v>
      </c>
      <c r="K267" s="293" t="s">
        <v>1</v>
      </c>
      <c r="L267" s="298"/>
      <c r="M267" s="299" t="s">
        <v>1</v>
      </c>
      <c r="N267" s="300" t="s">
        <v>41</v>
      </c>
      <c r="O267" s="92"/>
      <c r="P267" s="238">
        <f>O267*H267</f>
        <v>0</v>
      </c>
      <c r="Q267" s="238">
        <v>0</v>
      </c>
      <c r="R267" s="238">
        <f>Q267*H267</f>
        <v>0</v>
      </c>
      <c r="S267" s="238">
        <v>0</v>
      </c>
      <c r="T267" s="239">
        <f>S267*H267</f>
        <v>0</v>
      </c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R267" s="240" t="s">
        <v>328</v>
      </c>
      <c r="AT267" s="240" t="s">
        <v>371</v>
      </c>
      <c r="AU267" s="240" t="s">
        <v>85</v>
      </c>
      <c r="AY267" s="18" t="s">
        <v>253</v>
      </c>
      <c r="BE267" s="241">
        <f>IF(N267="základní",J267,0)</f>
        <v>0</v>
      </c>
      <c r="BF267" s="241">
        <f>IF(N267="snížená",J267,0)</f>
        <v>0</v>
      </c>
      <c r="BG267" s="241">
        <f>IF(N267="zákl. přenesená",J267,0)</f>
        <v>0</v>
      </c>
      <c r="BH267" s="241">
        <f>IF(N267="sníž. přenesená",J267,0)</f>
        <v>0</v>
      </c>
      <c r="BI267" s="241">
        <f>IF(N267="nulová",J267,0)</f>
        <v>0</v>
      </c>
      <c r="BJ267" s="18" t="s">
        <v>83</v>
      </c>
      <c r="BK267" s="241">
        <f>ROUND(I267*H267,2)</f>
        <v>0</v>
      </c>
      <c r="BL267" s="18" t="s">
        <v>260</v>
      </c>
      <c r="BM267" s="240" t="s">
        <v>401</v>
      </c>
    </row>
    <row r="268" s="2" customFormat="1" ht="24.15" customHeight="1">
      <c r="A268" s="39"/>
      <c r="B268" s="40"/>
      <c r="C268" s="229" t="s">
        <v>402</v>
      </c>
      <c r="D268" s="229" t="s">
        <v>256</v>
      </c>
      <c r="E268" s="230" t="s">
        <v>403</v>
      </c>
      <c r="F268" s="231" t="s">
        <v>404</v>
      </c>
      <c r="G268" s="232" t="s">
        <v>369</v>
      </c>
      <c r="H268" s="233">
        <v>30</v>
      </c>
      <c r="I268" s="234"/>
      <c r="J268" s="235">
        <f>ROUND(I268*H268,2)</f>
        <v>0</v>
      </c>
      <c r="K268" s="231" t="s">
        <v>1</v>
      </c>
      <c r="L268" s="45"/>
      <c r="M268" s="236" t="s">
        <v>1</v>
      </c>
      <c r="N268" s="237" t="s">
        <v>41</v>
      </c>
      <c r="O268" s="92"/>
      <c r="P268" s="238">
        <f>O268*H268</f>
        <v>0</v>
      </c>
      <c r="Q268" s="238">
        <v>1.0000000000000001E-05</v>
      </c>
      <c r="R268" s="238">
        <f>Q268*H268</f>
        <v>0.00030000000000000003</v>
      </c>
      <c r="S268" s="238">
        <v>0</v>
      </c>
      <c r="T268" s="239">
        <f>S268*H268</f>
        <v>0</v>
      </c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R268" s="240" t="s">
        <v>260</v>
      </c>
      <c r="AT268" s="240" t="s">
        <v>256</v>
      </c>
      <c r="AU268" s="240" t="s">
        <v>85</v>
      </c>
      <c r="AY268" s="18" t="s">
        <v>253</v>
      </c>
      <c r="BE268" s="241">
        <f>IF(N268="základní",J268,0)</f>
        <v>0</v>
      </c>
      <c r="BF268" s="241">
        <f>IF(N268="snížená",J268,0)</f>
        <v>0</v>
      </c>
      <c r="BG268" s="241">
        <f>IF(N268="zákl. přenesená",J268,0)</f>
        <v>0</v>
      </c>
      <c r="BH268" s="241">
        <f>IF(N268="sníž. přenesená",J268,0)</f>
        <v>0</v>
      </c>
      <c r="BI268" s="241">
        <f>IF(N268="nulová",J268,0)</f>
        <v>0</v>
      </c>
      <c r="BJ268" s="18" t="s">
        <v>83</v>
      </c>
      <c r="BK268" s="241">
        <f>ROUND(I268*H268,2)</f>
        <v>0</v>
      </c>
      <c r="BL268" s="18" t="s">
        <v>260</v>
      </c>
      <c r="BM268" s="240" t="s">
        <v>405</v>
      </c>
    </row>
    <row r="269" s="2" customFormat="1" ht="16.5" customHeight="1">
      <c r="A269" s="39"/>
      <c r="B269" s="40"/>
      <c r="C269" s="291" t="s">
        <v>406</v>
      </c>
      <c r="D269" s="291" t="s">
        <v>371</v>
      </c>
      <c r="E269" s="292" t="s">
        <v>407</v>
      </c>
      <c r="F269" s="293" t="s">
        <v>408</v>
      </c>
      <c r="G269" s="294" t="s">
        <v>369</v>
      </c>
      <c r="H269" s="295">
        <v>14</v>
      </c>
      <c r="I269" s="296"/>
      <c r="J269" s="297">
        <f>ROUND(I269*H269,2)</f>
        <v>0</v>
      </c>
      <c r="K269" s="293" t="s">
        <v>1</v>
      </c>
      <c r="L269" s="298"/>
      <c r="M269" s="299" t="s">
        <v>1</v>
      </c>
      <c r="N269" s="300" t="s">
        <v>41</v>
      </c>
      <c r="O269" s="92"/>
      <c r="P269" s="238">
        <f>O269*H269</f>
        <v>0</v>
      </c>
      <c r="Q269" s="238">
        <v>0</v>
      </c>
      <c r="R269" s="238">
        <f>Q269*H269</f>
        <v>0</v>
      </c>
      <c r="S269" s="238">
        <v>0</v>
      </c>
      <c r="T269" s="239">
        <f>S269*H269</f>
        <v>0</v>
      </c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R269" s="240" t="s">
        <v>328</v>
      </c>
      <c r="AT269" s="240" t="s">
        <v>371</v>
      </c>
      <c r="AU269" s="240" t="s">
        <v>85</v>
      </c>
      <c r="AY269" s="18" t="s">
        <v>253</v>
      </c>
      <c r="BE269" s="241">
        <f>IF(N269="základní",J269,0)</f>
        <v>0</v>
      </c>
      <c r="BF269" s="241">
        <f>IF(N269="snížená",J269,0)</f>
        <v>0</v>
      </c>
      <c r="BG269" s="241">
        <f>IF(N269="zákl. přenesená",J269,0)</f>
        <v>0</v>
      </c>
      <c r="BH269" s="241">
        <f>IF(N269="sníž. přenesená",J269,0)</f>
        <v>0</v>
      </c>
      <c r="BI269" s="241">
        <f>IF(N269="nulová",J269,0)</f>
        <v>0</v>
      </c>
      <c r="BJ269" s="18" t="s">
        <v>83</v>
      </c>
      <c r="BK269" s="241">
        <f>ROUND(I269*H269,2)</f>
        <v>0</v>
      </c>
      <c r="BL269" s="18" t="s">
        <v>260</v>
      </c>
      <c r="BM269" s="240" t="s">
        <v>409</v>
      </c>
    </row>
    <row r="270" s="2" customFormat="1" ht="21.75" customHeight="1">
      <c r="A270" s="39"/>
      <c r="B270" s="40"/>
      <c r="C270" s="291" t="s">
        <v>410</v>
      </c>
      <c r="D270" s="291" t="s">
        <v>371</v>
      </c>
      <c r="E270" s="292" t="s">
        <v>411</v>
      </c>
      <c r="F270" s="293" t="s">
        <v>412</v>
      </c>
      <c r="G270" s="294" t="s">
        <v>369</v>
      </c>
      <c r="H270" s="295">
        <v>8</v>
      </c>
      <c r="I270" s="296"/>
      <c r="J270" s="297">
        <f>ROUND(I270*H270,2)</f>
        <v>0</v>
      </c>
      <c r="K270" s="293" t="s">
        <v>1</v>
      </c>
      <c r="L270" s="298"/>
      <c r="M270" s="299" t="s">
        <v>1</v>
      </c>
      <c r="N270" s="300" t="s">
        <v>41</v>
      </c>
      <c r="O270" s="92"/>
      <c r="P270" s="238">
        <f>O270*H270</f>
        <v>0</v>
      </c>
      <c r="Q270" s="238">
        <v>0</v>
      </c>
      <c r="R270" s="238">
        <f>Q270*H270</f>
        <v>0</v>
      </c>
      <c r="S270" s="238">
        <v>0</v>
      </c>
      <c r="T270" s="239">
        <f>S270*H270</f>
        <v>0</v>
      </c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  <c r="AE270" s="39"/>
      <c r="AR270" s="240" t="s">
        <v>328</v>
      </c>
      <c r="AT270" s="240" t="s">
        <v>371</v>
      </c>
      <c r="AU270" s="240" t="s">
        <v>85</v>
      </c>
      <c r="AY270" s="18" t="s">
        <v>253</v>
      </c>
      <c r="BE270" s="241">
        <f>IF(N270="základní",J270,0)</f>
        <v>0</v>
      </c>
      <c r="BF270" s="241">
        <f>IF(N270="snížená",J270,0)</f>
        <v>0</v>
      </c>
      <c r="BG270" s="241">
        <f>IF(N270="zákl. přenesená",J270,0)</f>
        <v>0</v>
      </c>
      <c r="BH270" s="241">
        <f>IF(N270="sníž. přenesená",J270,0)</f>
        <v>0</v>
      </c>
      <c r="BI270" s="241">
        <f>IF(N270="nulová",J270,0)</f>
        <v>0</v>
      </c>
      <c r="BJ270" s="18" t="s">
        <v>83</v>
      </c>
      <c r="BK270" s="241">
        <f>ROUND(I270*H270,2)</f>
        <v>0</v>
      </c>
      <c r="BL270" s="18" t="s">
        <v>260</v>
      </c>
      <c r="BM270" s="240" t="s">
        <v>413</v>
      </c>
    </row>
    <row r="271" s="2" customFormat="1" ht="16.5" customHeight="1">
      <c r="A271" s="39"/>
      <c r="B271" s="40"/>
      <c r="C271" s="291" t="s">
        <v>414</v>
      </c>
      <c r="D271" s="291" t="s">
        <v>371</v>
      </c>
      <c r="E271" s="292" t="s">
        <v>415</v>
      </c>
      <c r="F271" s="293" t="s">
        <v>416</v>
      </c>
      <c r="G271" s="294" t="s">
        <v>369</v>
      </c>
      <c r="H271" s="295">
        <v>8</v>
      </c>
      <c r="I271" s="296"/>
      <c r="J271" s="297">
        <f>ROUND(I271*H271,2)</f>
        <v>0</v>
      </c>
      <c r="K271" s="293" t="s">
        <v>1</v>
      </c>
      <c r="L271" s="298"/>
      <c r="M271" s="299" t="s">
        <v>1</v>
      </c>
      <c r="N271" s="300" t="s">
        <v>41</v>
      </c>
      <c r="O271" s="92"/>
      <c r="P271" s="238">
        <f>O271*H271</f>
        <v>0</v>
      </c>
      <c r="Q271" s="238">
        <v>0</v>
      </c>
      <c r="R271" s="238">
        <f>Q271*H271</f>
        <v>0</v>
      </c>
      <c r="S271" s="238">
        <v>0</v>
      </c>
      <c r="T271" s="239">
        <f>S271*H271</f>
        <v>0</v>
      </c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R271" s="240" t="s">
        <v>328</v>
      </c>
      <c r="AT271" s="240" t="s">
        <v>371</v>
      </c>
      <c r="AU271" s="240" t="s">
        <v>85</v>
      </c>
      <c r="AY271" s="18" t="s">
        <v>253</v>
      </c>
      <c r="BE271" s="241">
        <f>IF(N271="základní",J271,0)</f>
        <v>0</v>
      </c>
      <c r="BF271" s="241">
        <f>IF(N271="snížená",J271,0)</f>
        <v>0</v>
      </c>
      <c r="BG271" s="241">
        <f>IF(N271="zákl. přenesená",J271,0)</f>
        <v>0</v>
      </c>
      <c r="BH271" s="241">
        <f>IF(N271="sníž. přenesená",J271,0)</f>
        <v>0</v>
      </c>
      <c r="BI271" s="241">
        <f>IF(N271="nulová",J271,0)</f>
        <v>0</v>
      </c>
      <c r="BJ271" s="18" t="s">
        <v>83</v>
      </c>
      <c r="BK271" s="241">
        <f>ROUND(I271*H271,2)</f>
        <v>0</v>
      </c>
      <c r="BL271" s="18" t="s">
        <v>260</v>
      </c>
      <c r="BM271" s="240" t="s">
        <v>417</v>
      </c>
    </row>
    <row r="272" s="12" customFormat="1" ht="22.8" customHeight="1">
      <c r="A272" s="12"/>
      <c r="B272" s="213"/>
      <c r="C272" s="214"/>
      <c r="D272" s="215" t="s">
        <v>75</v>
      </c>
      <c r="E272" s="227" t="s">
        <v>418</v>
      </c>
      <c r="F272" s="227" t="s">
        <v>419</v>
      </c>
      <c r="G272" s="214"/>
      <c r="H272" s="214"/>
      <c r="I272" s="217"/>
      <c r="J272" s="228">
        <f>BK272</f>
        <v>0</v>
      </c>
      <c r="K272" s="214"/>
      <c r="L272" s="219"/>
      <c r="M272" s="220"/>
      <c r="N272" s="221"/>
      <c r="O272" s="221"/>
      <c r="P272" s="222">
        <f>P273</f>
        <v>0</v>
      </c>
      <c r="Q272" s="221"/>
      <c r="R272" s="222">
        <f>R273</f>
        <v>0</v>
      </c>
      <c r="S272" s="221"/>
      <c r="T272" s="223">
        <f>T273</f>
        <v>0</v>
      </c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R272" s="224" t="s">
        <v>83</v>
      </c>
      <c r="AT272" s="225" t="s">
        <v>75</v>
      </c>
      <c r="AU272" s="225" t="s">
        <v>83</v>
      </c>
      <c r="AY272" s="224" t="s">
        <v>253</v>
      </c>
      <c r="BK272" s="226">
        <f>BK273</f>
        <v>0</v>
      </c>
    </row>
    <row r="273" s="2" customFormat="1" ht="24.15" customHeight="1">
      <c r="A273" s="39"/>
      <c r="B273" s="40"/>
      <c r="C273" s="229" t="s">
        <v>7</v>
      </c>
      <c r="D273" s="229" t="s">
        <v>256</v>
      </c>
      <c r="E273" s="230" t="s">
        <v>420</v>
      </c>
      <c r="F273" s="231" t="s">
        <v>421</v>
      </c>
      <c r="G273" s="232" t="s">
        <v>422</v>
      </c>
      <c r="H273" s="233">
        <v>36.149999999999999</v>
      </c>
      <c r="I273" s="234"/>
      <c r="J273" s="235">
        <f>ROUND(I273*H273,2)</f>
        <v>0</v>
      </c>
      <c r="K273" s="231" t="s">
        <v>1</v>
      </c>
      <c r="L273" s="45"/>
      <c r="M273" s="236" t="s">
        <v>1</v>
      </c>
      <c r="N273" s="237" t="s">
        <v>41</v>
      </c>
      <c r="O273" s="92"/>
      <c r="P273" s="238">
        <f>O273*H273</f>
        <v>0</v>
      </c>
      <c r="Q273" s="238">
        <v>0</v>
      </c>
      <c r="R273" s="238">
        <f>Q273*H273</f>
        <v>0</v>
      </c>
      <c r="S273" s="238">
        <v>0</v>
      </c>
      <c r="T273" s="239">
        <f>S273*H273</f>
        <v>0</v>
      </c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R273" s="240" t="s">
        <v>260</v>
      </c>
      <c r="AT273" s="240" t="s">
        <v>256</v>
      </c>
      <c r="AU273" s="240" t="s">
        <v>85</v>
      </c>
      <c r="AY273" s="18" t="s">
        <v>253</v>
      </c>
      <c r="BE273" s="241">
        <f>IF(N273="základní",J273,0)</f>
        <v>0</v>
      </c>
      <c r="BF273" s="241">
        <f>IF(N273="snížená",J273,0)</f>
        <v>0</v>
      </c>
      <c r="BG273" s="241">
        <f>IF(N273="zákl. přenesená",J273,0)</f>
        <v>0</v>
      </c>
      <c r="BH273" s="241">
        <f>IF(N273="sníž. přenesená",J273,0)</f>
        <v>0</v>
      </c>
      <c r="BI273" s="241">
        <f>IF(N273="nulová",J273,0)</f>
        <v>0</v>
      </c>
      <c r="BJ273" s="18" t="s">
        <v>83</v>
      </c>
      <c r="BK273" s="241">
        <f>ROUND(I273*H273,2)</f>
        <v>0</v>
      </c>
      <c r="BL273" s="18" t="s">
        <v>260</v>
      </c>
      <c r="BM273" s="240" t="s">
        <v>423</v>
      </c>
    </row>
    <row r="274" s="12" customFormat="1" ht="25.92" customHeight="1">
      <c r="A274" s="12"/>
      <c r="B274" s="213"/>
      <c r="C274" s="214"/>
      <c r="D274" s="215" t="s">
        <v>75</v>
      </c>
      <c r="E274" s="216" t="s">
        <v>424</v>
      </c>
      <c r="F274" s="216" t="s">
        <v>425</v>
      </c>
      <c r="G274" s="214"/>
      <c r="H274" s="214"/>
      <c r="I274" s="217"/>
      <c r="J274" s="218">
        <f>BK274</f>
        <v>0</v>
      </c>
      <c r="K274" s="214"/>
      <c r="L274" s="219"/>
      <c r="M274" s="220"/>
      <c r="N274" s="221"/>
      <c r="O274" s="221"/>
      <c r="P274" s="222">
        <f>P275+P284+P499+P576+P589+P632+P698+P720+P784+P863+P1018</f>
        <v>0</v>
      </c>
      <c r="Q274" s="221"/>
      <c r="R274" s="222">
        <f>R275+R284+R499+R576+R589+R632+R698+R720+R784+R863+R1018</f>
        <v>35.980253279999999</v>
      </c>
      <c r="S274" s="221"/>
      <c r="T274" s="223">
        <f>T275+T284+T499+T576+T589+T632+T698+T720+T784+T863+T1018</f>
        <v>0</v>
      </c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R274" s="224" t="s">
        <v>85</v>
      </c>
      <c r="AT274" s="225" t="s">
        <v>75</v>
      </c>
      <c r="AU274" s="225" t="s">
        <v>76</v>
      </c>
      <c r="AY274" s="224" t="s">
        <v>253</v>
      </c>
      <c r="BK274" s="226">
        <f>BK275+BK284+BK499+BK576+BK589+BK632+BK698+BK720+BK784+BK863+BK1018</f>
        <v>0</v>
      </c>
    </row>
    <row r="275" s="12" customFormat="1" ht="22.8" customHeight="1">
      <c r="A275" s="12"/>
      <c r="B275" s="213"/>
      <c r="C275" s="214"/>
      <c r="D275" s="215" t="s">
        <v>75</v>
      </c>
      <c r="E275" s="227" t="s">
        <v>426</v>
      </c>
      <c r="F275" s="227" t="s">
        <v>427</v>
      </c>
      <c r="G275" s="214"/>
      <c r="H275" s="214"/>
      <c r="I275" s="217"/>
      <c r="J275" s="228">
        <f>BK275</f>
        <v>0</v>
      </c>
      <c r="K275" s="214"/>
      <c r="L275" s="219"/>
      <c r="M275" s="220"/>
      <c r="N275" s="221"/>
      <c r="O275" s="221"/>
      <c r="P275" s="222">
        <f>SUM(P276:P283)</f>
        <v>0</v>
      </c>
      <c r="Q275" s="221"/>
      <c r="R275" s="222">
        <f>SUM(R276:R283)</f>
        <v>0.0134431</v>
      </c>
      <c r="S275" s="221"/>
      <c r="T275" s="223">
        <f>SUM(T276:T283)</f>
        <v>0</v>
      </c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R275" s="224" t="s">
        <v>85</v>
      </c>
      <c r="AT275" s="225" t="s">
        <v>75</v>
      </c>
      <c r="AU275" s="225" t="s">
        <v>83</v>
      </c>
      <c r="AY275" s="224" t="s">
        <v>253</v>
      </c>
      <c r="BK275" s="226">
        <f>SUM(BK276:BK283)</f>
        <v>0</v>
      </c>
    </row>
    <row r="276" s="2" customFormat="1" ht="24.15" customHeight="1">
      <c r="A276" s="39"/>
      <c r="B276" s="40"/>
      <c r="C276" s="229" t="s">
        <v>428</v>
      </c>
      <c r="D276" s="229" t="s">
        <v>256</v>
      </c>
      <c r="E276" s="230" t="s">
        <v>429</v>
      </c>
      <c r="F276" s="231" t="s">
        <v>430</v>
      </c>
      <c r="G276" s="232" t="s">
        <v>179</v>
      </c>
      <c r="H276" s="233">
        <v>28.23</v>
      </c>
      <c r="I276" s="234"/>
      <c r="J276" s="235">
        <f>ROUND(I276*H276,2)</f>
        <v>0</v>
      </c>
      <c r="K276" s="231" t="s">
        <v>1</v>
      </c>
      <c r="L276" s="45"/>
      <c r="M276" s="236" t="s">
        <v>1</v>
      </c>
      <c r="N276" s="237" t="s">
        <v>41</v>
      </c>
      <c r="O276" s="92"/>
      <c r="P276" s="238">
        <f>O276*H276</f>
        <v>0</v>
      </c>
      <c r="Q276" s="238">
        <v>1.0000000000000001E-05</v>
      </c>
      <c r="R276" s="238">
        <f>Q276*H276</f>
        <v>0.00028230000000000003</v>
      </c>
      <c r="S276" s="238">
        <v>0</v>
      </c>
      <c r="T276" s="239">
        <f>S276*H276</f>
        <v>0</v>
      </c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R276" s="240" t="s">
        <v>398</v>
      </c>
      <c r="AT276" s="240" t="s">
        <v>256</v>
      </c>
      <c r="AU276" s="240" t="s">
        <v>85</v>
      </c>
      <c r="AY276" s="18" t="s">
        <v>253</v>
      </c>
      <c r="BE276" s="241">
        <f>IF(N276="základní",J276,0)</f>
        <v>0</v>
      </c>
      <c r="BF276" s="241">
        <f>IF(N276="snížená",J276,0)</f>
        <v>0</v>
      </c>
      <c r="BG276" s="241">
        <f>IF(N276="zákl. přenesená",J276,0)</f>
        <v>0</v>
      </c>
      <c r="BH276" s="241">
        <f>IF(N276="sníž. přenesená",J276,0)</f>
        <v>0</v>
      </c>
      <c r="BI276" s="241">
        <f>IF(N276="nulová",J276,0)</f>
        <v>0</v>
      </c>
      <c r="BJ276" s="18" t="s">
        <v>83</v>
      </c>
      <c r="BK276" s="241">
        <f>ROUND(I276*H276,2)</f>
        <v>0</v>
      </c>
      <c r="BL276" s="18" t="s">
        <v>398</v>
      </c>
      <c r="BM276" s="240" t="s">
        <v>431</v>
      </c>
    </row>
    <row r="277" s="14" customFormat="1">
      <c r="A277" s="14"/>
      <c r="B277" s="258"/>
      <c r="C277" s="259"/>
      <c r="D277" s="249" t="s">
        <v>264</v>
      </c>
      <c r="E277" s="260" t="s">
        <v>1</v>
      </c>
      <c r="F277" s="261" t="s">
        <v>185</v>
      </c>
      <c r="G277" s="259"/>
      <c r="H277" s="262">
        <v>21.039999999999999</v>
      </c>
      <c r="I277" s="263"/>
      <c r="J277" s="259"/>
      <c r="K277" s="259"/>
      <c r="L277" s="264"/>
      <c r="M277" s="265"/>
      <c r="N277" s="266"/>
      <c r="O277" s="266"/>
      <c r="P277" s="266"/>
      <c r="Q277" s="266"/>
      <c r="R277" s="266"/>
      <c r="S277" s="266"/>
      <c r="T277" s="267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T277" s="268" t="s">
        <v>264</v>
      </c>
      <c r="AU277" s="268" t="s">
        <v>85</v>
      </c>
      <c r="AV277" s="14" t="s">
        <v>85</v>
      </c>
      <c r="AW277" s="14" t="s">
        <v>32</v>
      </c>
      <c r="AX277" s="14" t="s">
        <v>76</v>
      </c>
      <c r="AY277" s="268" t="s">
        <v>253</v>
      </c>
    </row>
    <row r="278" s="14" customFormat="1">
      <c r="A278" s="14"/>
      <c r="B278" s="258"/>
      <c r="C278" s="259"/>
      <c r="D278" s="249" t="s">
        <v>264</v>
      </c>
      <c r="E278" s="260" t="s">
        <v>1</v>
      </c>
      <c r="F278" s="261" t="s">
        <v>189</v>
      </c>
      <c r="G278" s="259"/>
      <c r="H278" s="262">
        <v>7.1900000000000004</v>
      </c>
      <c r="I278" s="263"/>
      <c r="J278" s="259"/>
      <c r="K278" s="259"/>
      <c r="L278" s="264"/>
      <c r="M278" s="265"/>
      <c r="N278" s="266"/>
      <c r="O278" s="266"/>
      <c r="P278" s="266"/>
      <c r="Q278" s="266"/>
      <c r="R278" s="266"/>
      <c r="S278" s="266"/>
      <c r="T278" s="267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T278" s="268" t="s">
        <v>264</v>
      </c>
      <c r="AU278" s="268" t="s">
        <v>85</v>
      </c>
      <c r="AV278" s="14" t="s">
        <v>85</v>
      </c>
      <c r="AW278" s="14" t="s">
        <v>32</v>
      </c>
      <c r="AX278" s="14" t="s">
        <v>76</v>
      </c>
      <c r="AY278" s="268" t="s">
        <v>253</v>
      </c>
    </row>
    <row r="279" s="15" customFormat="1">
      <c r="A279" s="15"/>
      <c r="B279" s="269"/>
      <c r="C279" s="270"/>
      <c r="D279" s="249" t="s">
        <v>264</v>
      </c>
      <c r="E279" s="271" t="s">
        <v>1</v>
      </c>
      <c r="F279" s="272" t="s">
        <v>283</v>
      </c>
      <c r="G279" s="270"/>
      <c r="H279" s="273">
        <v>28.23</v>
      </c>
      <c r="I279" s="274"/>
      <c r="J279" s="270"/>
      <c r="K279" s="270"/>
      <c r="L279" s="275"/>
      <c r="M279" s="276"/>
      <c r="N279" s="277"/>
      <c r="O279" s="277"/>
      <c r="P279" s="277"/>
      <c r="Q279" s="277"/>
      <c r="R279" s="277"/>
      <c r="S279" s="277"/>
      <c r="T279" s="278"/>
      <c r="U279" s="15"/>
      <c r="V279" s="15"/>
      <c r="W279" s="15"/>
      <c r="X279" s="15"/>
      <c r="Y279" s="15"/>
      <c r="Z279" s="15"/>
      <c r="AA279" s="15"/>
      <c r="AB279" s="15"/>
      <c r="AC279" s="15"/>
      <c r="AD279" s="15"/>
      <c r="AE279" s="15"/>
      <c r="AT279" s="279" t="s">
        <v>264</v>
      </c>
      <c r="AU279" s="279" t="s">
        <v>85</v>
      </c>
      <c r="AV279" s="15" t="s">
        <v>260</v>
      </c>
      <c r="AW279" s="15" t="s">
        <v>32</v>
      </c>
      <c r="AX279" s="15" t="s">
        <v>83</v>
      </c>
      <c r="AY279" s="279" t="s">
        <v>253</v>
      </c>
    </row>
    <row r="280" s="2" customFormat="1" ht="16.5" customHeight="1">
      <c r="A280" s="39"/>
      <c r="B280" s="40"/>
      <c r="C280" s="291" t="s">
        <v>432</v>
      </c>
      <c r="D280" s="291" t="s">
        <v>371</v>
      </c>
      <c r="E280" s="292" t="s">
        <v>433</v>
      </c>
      <c r="F280" s="293" t="s">
        <v>434</v>
      </c>
      <c r="G280" s="294" t="s">
        <v>179</v>
      </c>
      <c r="H280" s="295">
        <v>32.902000000000001</v>
      </c>
      <c r="I280" s="296"/>
      <c r="J280" s="297">
        <f>ROUND(I280*H280,2)</f>
        <v>0</v>
      </c>
      <c r="K280" s="293" t="s">
        <v>259</v>
      </c>
      <c r="L280" s="298"/>
      <c r="M280" s="299" t="s">
        <v>1</v>
      </c>
      <c r="N280" s="300" t="s">
        <v>41</v>
      </c>
      <c r="O280" s="92"/>
      <c r="P280" s="238">
        <f>O280*H280</f>
        <v>0</v>
      </c>
      <c r="Q280" s="238">
        <v>0.00040000000000000002</v>
      </c>
      <c r="R280" s="238">
        <f>Q280*H280</f>
        <v>0.0131608</v>
      </c>
      <c r="S280" s="238">
        <v>0</v>
      </c>
      <c r="T280" s="239">
        <f>S280*H280</f>
        <v>0</v>
      </c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R280" s="240" t="s">
        <v>366</v>
      </c>
      <c r="AT280" s="240" t="s">
        <v>371</v>
      </c>
      <c r="AU280" s="240" t="s">
        <v>85</v>
      </c>
      <c r="AY280" s="18" t="s">
        <v>253</v>
      </c>
      <c r="BE280" s="241">
        <f>IF(N280="základní",J280,0)</f>
        <v>0</v>
      </c>
      <c r="BF280" s="241">
        <f>IF(N280="snížená",J280,0)</f>
        <v>0</v>
      </c>
      <c r="BG280" s="241">
        <f>IF(N280="zákl. přenesená",J280,0)</f>
        <v>0</v>
      </c>
      <c r="BH280" s="241">
        <f>IF(N280="sníž. přenesená",J280,0)</f>
        <v>0</v>
      </c>
      <c r="BI280" s="241">
        <f>IF(N280="nulová",J280,0)</f>
        <v>0</v>
      </c>
      <c r="BJ280" s="18" t="s">
        <v>83</v>
      </c>
      <c r="BK280" s="241">
        <f>ROUND(I280*H280,2)</f>
        <v>0</v>
      </c>
      <c r="BL280" s="18" t="s">
        <v>398</v>
      </c>
      <c r="BM280" s="240" t="s">
        <v>435</v>
      </c>
    </row>
    <row r="281" s="14" customFormat="1">
      <c r="A281" s="14"/>
      <c r="B281" s="258"/>
      <c r="C281" s="259"/>
      <c r="D281" s="249" t="s">
        <v>264</v>
      </c>
      <c r="E281" s="259"/>
      <c r="F281" s="261" t="s">
        <v>436</v>
      </c>
      <c r="G281" s="259"/>
      <c r="H281" s="262">
        <v>32.902000000000001</v>
      </c>
      <c r="I281" s="263"/>
      <c r="J281" s="259"/>
      <c r="K281" s="259"/>
      <c r="L281" s="264"/>
      <c r="M281" s="265"/>
      <c r="N281" s="266"/>
      <c r="O281" s="266"/>
      <c r="P281" s="266"/>
      <c r="Q281" s="266"/>
      <c r="R281" s="266"/>
      <c r="S281" s="266"/>
      <c r="T281" s="267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T281" s="268" t="s">
        <v>264</v>
      </c>
      <c r="AU281" s="268" t="s">
        <v>85</v>
      </c>
      <c r="AV281" s="14" t="s">
        <v>85</v>
      </c>
      <c r="AW281" s="14" t="s">
        <v>4</v>
      </c>
      <c r="AX281" s="14" t="s">
        <v>83</v>
      </c>
      <c r="AY281" s="268" t="s">
        <v>253</v>
      </c>
    </row>
    <row r="282" s="2" customFormat="1" ht="24.15" customHeight="1">
      <c r="A282" s="39"/>
      <c r="B282" s="40"/>
      <c r="C282" s="229" t="s">
        <v>437</v>
      </c>
      <c r="D282" s="229" t="s">
        <v>256</v>
      </c>
      <c r="E282" s="230" t="s">
        <v>438</v>
      </c>
      <c r="F282" s="231" t="s">
        <v>439</v>
      </c>
      <c r="G282" s="232" t="s">
        <v>422</v>
      </c>
      <c r="H282" s="233">
        <v>0.012999999999999999</v>
      </c>
      <c r="I282" s="234"/>
      <c r="J282" s="235">
        <f>ROUND(I282*H282,2)</f>
        <v>0</v>
      </c>
      <c r="K282" s="231" t="s">
        <v>259</v>
      </c>
      <c r="L282" s="45"/>
      <c r="M282" s="236" t="s">
        <v>1</v>
      </c>
      <c r="N282" s="237" t="s">
        <v>41</v>
      </c>
      <c r="O282" s="92"/>
      <c r="P282" s="238">
        <f>O282*H282</f>
        <v>0</v>
      </c>
      <c r="Q282" s="238">
        <v>0</v>
      </c>
      <c r="R282" s="238">
        <f>Q282*H282</f>
        <v>0</v>
      </c>
      <c r="S282" s="238">
        <v>0</v>
      </c>
      <c r="T282" s="239">
        <f>S282*H282</f>
        <v>0</v>
      </c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R282" s="240" t="s">
        <v>398</v>
      </c>
      <c r="AT282" s="240" t="s">
        <v>256</v>
      </c>
      <c r="AU282" s="240" t="s">
        <v>85</v>
      </c>
      <c r="AY282" s="18" t="s">
        <v>253</v>
      </c>
      <c r="BE282" s="241">
        <f>IF(N282="základní",J282,0)</f>
        <v>0</v>
      </c>
      <c r="BF282" s="241">
        <f>IF(N282="snížená",J282,0)</f>
        <v>0</v>
      </c>
      <c r="BG282" s="241">
        <f>IF(N282="zákl. přenesená",J282,0)</f>
        <v>0</v>
      </c>
      <c r="BH282" s="241">
        <f>IF(N282="sníž. přenesená",J282,0)</f>
        <v>0</v>
      </c>
      <c r="BI282" s="241">
        <f>IF(N282="nulová",J282,0)</f>
        <v>0</v>
      </c>
      <c r="BJ282" s="18" t="s">
        <v>83</v>
      </c>
      <c r="BK282" s="241">
        <f>ROUND(I282*H282,2)</f>
        <v>0</v>
      </c>
      <c r="BL282" s="18" t="s">
        <v>398</v>
      </c>
      <c r="BM282" s="240" t="s">
        <v>440</v>
      </c>
    </row>
    <row r="283" s="2" customFormat="1">
      <c r="A283" s="39"/>
      <c r="B283" s="40"/>
      <c r="C283" s="41"/>
      <c r="D283" s="242" t="s">
        <v>262</v>
      </c>
      <c r="E283" s="41"/>
      <c r="F283" s="243" t="s">
        <v>441</v>
      </c>
      <c r="G283" s="41"/>
      <c r="H283" s="41"/>
      <c r="I283" s="244"/>
      <c r="J283" s="41"/>
      <c r="K283" s="41"/>
      <c r="L283" s="45"/>
      <c r="M283" s="245"/>
      <c r="N283" s="246"/>
      <c r="O283" s="92"/>
      <c r="P283" s="92"/>
      <c r="Q283" s="92"/>
      <c r="R283" s="92"/>
      <c r="S283" s="92"/>
      <c r="T283" s="93"/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  <c r="AT283" s="18" t="s">
        <v>262</v>
      </c>
      <c r="AU283" s="18" t="s">
        <v>85</v>
      </c>
    </row>
    <row r="284" s="12" customFormat="1" ht="22.8" customHeight="1">
      <c r="A284" s="12"/>
      <c r="B284" s="213"/>
      <c r="C284" s="214"/>
      <c r="D284" s="215" t="s">
        <v>75</v>
      </c>
      <c r="E284" s="227" t="s">
        <v>442</v>
      </c>
      <c r="F284" s="227" t="s">
        <v>443</v>
      </c>
      <c r="G284" s="214"/>
      <c r="H284" s="214"/>
      <c r="I284" s="217"/>
      <c r="J284" s="228">
        <f>BK284</f>
        <v>0</v>
      </c>
      <c r="K284" s="214"/>
      <c r="L284" s="219"/>
      <c r="M284" s="220"/>
      <c r="N284" s="221"/>
      <c r="O284" s="221"/>
      <c r="P284" s="222">
        <f>SUM(P285:P498)</f>
        <v>0</v>
      </c>
      <c r="Q284" s="221"/>
      <c r="R284" s="222">
        <f>SUM(R285:R498)</f>
        <v>27.089439679999998</v>
      </c>
      <c r="S284" s="221"/>
      <c r="T284" s="223">
        <f>SUM(T285:T498)</f>
        <v>0</v>
      </c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R284" s="224" t="s">
        <v>85</v>
      </c>
      <c r="AT284" s="225" t="s">
        <v>75</v>
      </c>
      <c r="AU284" s="225" t="s">
        <v>83</v>
      </c>
      <c r="AY284" s="224" t="s">
        <v>253</v>
      </c>
      <c r="BK284" s="226">
        <f>SUM(BK285:BK498)</f>
        <v>0</v>
      </c>
    </row>
    <row r="285" s="2" customFormat="1" ht="24.15" customHeight="1">
      <c r="A285" s="39"/>
      <c r="B285" s="40"/>
      <c r="C285" s="229" t="s">
        <v>444</v>
      </c>
      <c r="D285" s="229" t="s">
        <v>256</v>
      </c>
      <c r="E285" s="230" t="s">
        <v>445</v>
      </c>
      <c r="F285" s="231" t="s">
        <v>446</v>
      </c>
      <c r="G285" s="232" t="s">
        <v>179</v>
      </c>
      <c r="H285" s="233">
        <v>119.124</v>
      </c>
      <c r="I285" s="234"/>
      <c r="J285" s="235">
        <f>ROUND(I285*H285,2)</f>
        <v>0</v>
      </c>
      <c r="K285" s="231" t="s">
        <v>259</v>
      </c>
      <c r="L285" s="45"/>
      <c r="M285" s="236" t="s">
        <v>1</v>
      </c>
      <c r="N285" s="237" t="s">
        <v>41</v>
      </c>
      <c r="O285" s="92"/>
      <c r="P285" s="238">
        <f>O285*H285</f>
        <v>0</v>
      </c>
      <c r="Q285" s="238">
        <v>0.046969999999999998</v>
      </c>
      <c r="R285" s="238">
        <f>Q285*H285</f>
        <v>5.5952542799999998</v>
      </c>
      <c r="S285" s="238">
        <v>0</v>
      </c>
      <c r="T285" s="239">
        <f>S285*H285</f>
        <v>0</v>
      </c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R285" s="240" t="s">
        <v>398</v>
      </c>
      <c r="AT285" s="240" t="s">
        <v>256</v>
      </c>
      <c r="AU285" s="240" t="s">
        <v>85</v>
      </c>
      <c r="AY285" s="18" t="s">
        <v>253</v>
      </c>
      <c r="BE285" s="241">
        <f>IF(N285="základní",J285,0)</f>
        <v>0</v>
      </c>
      <c r="BF285" s="241">
        <f>IF(N285="snížená",J285,0)</f>
        <v>0</v>
      </c>
      <c r="BG285" s="241">
        <f>IF(N285="zákl. přenesená",J285,0)</f>
        <v>0</v>
      </c>
      <c r="BH285" s="241">
        <f>IF(N285="sníž. přenesená",J285,0)</f>
        <v>0</v>
      </c>
      <c r="BI285" s="241">
        <f>IF(N285="nulová",J285,0)</f>
        <v>0</v>
      </c>
      <c r="BJ285" s="18" t="s">
        <v>83</v>
      </c>
      <c r="BK285" s="241">
        <f>ROUND(I285*H285,2)</f>
        <v>0</v>
      </c>
      <c r="BL285" s="18" t="s">
        <v>398</v>
      </c>
      <c r="BM285" s="240" t="s">
        <v>447</v>
      </c>
    </row>
    <row r="286" s="2" customFormat="1">
      <c r="A286" s="39"/>
      <c r="B286" s="40"/>
      <c r="C286" s="41"/>
      <c r="D286" s="242" t="s">
        <v>262</v>
      </c>
      <c r="E286" s="41"/>
      <c r="F286" s="243" t="s">
        <v>448</v>
      </c>
      <c r="G286" s="41"/>
      <c r="H286" s="41"/>
      <c r="I286" s="244"/>
      <c r="J286" s="41"/>
      <c r="K286" s="41"/>
      <c r="L286" s="45"/>
      <c r="M286" s="245"/>
      <c r="N286" s="246"/>
      <c r="O286" s="92"/>
      <c r="P286" s="92"/>
      <c r="Q286" s="92"/>
      <c r="R286" s="92"/>
      <c r="S286" s="92"/>
      <c r="T286" s="93"/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T286" s="18" t="s">
        <v>262</v>
      </c>
      <c r="AU286" s="18" t="s">
        <v>85</v>
      </c>
    </row>
    <row r="287" s="13" customFormat="1">
      <c r="A287" s="13"/>
      <c r="B287" s="247"/>
      <c r="C287" s="248"/>
      <c r="D287" s="249" t="s">
        <v>264</v>
      </c>
      <c r="E287" s="250" t="s">
        <v>1</v>
      </c>
      <c r="F287" s="251" t="s">
        <v>277</v>
      </c>
      <c r="G287" s="248"/>
      <c r="H287" s="250" t="s">
        <v>1</v>
      </c>
      <c r="I287" s="252"/>
      <c r="J287" s="248"/>
      <c r="K287" s="248"/>
      <c r="L287" s="253"/>
      <c r="M287" s="254"/>
      <c r="N287" s="255"/>
      <c r="O287" s="255"/>
      <c r="P287" s="255"/>
      <c r="Q287" s="255"/>
      <c r="R287" s="255"/>
      <c r="S287" s="255"/>
      <c r="T287" s="256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T287" s="257" t="s">
        <v>264</v>
      </c>
      <c r="AU287" s="257" t="s">
        <v>85</v>
      </c>
      <c r="AV287" s="13" t="s">
        <v>83</v>
      </c>
      <c r="AW287" s="13" t="s">
        <v>32</v>
      </c>
      <c r="AX287" s="13" t="s">
        <v>76</v>
      </c>
      <c r="AY287" s="257" t="s">
        <v>253</v>
      </c>
    </row>
    <row r="288" s="13" customFormat="1">
      <c r="A288" s="13"/>
      <c r="B288" s="247"/>
      <c r="C288" s="248"/>
      <c r="D288" s="249" t="s">
        <v>264</v>
      </c>
      <c r="E288" s="250" t="s">
        <v>1</v>
      </c>
      <c r="F288" s="251" t="s">
        <v>449</v>
      </c>
      <c r="G288" s="248"/>
      <c r="H288" s="250" t="s">
        <v>1</v>
      </c>
      <c r="I288" s="252"/>
      <c r="J288" s="248"/>
      <c r="K288" s="248"/>
      <c r="L288" s="253"/>
      <c r="M288" s="254"/>
      <c r="N288" s="255"/>
      <c r="O288" s="255"/>
      <c r="P288" s="255"/>
      <c r="Q288" s="255"/>
      <c r="R288" s="255"/>
      <c r="S288" s="255"/>
      <c r="T288" s="256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T288" s="257" t="s">
        <v>264</v>
      </c>
      <c r="AU288" s="257" t="s">
        <v>85</v>
      </c>
      <c r="AV288" s="13" t="s">
        <v>83</v>
      </c>
      <c r="AW288" s="13" t="s">
        <v>32</v>
      </c>
      <c r="AX288" s="13" t="s">
        <v>76</v>
      </c>
      <c r="AY288" s="257" t="s">
        <v>253</v>
      </c>
    </row>
    <row r="289" s="14" customFormat="1">
      <c r="A289" s="14"/>
      <c r="B289" s="258"/>
      <c r="C289" s="259"/>
      <c r="D289" s="249" t="s">
        <v>264</v>
      </c>
      <c r="E289" s="260" t="s">
        <v>1</v>
      </c>
      <c r="F289" s="261" t="s">
        <v>450</v>
      </c>
      <c r="G289" s="259"/>
      <c r="H289" s="262">
        <v>20.163</v>
      </c>
      <c r="I289" s="263"/>
      <c r="J289" s="259"/>
      <c r="K289" s="259"/>
      <c r="L289" s="264"/>
      <c r="M289" s="265"/>
      <c r="N289" s="266"/>
      <c r="O289" s="266"/>
      <c r="P289" s="266"/>
      <c r="Q289" s="266"/>
      <c r="R289" s="266"/>
      <c r="S289" s="266"/>
      <c r="T289" s="267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T289" s="268" t="s">
        <v>264</v>
      </c>
      <c r="AU289" s="268" t="s">
        <v>85</v>
      </c>
      <c r="AV289" s="14" t="s">
        <v>85</v>
      </c>
      <c r="AW289" s="14" t="s">
        <v>32</v>
      </c>
      <c r="AX289" s="14" t="s">
        <v>76</v>
      </c>
      <c r="AY289" s="268" t="s">
        <v>253</v>
      </c>
    </row>
    <row r="290" s="13" customFormat="1">
      <c r="A290" s="13"/>
      <c r="B290" s="247"/>
      <c r="C290" s="248"/>
      <c r="D290" s="249" t="s">
        <v>264</v>
      </c>
      <c r="E290" s="250" t="s">
        <v>1</v>
      </c>
      <c r="F290" s="251" t="s">
        <v>451</v>
      </c>
      <c r="G290" s="248"/>
      <c r="H290" s="250" t="s">
        <v>1</v>
      </c>
      <c r="I290" s="252"/>
      <c r="J290" s="248"/>
      <c r="K290" s="248"/>
      <c r="L290" s="253"/>
      <c r="M290" s="254"/>
      <c r="N290" s="255"/>
      <c r="O290" s="255"/>
      <c r="P290" s="255"/>
      <c r="Q290" s="255"/>
      <c r="R290" s="255"/>
      <c r="S290" s="255"/>
      <c r="T290" s="256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T290" s="257" t="s">
        <v>264</v>
      </c>
      <c r="AU290" s="257" t="s">
        <v>85</v>
      </c>
      <c r="AV290" s="13" t="s">
        <v>83</v>
      </c>
      <c r="AW290" s="13" t="s">
        <v>32</v>
      </c>
      <c r="AX290" s="13" t="s">
        <v>76</v>
      </c>
      <c r="AY290" s="257" t="s">
        <v>253</v>
      </c>
    </row>
    <row r="291" s="14" customFormat="1">
      <c r="A291" s="14"/>
      <c r="B291" s="258"/>
      <c r="C291" s="259"/>
      <c r="D291" s="249" t="s">
        <v>264</v>
      </c>
      <c r="E291" s="260" t="s">
        <v>1</v>
      </c>
      <c r="F291" s="261" t="s">
        <v>452</v>
      </c>
      <c r="G291" s="259"/>
      <c r="H291" s="262">
        <v>75.709000000000003</v>
      </c>
      <c r="I291" s="263"/>
      <c r="J291" s="259"/>
      <c r="K291" s="259"/>
      <c r="L291" s="264"/>
      <c r="M291" s="265"/>
      <c r="N291" s="266"/>
      <c r="O291" s="266"/>
      <c r="P291" s="266"/>
      <c r="Q291" s="266"/>
      <c r="R291" s="266"/>
      <c r="S291" s="266"/>
      <c r="T291" s="267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T291" s="268" t="s">
        <v>264</v>
      </c>
      <c r="AU291" s="268" t="s">
        <v>85</v>
      </c>
      <c r="AV291" s="14" t="s">
        <v>85</v>
      </c>
      <c r="AW291" s="14" t="s">
        <v>32</v>
      </c>
      <c r="AX291" s="14" t="s">
        <v>76</v>
      </c>
      <c r="AY291" s="268" t="s">
        <v>253</v>
      </c>
    </row>
    <row r="292" s="13" customFormat="1">
      <c r="A292" s="13"/>
      <c r="B292" s="247"/>
      <c r="C292" s="248"/>
      <c r="D292" s="249" t="s">
        <v>264</v>
      </c>
      <c r="E292" s="250" t="s">
        <v>1</v>
      </c>
      <c r="F292" s="251" t="s">
        <v>453</v>
      </c>
      <c r="G292" s="248"/>
      <c r="H292" s="250" t="s">
        <v>1</v>
      </c>
      <c r="I292" s="252"/>
      <c r="J292" s="248"/>
      <c r="K292" s="248"/>
      <c r="L292" s="253"/>
      <c r="M292" s="254"/>
      <c r="N292" s="255"/>
      <c r="O292" s="255"/>
      <c r="P292" s="255"/>
      <c r="Q292" s="255"/>
      <c r="R292" s="255"/>
      <c r="S292" s="255"/>
      <c r="T292" s="256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257" t="s">
        <v>264</v>
      </c>
      <c r="AU292" s="257" t="s">
        <v>85</v>
      </c>
      <c r="AV292" s="13" t="s">
        <v>83</v>
      </c>
      <c r="AW292" s="13" t="s">
        <v>32</v>
      </c>
      <c r="AX292" s="13" t="s">
        <v>76</v>
      </c>
      <c r="AY292" s="257" t="s">
        <v>253</v>
      </c>
    </row>
    <row r="293" s="14" customFormat="1">
      <c r="A293" s="14"/>
      <c r="B293" s="258"/>
      <c r="C293" s="259"/>
      <c r="D293" s="249" t="s">
        <v>264</v>
      </c>
      <c r="E293" s="260" t="s">
        <v>1</v>
      </c>
      <c r="F293" s="261" t="s">
        <v>454</v>
      </c>
      <c r="G293" s="259"/>
      <c r="H293" s="262">
        <v>4.4909999999999997</v>
      </c>
      <c r="I293" s="263"/>
      <c r="J293" s="259"/>
      <c r="K293" s="259"/>
      <c r="L293" s="264"/>
      <c r="M293" s="265"/>
      <c r="N293" s="266"/>
      <c r="O293" s="266"/>
      <c r="P293" s="266"/>
      <c r="Q293" s="266"/>
      <c r="R293" s="266"/>
      <c r="S293" s="266"/>
      <c r="T293" s="267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T293" s="268" t="s">
        <v>264</v>
      </c>
      <c r="AU293" s="268" t="s">
        <v>85</v>
      </c>
      <c r="AV293" s="14" t="s">
        <v>85</v>
      </c>
      <c r="AW293" s="14" t="s">
        <v>32</v>
      </c>
      <c r="AX293" s="14" t="s">
        <v>76</v>
      </c>
      <c r="AY293" s="268" t="s">
        <v>253</v>
      </c>
    </row>
    <row r="294" s="14" customFormat="1">
      <c r="A294" s="14"/>
      <c r="B294" s="258"/>
      <c r="C294" s="259"/>
      <c r="D294" s="249" t="s">
        <v>264</v>
      </c>
      <c r="E294" s="260" t="s">
        <v>1</v>
      </c>
      <c r="F294" s="261" t="s">
        <v>455</v>
      </c>
      <c r="G294" s="259"/>
      <c r="H294" s="262">
        <v>18.760999999999999</v>
      </c>
      <c r="I294" s="263"/>
      <c r="J294" s="259"/>
      <c r="K294" s="259"/>
      <c r="L294" s="264"/>
      <c r="M294" s="265"/>
      <c r="N294" s="266"/>
      <c r="O294" s="266"/>
      <c r="P294" s="266"/>
      <c r="Q294" s="266"/>
      <c r="R294" s="266"/>
      <c r="S294" s="266"/>
      <c r="T294" s="267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T294" s="268" t="s">
        <v>264</v>
      </c>
      <c r="AU294" s="268" t="s">
        <v>85</v>
      </c>
      <c r="AV294" s="14" t="s">
        <v>85</v>
      </c>
      <c r="AW294" s="14" t="s">
        <v>32</v>
      </c>
      <c r="AX294" s="14" t="s">
        <v>76</v>
      </c>
      <c r="AY294" s="268" t="s">
        <v>253</v>
      </c>
    </row>
    <row r="295" s="15" customFormat="1">
      <c r="A295" s="15"/>
      <c r="B295" s="269"/>
      <c r="C295" s="270"/>
      <c r="D295" s="249" t="s">
        <v>264</v>
      </c>
      <c r="E295" s="271" t="s">
        <v>1</v>
      </c>
      <c r="F295" s="272" t="s">
        <v>283</v>
      </c>
      <c r="G295" s="270"/>
      <c r="H295" s="273">
        <v>119.124</v>
      </c>
      <c r="I295" s="274"/>
      <c r="J295" s="270"/>
      <c r="K295" s="270"/>
      <c r="L295" s="275"/>
      <c r="M295" s="276"/>
      <c r="N295" s="277"/>
      <c r="O295" s="277"/>
      <c r="P295" s="277"/>
      <c r="Q295" s="277"/>
      <c r="R295" s="277"/>
      <c r="S295" s="277"/>
      <c r="T295" s="278"/>
      <c r="U295" s="15"/>
      <c r="V295" s="15"/>
      <c r="W295" s="15"/>
      <c r="X295" s="15"/>
      <c r="Y295" s="15"/>
      <c r="Z295" s="15"/>
      <c r="AA295" s="15"/>
      <c r="AB295" s="15"/>
      <c r="AC295" s="15"/>
      <c r="AD295" s="15"/>
      <c r="AE295" s="15"/>
      <c r="AT295" s="279" t="s">
        <v>264</v>
      </c>
      <c r="AU295" s="279" t="s">
        <v>85</v>
      </c>
      <c r="AV295" s="15" t="s">
        <v>260</v>
      </c>
      <c r="AW295" s="15" t="s">
        <v>32</v>
      </c>
      <c r="AX295" s="15" t="s">
        <v>83</v>
      </c>
      <c r="AY295" s="279" t="s">
        <v>253</v>
      </c>
    </row>
    <row r="296" s="2" customFormat="1" ht="16.5" customHeight="1">
      <c r="A296" s="39"/>
      <c r="B296" s="40"/>
      <c r="C296" s="229" t="s">
        <v>456</v>
      </c>
      <c r="D296" s="229" t="s">
        <v>256</v>
      </c>
      <c r="E296" s="230" t="s">
        <v>457</v>
      </c>
      <c r="F296" s="231" t="s">
        <v>458</v>
      </c>
      <c r="G296" s="232" t="s">
        <v>187</v>
      </c>
      <c r="H296" s="233">
        <v>7.5800000000000001</v>
      </c>
      <c r="I296" s="234"/>
      <c r="J296" s="235">
        <f>ROUND(I296*H296,2)</f>
        <v>0</v>
      </c>
      <c r="K296" s="231" t="s">
        <v>259</v>
      </c>
      <c r="L296" s="45"/>
      <c r="M296" s="236" t="s">
        <v>1</v>
      </c>
      <c r="N296" s="237" t="s">
        <v>41</v>
      </c>
      <c r="O296" s="92"/>
      <c r="P296" s="238">
        <f>O296*H296</f>
        <v>0</v>
      </c>
      <c r="Q296" s="238">
        <v>0.00091</v>
      </c>
      <c r="R296" s="238">
        <f>Q296*H296</f>
        <v>0.0068977999999999999</v>
      </c>
      <c r="S296" s="238">
        <v>0</v>
      </c>
      <c r="T296" s="239">
        <f>S296*H296</f>
        <v>0</v>
      </c>
      <c r="U296" s="39"/>
      <c r="V296" s="39"/>
      <c r="W296" s="39"/>
      <c r="X296" s="39"/>
      <c r="Y296" s="39"/>
      <c r="Z296" s="39"/>
      <c r="AA296" s="39"/>
      <c r="AB296" s="39"/>
      <c r="AC296" s="39"/>
      <c r="AD296" s="39"/>
      <c r="AE296" s="39"/>
      <c r="AR296" s="240" t="s">
        <v>398</v>
      </c>
      <c r="AT296" s="240" t="s">
        <v>256</v>
      </c>
      <c r="AU296" s="240" t="s">
        <v>85</v>
      </c>
      <c r="AY296" s="18" t="s">
        <v>253</v>
      </c>
      <c r="BE296" s="241">
        <f>IF(N296="základní",J296,0)</f>
        <v>0</v>
      </c>
      <c r="BF296" s="241">
        <f>IF(N296="snížená",J296,0)</f>
        <v>0</v>
      </c>
      <c r="BG296" s="241">
        <f>IF(N296="zákl. přenesená",J296,0)</f>
        <v>0</v>
      </c>
      <c r="BH296" s="241">
        <f>IF(N296="sníž. přenesená",J296,0)</f>
        <v>0</v>
      </c>
      <c r="BI296" s="241">
        <f>IF(N296="nulová",J296,0)</f>
        <v>0</v>
      </c>
      <c r="BJ296" s="18" t="s">
        <v>83</v>
      </c>
      <c r="BK296" s="241">
        <f>ROUND(I296*H296,2)</f>
        <v>0</v>
      </c>
      <c r="BL296" s="18" t="s">
        <v>398</v>
      </c>
      <c r="BM296" s="240" t="s">
        <v>459</v>
      </c>
    </row>
    <row r="297" s="2" customFormat="1">
      <c r="A297" s="39"/>
      <c r="B297" s="40"/>
      <c r="C297" s="41"/>
      <c r="D297" s="242" t="s">
        <v>262</v>
      </c>
      <c r="E297" s="41"/>
      <c r="F297" s="243" t="s">
        <v>460</v>
      </c>
      <c r="G297" s="41"/>
      <c r="H297" s="41"/>
      <c r="I297" s="244"/>
      <c r="J297" s="41"/>
      <c r="K297" s="41"/>
      <c r="L297" s="45"/>
      <c r="M297" s="245"/>
      <c r="N297" s="246"/>
      <c r="O297" s="92"/>
      <c r="P297" s="92"/>
      <c r="Q297" s="92"/>
      <c r="R297" s="92"/>
      <c r="S297" s="92"/>
      <c r="T297" s="93"/>
      <c r="U297" s="39"/>
      <c r="V297" s="39"/>
      <c r="W297" s="39"/>
      <c r="X297" s="39"/>
      <c r="Y297" s="39"/>
      <c r="Z297" s="39"/>
      <c r="AA297" s="39"/>
      <c r="AB297" s="39"/>
      <c r="AC297" s="39"/>
      <c r="AD297" s="39"/>
      <c r="AE297" s="39"/>
      <c r="AT297" s="18" t="s">
        <v>262</v>
      </c>
      <c r="AU297" s="18" t="s">
        <v>85</v>
      </c>
    </row>
    <row r="298" s="13" customFormat="1">
      <c r="A298" s="13"/>
      <c r="B298" s="247"/>
      <c r="C298" s="248"/>
      <c r="D298" s="249" t="s">
        <v>264</v>
      </c>
      <c r="E298" s="250" t="s">
        <v>1</v>
      </c>
      <c r="F298" s="251" t="s">
        <v>277</v>
      </c>
      <c r="G298" s="248"/>
      <c r="H298" s="250" t="s">
        <v>1</v>
      </c>
      <c r="I298" s="252"/>
      <c r="J298" s="248"/>
      <c r="K298" s="248"/>
      <c r="L298" s="253"/>
      <c r="M298" s="254"/>
      <c r="N298" s="255"/>
      <c r="O298" s="255"/>
      <c r="P298" s="255"/>
      <c r="Q298" s="255"/>
      <c r="R298" s="255"/>
      <c r="S298" s="255"/>
      <c r="T298" s="256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T298" s="257" t="s">
        <v>264</v>
      </c>
      <c r="AU298" s="257" t="s">
        <v>85</v>
      </c>
      <c r="AV298" s="13" t="s">
        <v>83</v>
      </c>
      <c r="AW298" s="13" t="s">
        <v>32</v>
      </c>
      <c r="AX298" s="13" t="s">
        <v>76</v>
      </c>
      <c r="AY298" s="257" t="s">
        <v>253</v>
      </c>
    </row>
    <row r="299" s="14" customFormat="1">
      <c r="A299" s="14"/>
      <c r="B299" s="258"/>
      <c r="C299" s="259"/>
      <c r="D299" s="249" t="s">
        <v>264</v>
      </c>
      <c r="E299" s="260" t="s">
        <v>1</v>
      </c>
      <c r="F299" s="261" t="s">
        <v>461</v>
      </c>
      <c r="G299" s="259"/>
      <c r="H299" s="262">
        <v>7.5800000000000001</v>
      </c>
      <c r="I299" s="263"/>
      <c r="J299" s="259"/>
      <c r="K299" s="259"/>
      <c r="L299" s="264"/>
      <c r="M299" s="265"/>
      <c r="N299" s="266"/>
      <c r="O299" s="266"/>
      <c r="P299" s="266"/>
      <c r="Q299" s="266"/>
      <c r="R299" s="266"/>
      <c r="S299" s="266"/>
      <c r="T299" s="267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T299" s="268" t="s">
        <v>264</v>
      </c>
      <c r="AU299" s="268" t="s">
        <v>85</v>
      </c>
      <c r="AV299" s="14" t="s">
        <v>85</v>
      </c>
      <c r="AW299" s="14" t="s">
        <v>32</v>
      </c>
      <c r="AX299" s="14" t="s">
        <v>83</v>
      </c>
      <c r="AY299" s="268" t="s">
        <v>253</v>
      </c>
    </row>
    <row r="300" s="2" customFormat="1" ht="21.75" customHeight="1">
      <c r="A300" s="39"/>
      <c r="B300" s="40"/>
      <c r="C300" s="229" t="s">
        <v>462</v>
      </c>
      <c r="D300" s="229" t="s">
        <v>256</v>
      </c>
      <c r="E300" s="230" t="s">
        <v>463</v>
      </c>
      <c r="F300" s="231" t="s">
        <v>464</v>
      </c>
      <c r="G300" s="232" t="s">
        <v>179</v>
      </c>
      <c r="H300" s="233">
        <v>222.12200000000001</v>
      </c>
      <c r="I300" s="234"/>
      <c r="J300" s="235">
        <f>ROUND(I300*H300,2)</f>
        <v>0</v>
      </c>
      <c r="K300" s="231" t="s">
        <v>259</v>
      </c>
      <c r="L300" s="45"/>
      <c r="M300" s="236" t="s">
        <v>1</v>
      </c>
      <c r="N300" s="237" t="s">
        <v>41</v>
      </c>
      <c r="O300" s="92"/>
      <c r="P300" s="238">
        <f>O300*H300</f>
        <v>0</v>
      </c>
      <c r="Q300" s="238">
        <v>0.00020000000000000001</v>
      </c>
      <c r="R300" s="238">
        <f>Q300*H300</f>
        <v>0.044424400000000003</v>
      </c>
      <c r="S300" s="238">
        <v>0</v>
      </c>
      <c r="T300" s="239">
        <f>S300*H300</f>
        <v>0</v>
      </c>
      <c r="U300" s="39"/>
      <c r="V300" s="39"/>
      <c r="W300" s="39"/>
      <c r="X300" s="39"/>
      <c r="Y300" s="39"/>
      <c r="Z300" s="39"/>
      <c r="AA300" s="39"/>
      <c r="AB300" s="39"/>
      <c r="AC300" s="39"/>
      <c r="AD300" s="39"/>
      <c r="AE300" s="39"/>
      <c r="AR300" s="240" t="s">
        <v>398</v>
      </c>
      <c r="AT300" s="240" t="s">
        <v>256</v>
      </c>
      <c r="AU300" s="240" t="s">
        <v>85</v>
      </c>
      <c r="AY300" s="18" t="s">
        <v>253</v>
      </c>
      <c r="BE300" s="241">
        <f>IF(N300="základní",J300,0)</f>
        <v>0</v>
      </c>
      <c r="BF300" s="241">
        <f>IF(N300="snížená",J300,0)</f>
        <v>0</v>
      </c>
      <c r="BG300" s="241">
        <f>IF(N300="zákl. přenesená",J300,0)</f>
        <v>0</v>
      </c>
      <c r="BH300" s="241">
        <f>IF(N300="sníž. přenesená",J300,0)</f>
        <v>0</v>
      </c>
      <c r="BI300" s="241">
        <f>IF(N300="nulová",J300,0)</f>
        <v>0</v>
      </c>
      <c r="BJ300" s="18" t="s">
        <v>83</v>
      </c>
      <c r="BK300" s="241">
        <f>ROUND(I300*H300,2)</f>
        <v>0</v>
      </c>
      <c r="BL300" s="18" t="s">
        <v>398</v>
      </c>
      <c r="BM300" s="240" t="s">
        <v>465</v>
      </c>
    </row>
    <row r="301" s="2" customFormat="1">
      <c r="A301" s="39"/>
      <c r="B301" s="40"/>
      <c r="C301" s="41"/>
      <c r="D301" s="242" t="s">
        <v>262</v>
      </c>
      <c r="E301" s="41"/>
      <c r="F301" s="243" t="s">
        <v>466</v>
      </c>
      <c r="G301" s="41"/>
      <c r="H301" s="41"/>
      <c r="I301" s="244"/>
      <c r="J301" s="41"/>
      <c r="K301" s="41"/>
      <c r="L301" s="45"/>
      <c r="M301" s="245"/>
      <c r="N301" s="246"/>
      <c r="O301" s="92"/>
      <c r="P301" s="92"/>
      <c r="Q301" s="92"/>
      <c r="R301" s="92"/>
      <c r="S301" s="92"/>
      <c r="T301" s="93"/>
      <c r="U301" s="39"/>
      <c r="V301" s="39"/>
      <c r="W301" s="39"/>
      <c r="X301" s="39"/>
      <c r="Y301" s="39"/>
      <c r="Z301" s="39"/>
      <c r="AA301" s="39"/>
      <c r="AB301" s="39"/>
      <c r="AC301" s="39"/>
      <c r="AD301" s="39"/>
      <c r="AE301" s="39"/>
      <c r="AT301" s="18" t="s">
        <v>262</v>
      </c>
      <c r="AU301" s="18" t="s">
        <v>85</v>
      </c>
    </row>
    <row r="302" s="13" customFormat="1">
      <c r="A302" s="13"/>
      <c r="B302" s="247"/>
      <c r="C302" s="248"/>
      <c r="D302" s="249" t="s">
        <v>264</v>
      </c>
      <c r="E302" s="250" t="s">
        <v>1</v>
      </c>
      <c r="F302" s="251" t="s">
        <v>446</v>
      </c>
      <c r="G302" s="248"/>
      <c r="H302" s="250" t="s">
        <v>1</v>
      </c>
      <c r="I302" s="252"/>
      <c r="J302" s="248"/>
      <c r="K302" s="248"/>
      <c r="L302" s="253"/>
      <c r="M302" s="254"/>
      <c r="N302" s="255"/>
      <c r="O302" s="255"/>
      <c r="P302" s="255"/>
      <c r="Q302" s="255"/>
      <c r="R302" s="255"/>
      <c r="S302" s="255"/>
      <c r="T302" s="256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257" t="s">
        <v>264</v>
      </c>
      <c r="AU302" s="257" t="s">
        <v>85</v>
      </c>
      <c r="AV302" s="13" t="s">
        <v>83</v>
      </c>
      <c r="AW302" s="13" t="s">
        <v>32</v>
      </c>
      <c r="AX302" s="13" t="s">
        <v>76</v>
      </c>
      <c r="AY302" s="257" t="s">
        <v>253</v>
      </c>
    </row>
    <row r="303" s="14" customFormat="1">
      <c r="A303" s="14"/>
      <c r="B303" s="258"/>
      <c r="C303" s="259"/>
      <c r="D303" s="249" t="s">
        <v>264</v>
      </c>
      <c r="E303" s="260" t="s">
        <v>1</v>
      </c>
      <c r="F303" s="261" t="s">
        <v>467</v>
      </c>
      <c r="G303" s="259"/>
      <c r="H303" s="262">
        <v>119.124</v>
      </c>
      <c r="I303" s="263"/>
      <c r="J303" s="259"/>
      <c r="K303" s="259"/>
      <c r="L303" s="264"/>
      <c r="M303" s="265"/>
      <c r="N303" s="266"/>
      <c r="O303" s="266"/>
      <c r="P303" s="266"/>
      <c r="Q303" s="266"/>
      <c r="R303" s="266"/>
      <c r="S303" s="266"/>
      <c r="T303" s="267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T303" s="268" t="s">
        <v>264</v>
      </c>
      <c r="AU303" s="268" t="s">
        <v>85</v>
      </c>
      <c r="AV303" s="14" t="s">
        <v>85</v>
      </c>
      <c r="AW303" s="14" t="s">
        <v>32</v>
      </c>
      <c r="AX303" s="14" t="s">
        <v>76</v>
      </c>
      <c r="AY303" s="268" t="s">
        <v>253</v>
      </c>
    </row>
    <row r="304" s="13" customFormat="1">
      <c r="A304" s="13"/>
      <c r="B304" s="247"/>
      <c r="C304" s="248"/>
      <c r="D304" s="249" t="s">
        <v>264</v>
      </c>
      <c r="E304" s="250" t="s">
        <v>1</v>
      </c>
      <c r="F304" s="251" t="s">
        <v>468</v>
      </c>
      <c r="G304" s="248"/>
      <c r="H304" s="250" t="s">
        <v>1</v>
      </c>
      <c r="I304" s="252"/>
      <c r="J304" s="248"/>
      <c r="K304" s="248"/>
      <c r="L304" s="253"/>
      <c r="M304" s="254"/>
      <c r="N304" s="255"/>
      <c r="O304" s="255"/>
      <c r="P304" s="255"/>
      <c r="Q304" s="255"/>
      <c r="R304" s="255"/>
      <c r="S304" s="255"/>
      <c r="T304" s="256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T304" s="257" t="s">
        <v>264</v>
      </c>
      <c r="AU304" s="257" t="s">
        <v>85</v>
      </c>
      <c r="AV304" s="13" t="s">
        <v>83</v>
      </c>
      <c r="AW304" s="13" t="s">
        <v>32</v>
      </c>
      <c r="AX304" s="13" t="s">
        <v>76</v>
      </c>
      <c r="AY304" s="257" t="s">
        <v>253</v>
      </c>
    </row>
    <row r="305" s="14" customFormat="1">
      <c r="A305" s="14"/>
      <c r="B305" s="258"/>
      <c r="C305" s="259"/>
      <c r="D305" s="249" t="s">
        <v>264</v>
      </c>
      <c r="E305" s="260" t="s">
        <v>1</v>
      </c>
      <c r="F305" s="261" t="s">
        <v>469</v>
      </c>
      <c r="G305" s="259"/>
      <c r="H305" s="262">
        <v>102.99800000000001</v>
      </c>
      <c r="I305" s="263"/>
      <c r="J305" s="259"/>
      <c r="K305" s="259"/>
      <c r="L305" s="264"/>
      <c r="M305" s="265"/>
      <c r="N305" s="266"/>
      <c r="O305" s="266"/>
      <c r="P305" s="266"/>
      <c r="Q305" s="266"/>
      <c r="R305" s="266"/>
      <c r="S305" s="266"/>
      <c r="T305" s="267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T305" s="268" t="s">
        <v>264</v>
      </c>
      <c r="AU305" s="268" t="s">
        <v>85</v>
      </c>
      <c r="AV305" s="14" t="s">
        <v>85</v>
      </c>
      <c r="AW305" s="14" t="s">
        <v>32</v>
      </c>
      <c r="AX305" s="14" t="s">
        <v>76</v>
      </c>
      <c r="AY305" s="268" t="s">
        <v>253</v>
      </c>
    </row>
    <row r="306" s="15" customFormat="1">
      <c r="A306" s="15"/>
      <c r="B306" s="269"/>
      <c r="C306" s="270"/>
      <c r="D306" s="249" t="s">
        <v>264</v>
      </c>
      <c r="E306" s="271" t="s">
        <v>1</v>
      </c>
      <c r="F306" s="272" t="s">
        <v>283</v>
      </c>
      <c r="G306" s="270"/>
      <c r="H306" s="273">
        <v>222.12200000000001</v>
      </c>
      <c r="I306" s="274"/>
      <c r="J306" s="270"/>
      <c r="K306" s="270"/>
      <c r="L306" s="275"/>
      <c r="M306" s="276"/>
      <c r="N306" s="277"/>
      <c r="O306" s="277"/>
      <c r="P306" s="277"/>
      <c r="Q306" s="277"/>
      <c r="R306" s="277"/>
      <c r="S306" s="277"/>
      <c r="T306" s="278"/>
      <c r="U306" s="15"/>
      <c r="V306" s="15"/>
      <c r="W306" s="15"/>
      <c r="X306" s="15"/>
      <c r="Y306" s="15"/>
      <c r="Z306" s="15"/>
      <c r="AA306" s="15"/>
      <c r="AB306" s="15"/>
      <c r="AC306" s="15"/>
      <c r="AD306" s="15"/>
      <c r="AE306" s="15"/>
      <c r="AT306" s="279" t="s">
        <v>264</v>
      </c>
      <c r="AU306" s="279" t="s">
        <v>85</v>
      </c>
      <c r="AV306" s="15" t="s">
        <v>260</v>
      </c>
      <c r="AW306" s="15" t="s">
        <v>32</v>
      </c>
      <c r="AX306" s="15" t="s">
        <v>83</v>
      </c>
      <c r="AY306" s="279" t="s">
        <v>253</v>
      </c>
    </row>
    <row r="307" s="2" customFormat="1" ht="16.5" customHeight="1">
      <c r="A307" s="39"/>
      <c r="B307" s="40"/>
      <c r="C307" s="229" t="s">
        <v>470</v>
      </c>
      <c r="D307" s="229" t="s">
        <v>256</v>
      </c>
      <c r="E307" s="230" t="s">
        <v>471</v>
      </c>
      <c r="F307" s="231" t="s">
        <v>472</v>
      </c>
      <c r="G307" s="232" t="s">
        <v>187</v>
      </c>
      <c r="H307" s="233">
        <v>3</v>
      </c>
      <c r="I307" s="234"/>
      <c r="J307" s="235">
        <f>ROUND(I307*H307,2)</f>
        <v>0</v>
      </c>
      <c r="K307" s="231" t="s">
        <v>259</v>
      </c>
      <c r="L307" s="45"/>
      <c r="M307" s="236" t="s">
        <v>1</v>
      </c>
      <c r="N307" s="237" t="s">
        <v>41</v>
      </c>
      <c r="O307" s="92"/>
      <c r="P307" s="238">
        <f>O307*H307</f>
        <v>0</v>
      </c>
      <c r="Q307" s="238">
        <v>0.00036000000000000002</v>
      </c>
      <c r="R307" s="238">
        <f>Q307*H307</f>
        <v>0.00108</v>
      </c>
      <c r="S307" s="238">
        <v>0</v>
      </c>
      <c r="T307" s="239">
        <f>S307*H307</f>
        <v>0</v>
      </c>
      <c r="U307" s="39"/>
      <c r="V307" s="39"/>
      <c r="W307" s="39"/>
      <c r="X307" s="39"/>
      <c r="Y307" s="39"/>
      <c r="Z307" s="39"/>
      <c r="AA307" s="39"/>
      <c r="AB307" s="39"/>
      <c r="AC307" s="39"/>
      <c r="AD307" s="39"/>
      <c r="AE307" s="39"/>
      <c r="AR307" s="240" t="s">
        <v>398</v>
      </c>
      <c r="AT307" s="240" t="s">
        <v>256</v>
      </c>
      <c r="AU307" s="240" t="s">
        <v>85</v>
      </c>
      <c r="AY307" s="18" t="s">
        <v>253</v>
      </c>
      <c r="BE307" s="241">
        <f>IF(N307="základní",J307,0)</f>
        <v>0</v>
      </c>
      <c r="BF307" s="241">
        <f>IF(N307="snížená",J307,0)</f>
        <v>0</v>
      </c>
      <c r="BG307" s="241">
        <f>IF(N307="zákl. přenesená",J307,0)</f>
        <v>0</v>
      </c>
      <c r="BH307" s="241">
        <f>IF(N307="sníž. přenesená",J307,0)</f>
        <v>0</v>
      </c>
      <c r="BI307" s="241">
        <f>IF(N307="nulová",J307,0)</f>
        <v>0</v>
      </c>
      <c r="BJ307" s="18" t="s">
        <v>83</v>
      </c>
      <c r="BK307" s="241">
        <f>ROUND(I307*H307,2)</f>
        <v>0</v>
      </c>
      <c r="BL307" s="18" t="s">
        <v>398</v>
      </c>
      <c r="BM307" s="240" t="s">
        <v>473</v>
      </c>
    </row>
    <row r="308" s="2" customFormat="1">
      <c r="A308" s="39"/>
      <c r="B308" s="40"/>
      <c r="C308" s="41"/>
      <c r="D308" s="242" t="s">
        <v>262</v>
      </c>
      <c r="E308" s="41"/>
      <c r="F308" s="243" t="s">
        <v>474</v>
      </c>
      <c r="G308" s="41"/>
      <c r="H308" s="41"/>
      <c r="I308" s="244"/>
      <c r="J308" s="41"/>
      <c r="K308" s="41"/>
      <c r="L308" s="45"/>
      <c r="M308" s="245"/>
      <c r="N308" s="246"/>
      <c r="O308" s="92"/>
      <c r="P308" s="92"/>
      <c r="Q308" s="92"/>
      <c r="R308" s="92"/>
      <c r="S308" s="92"/>
      <c r="T308" s="93"/>
      <c r="U308" s="39"/>
      <c r="V308" s="39"/>
      <c r="W308" s="39"/>
      <c r="X308" s="39"/>
      <c r="Y308" s="39"/>
      <c r="Z308" s="39"/>
      <c r="AA308" s="39"/>
      <c r="AB308" s="39"/>
      <c r="AC308" s="39"/>
      <c r="AD308" s="39"/>
      <c r="AE308" s="39"/>
      <c r="AT308" s="18" t="s">
        <v>262</v>
      </c>
      <c r="AU308" s="18" t="s">
        <v>85</v>
      </c>
    </row>
    <row r="309" s="13" customFormat="1">
      <c r="A309" s="13"/>
      <c r="B309" s="247"/>
      <c r="C309" s="248"/>
      <c r="D309" s="249" t="s">
        <v>264</v>
      </c>
      <c r="E309" s="250" t="s">
        <v>1</v>
      </c>
      <c r="F309" s="251" t="s">
        <v>277</v>
      </c>
      <c r="G309" s="248"/>
      <c r="H309" s="250" t="s">
        <v>1</v>
      </c>
      <c r="I309" s="252"/>
      <c r="J309" s="248"/>
      <c r="K309" s="248"/>
      <c r="L309" s="253"/>
      <c r="M309" s="254"/>
      <c r="N309" s="255"/>
      <c r="O309" s="255"/>
      <c r="P309" s="255"/>
      <c r="Q309" s="255"/>
      <c r="R309" s="255"/>
      <c r="S309" s="255"/>
      <c r="T309" s="256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T309" s="257" t="s">
        <v>264</v>
      </c>
      <c r="AU309" s="257" t="s">
        <v>85</v>
      </c>
      <c r="AV309" s="13" t="s">
        <v>83</v>
      </c>
      <c r="AW309" s="13" t="s">
        <v>32</v>
      </c>
      <c r="AX309" s="13" t="s">
        <v>76</v>
      </c>
      <c r="AY309" s="257" t="s">
        <v>253</v>
      </c>
    </row>
    <row r="310" s="14" customFormat="1">
      <c r="A310" s="14"/>
      <c r="B310" s="258"/>
      <c r="C310" s="259"/>
      <c r="D310" s="249" t="s">
        <v>264</v>
      </c>
      <c r="E310" s="260" t="s">
        <v>1</v>
      </c>
      <c r="F310" s="261" t="s">
        <v>102</v>
      </c>
      <c r="G310" s="259"/>
      <c r="H310" s="262">
        <v>3</v>
      </c>
      <c r="I310" s="263"/>
      <c r="J310" s="259"/>
      <c r="K310" s="259"/>
      <c r="L310" s="264"/>
      <c r="M310" s="265"/>
      <c r="N310" s="266"/>
      <c r="O310" s="266"/>
      <c r="P310" s="266"/>
      <c r="Q310" s="266"/>
      <c r="R310" s="266"/>
      <c r="S310" s="266"/>
      <c r="T310" s="267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T310" s="268" t="s">
        <v>264</v>
      </c>
      <c r="AU310" s="268" t="s">
        <v>85</v>
      </c>
      <c r="AV310" s="14" t="s">
        <v>85</v>
      </c>
      <c r="AW310" s="14" t="s">
        <v>32</v>
      </c>
      <c r="AX310" s="14" t="s">
        <v>83</v>
      </c>
      <c r="AY310" s="268" t="s">
        <v>253</v>
      </c>
    </row>
    <row r="311" s="2" customFormat="1" ht="49.05" customHeight="1">
      <c r="A311" s="39"/>
      <c r="B311" s="40"/>
      <c r="C311" s="229" t="s">
        <v>475</v>
      </c>
      <c r="D311" s="229" t="s">
        <v>256</v>
      </c>
      <c r="E311" s="230" t="s">
        <v>476</v>
      </c>
      <c r="F311" s="231" t="s">
        <v>477</v>
      </c>
      <c r="G311" s="232" t="s">
        <v>179</v>
      </c>
      <c r="H311" s="233">
        <v>102.99800000000001</v>
      </c>
      <c r="I311" s="234"/>
      <c r="J311" s="235">
        <f>ROUND(I311*H311,2)</f>
        <v>0</v>
      </c>
      <c r="K311" s="231" t="s">
        <v>1</v>
      </c>
      <c r="L311" s="45"/>
      <c r="M311" s="236" t="s">
        <v>1</v>
      </c>
      <c r="N311" s="237" t="s">
        <v>41</v>
      </c>
      <c r="O311" s="92"/>
      <c r="P311" s="238">
        <f>O311*H311</f>
        <v>0</v>
      </c>
      <c r="Q311" s="238">
        <v>0.061469999999999997</v>
      </c>
      <c r="R311" s="238">
        <f>Q311*H311</f>
        <v>6.3312870600000002</v>
      </c>
      <c r="S311" s="238">
        <v>0</v>
      </c>
      <c r="T311" s="239">
        <f>S311*H311</f>
        <v>0</v>
      </c>
      <c r="U311" s="39"/>
      <c r="V311" s="39"/>
      <c r="W311" s="39"/>
      <c r="X311" s="39"/>
      <c r="Y311" s="39"/>
      <c r="Z311" s="39"/>
      <c r="AA311" s="39"/>
      <c r="AB311" s="39"/>
      <c r="AC311" s="39"/>
      <c r="AD311" s="39"/>
      <c r="AE311" s="39"/>
      <c r="AR311" s="240" t="s">
        <v>398</v>
      </c>
      <c r="AT311" s="240" t="s">
        <v>256</v>
      </c>
      <c r="AU311" s="240" t="s">
        <v>85</v>
      </c>
      <c r="AY311" s="18" t="s">
        <v>253</v>
      </c>
      <c r="BE311" s="241">
        <f>IF(N311="základní",J311,0)</f>
        <v>0</v>
      </c>
      <c r="BF311" s="241">
        <f>IF(N311="snížená",J311,0)</f>
        <v>0</v>
      </c>
      <c r="BG311" s="241">
        <f>IF(N311="zákl. přenesená",J311,0)</f>
        <v>0</v>
      </c>
      <c r="BH311" s="241">
        <f>IF(N311="sníž. přenesená",J311,0)</f>
        <v>0</v>
      </c>
      <c r="BI311" s="241">
        <f>IF(N311="nulová",J311,0)</f>
        <v>0</v>
      </c>
      <c r="BJ311" s="18" t="s">
        <v>83</v>
      </c>
      <c r="BK311" s="241">
        <f>ROUND(I311*H311,2)</f>
        <v>0</v>
      </c>
      <c r="BL311" s="18" t="s">
        <v>398</v>
      </c>
      <c r="BM311" s="240" t="s">
        <v>478</v>
      </c>
    </row>
    <row r="312" s="2" customFormat="1">
      <c r="A312" s="39"/>
      <c r="B312" s="40"/>
      <c r="C312" s="41"/>
      <c r="D312" s="249" t="s">
        <v>479</v>
      </c>
      <c r="E312" s="41"/>
      <c r="F312" s="301" t="s">
        <v>480</v>
      </c>
      <c r="G312" s="41"/>
      <c r="H312" s="41"/>
      <c r="I312" s="244"/>
      <c r="J312" s="41"/>
      <c r="K312" s="41"/>
      <c r="L312" s="45"/>
      <c r="M312" s="245"/>
      <c r="N312" s="246"/>
      <c r="O312" s="92"/>
      <c r="P312" s="92"/>
      <c r="Q312" s="92"/>
      <c r="R312" s="92"/>
      <c r="S312" s="92"/>
      <c r="T312" s="93"/>
      <c r="U312" s="39"/>
      <c r="V312" s="39"/>
      <c r="W312" s="39"/>
      <c r="X312" s="39"/>
      <c r="Y312" s="39"/>
      <c r="Z312" s="39"/>
      <c r="AA312" s="39"/>
      <c r="AB312" s="39"/>
      <c r="AC312" s="39"/>
      <c r="AD312" s="39"/>
      <c r="AE312" s="39"/>
      <c r="AT312" s="18" t="s">
        <v>479</v>
      </c>
      <c r="AU312" s="18" t="s">
        <v>85</v>
      </c>
    </row>
    <row r="313" s="13" customFormat="1">
      <c r="A313" s="13"/>
      <c r="B313" s="247"/>
      <c r="C313" s="248"/>
      <c r="D313" s="249" t="s">
        <v>264</v>
      </c>
      <c r="E313" s="250" t="s">
        <v>1</v>
      </c>
      <c r="F313" s="251" t="s">
        <v>277</v>
      </c>
      <c r="G313" s="248"/>
      <c r="H313" s="250" t="s">
        <v>1</v>
      </c>
      <c r="I313" s="252"/>
      <c r="J313" s="248"/>
      <c r="K313" s="248"/>
      <c r="L313" s="253"/>
      <c r="M313" s="254"/>
      <c r="N313" s="255"/>
      <c r="O313" s="255"/>
      <c r="P313" s="255"/>
      <c r="Q313" s="255"/>
      <c r="R313" s="255"/>
      <c r="S313" s="255"/>
      <c r="T313" s="256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T313" s="257" t="s">
        <v>264</v>
      </c>
      <c r="AU313" s="257" t="s">
        <v>85</v>
      </c>
      <c r="AV313" s="13" t="s">
        <v>83</v>
      </c>
      <c r="AW313" s="13" t="s">
        <v>32</v>
      </c>
      <c r="AX313" s="13" t="s">
        <v>76</v>
      </c>
      <c r="AY313" s="257" t="s">
        <v>253</v>
      </c>
    </row>
    <row r="314" s="13" customFormat="1">
      <c r="A314" s="13"/>
      <c r="B314" s="247"/>
      <c r="C314" s="248"/>
      <c r="D314" s="249" t="s">
        <v>264</v>
      </c>
      <c r="E314" s="250" t="s">
        <v>1</v>
      </c>
      <c r="F314" s="251" t="s">
        <v>481</v>
      </c>
      <c r="G314" s="248"/>
      <c r="H314" s="250" t="s">
        <v>1</v>
      </c>
      <c r="I314" s="252"/>
      <c r="J314" s="248"/>
      <c r="K314" s="248"/>
      <c r="L314" s="253"/>
      <c r="M314" s="254"/>
      <c r="N314" s="255"/>
      <c r="O314" s="255"/>
      <c r="P314" s="255"/>
      <c r="Q314" s="255"/>
      <c r="R314" s="255"/>
      <c r="S314" s="255"/>
      <c r="T314" s="256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T314" s="257" t="s">
        <v>264</v>
      </c>
      <c r="AU314" s="257" t="s">
        <v>85</v>
      </c>
      <c r="AV314" s="13" t="s">
        <v>83</v>
      </c>
      <c r="AW314" s="13" t="s">
        <v>32</v>
      </c>
      <c r="AX314" s="13" t="s">
        <v>76</v>
      </c>
      <c r="AY314" s="257" t="s">
        <v>253</v>
      </c>
    </row>
    <row r="315" s="14" customFormat="1">
      <c r="A315" s="14"/>
      <c r="B315" s="258"/>
      <c r="C315" s="259"/>
      <c r="D315" s="249" t="s">
        <v>264</v>
      </c>
      <c r="E315" s="260" t="s">
        <v>1</v>
      </c>
      <c r="F315" s="261" t="s">
        <v>482</v>
      </c>
      <c r="G315" s="259"/>
      <c r="H315" s="262">
        <v>24.202999999999999</v>
      </c>
      <c r="I315" s="263"/>
      <c r="J315" s="259"/>
      <c r="K315" s="259"/>
      <c r="L315" s="264"/>
      <c r="M315" s="265"/>
      <c r="N315" s="266"/>
      <c r="O315" s="266"/>
      <c r="P315" s="266"/>
      <c r="Q315" s="266"/>
      <c r="R315" s="266"/>
      <c r="S315" s="266"/>
      <c r="T315" s="267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T315" s="268" t="s">
        <v>264</v>
      </c>
      <c r="AU315" s="268" t="s">
        <v>85</v>
      </c>
      <c r="AV315" s="14" t="s">
        <v>85</v>
      </c>
      <c r="AW315" s="14" t="s">
        <v>32</v>
      </c>
      <c r="AX315" s="14" t="s">
        <v>76</v>
      </c>
      <c r="AY315" s="268" t="s">
        <v>253</v>
      </c>
    </row>
    <row r="316" s="14" customFormat="1">
      <c r="A316" s="14"/>
      <c r="B316" s="258"/>
      <c r="C316" s="259"/>
      <c r="D316" s="249" t="s">
        <v>264</v>
      </c>
      <c r="E316" s="260" t="s">
        <v>1</v>
      </c>
      <c r="F316" s="261" t="s">
        <v>483</v>
      </c>
      <c r="G316" s="259"/>
      <c r="H316" s="262">
        <v>24.210999999999999</v>
      </c>
      <c r="I316" s="263"/>
      <c r="J316" s="259"/>
      <c r="K316" s="259"/>
      <c r="L316" s="264"/>
      <c r="M316" s="265"/>
      <c r="N316" s="266"/>
      <c r="O316" s="266"/>
      <c r="P316" s="266"/>
      <c r="Q316" s="266"/>
      <c r="R316" s="266"/>
      <c r="S316" s="266"/>
      <c r="T316" s="267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T316" s="268" t="s">
        <v>264</v>
      </c>
      <c r="AU316" s="268" t="s">
        <v>85</v>
      </c>
      <c r="AV316" s="14" t="s">
        <v>85</v>
      </c>
      <c r="AW316" s="14" t="s">
        <v>32</v>
      </c>
      <c r="AX316" s="14" t="s">
        <v>76</v>
      </c>
      <c r="AY316" s="268" t="s">
        <v>253</v>
      </c>
    </row>
    <row r="317" s="13" customFormat="1">
      <c r="A317" s="13"/>
      <c r="B317" s="247"/>
      <c r="C317" s="248"/>
      <c r="D317" s="249" t="s">
        <v>264</v>
      </c>
      <c r="E317" s="250" t="s">
        <v>1</v>
      </c>
      <c r="F317" s="251" t="s">
        <v>350</v>
      </c>
      <c r="G317" s="248"/>
      <c r="H317" s="250" t="s">
        <v>1</v>
      </c>
      <c r="I317" s="252"/>
      <c r="J317" s="248"/>
      <c r="K317" s="248"/>
      <c r="L317" s="253"/>
      <c r="M317" s="254"/>
      <c r="N317" s="255"/>
      <c r="O317" s="255"/>
      <c r="P317" s="255"/>
      <c r="Q317" s="255"/>
      <c r="R317" s="255"/>
      <c r="S317" s="255"/>
      <c r="T317" s="256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257" t="s">
        <v>264</v>
      </c>
      <c r="AU317" s="257" t="s">
        <v>85</v>
      </c>
      <c r="AV317" s="13" t="s">
        <v>83</v>
      </c>
      <c r="AW317" s="13" t="s">
        <v>32</v>
      </c>
      <c r="AX317" s="13" t="s">
        <v>76</v>
      </c>
      <c r="AY317" s="257" t="s">
        <v>253</v>
      </c>
    </row>
    <row r="318" s="14" customFormat="1">
      <c r="A318" s="14"/>
      <c r="B318" s="258"/>
      <c r="C318" s="259"/>
      <c r="D318" s="249" t="s">
        <v>264</v>
      </c>
      <c r="E318" s="260" t="s">
        <v>1</v>
      </c>
      <c r="F318" s="261" t="s">
        <v>484</v>
      </c>
      <c r="G318" s="259"/>
      <c r="H318" s="262">
        <v>19.905000000000001</v>
      </c>
      <c r="I318" s="263"/>
      <c r="J318" s="259"/>
      <c r="K318" s="259"/>
      <c r="L318" s="264"/>
      <c r="M318" s="265"/>
      <c r="N318" s="266"/>
      <c r="O318" s="266"/>
      <c r="P318" s="266"/>
      <c r="Q318" s="266"/>
      <c r="R318" s="266"/>
      <c r="S318" s="266"/>
      <c r="T318" s="267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T318" s="268" t="s">
        <v>264</v>
      </c>
      <c r="AU318" s="268" t="s">
        <v>85</v>
      </c>
      <c r="AV318" s="14" t="s">
        <v>85</v>
      </c>
      <c r="AW318" s="14" t="s">
        <v>32</v>
      </c>
      <c r="AX318" s="14" t="s">
        <v>76</v>
      </c>
      <c r="AY318" s="268" t="s">
        <v>253</v>
      </c>
    </row>
    <row r="319" s="16" customFormat="1">
      <c r="A319" s="16"/>
      <c r="B319" s="280"/>
      <c r="C319" s="281"/>
      <c r="D319" s="249" t="s">
        <v>264</v>
      </c>
      <c r="E319" s="282" t="s">
        <v>1</v>
      </c>
      <c r="F319" s="283" t="s">
        <v>323</v>
      </c>
      <c r="G319" s="281"/>
      <c r="H319" s="284">
        <v>68.319000000000003</v>
      </c>
      <c r="I319" s="285"/>
      <c r="J319" s="281"/>
      <c r="K319" s="281"/>
      <c r="L319" s="286"/>
      <c r="M319" s="287"/>
      <c r="N319" s="288"/>
      <c r="O319" s="288"/>
      <c r="P319" s="288"/>
      <c r="Q319" s="288"/>
      <c r="R319" s="288"/>
      <c r="S319" s="288"/>
      <c r="T319" s="289"/>
      <c r="U319" s="16"/>
      <c r="V319" s="16"/>
      <c r="W319" s="16"/>
      <c r="X319" s="16"/>
      <c r="Y319" s="16"/>
      <c r="Z319" s="16"/>
      <c r="AA319" s="16"/>
      <c r="AB319" s="16"/>
      <c r="AC319" s="16"/>
      <c r="AD319" s="16"/>
      <c r="AE319" s="16"/>
      <c r="AT319" s="290" t="s">
        <v>264</v>
      </c>
      <c r="AU319" s="290" t="s">
        <v>85</v>
      </c>
      <c r="AV319" s="16" t="s">
        <v>102</v>
      </c>
      <c r="AW319" s="16" t="s">
        <v>32</v>
      </c>
      <c r="AX319" s="16" t="s">
        <v>76</v>
      </c>
      <c r="AY319" s="290" t="s">
        <v>253</v>
      </c>
    </row>
    <row r="320" s="13" customFormat="1">
      <c r="A320" s="13"/>
      <c r="B320" s="247"/>
      <c r="C320" s="248"/>
      <c r="D320" s="249" t="s">
        <v>264</v>
      </c>
      <c r="E320" s="250" t="s">
        <v>1</v>
      </c>
      <c r="F320" s="251" t="s">
        <v>352</v>
      </c>
      <c r="G320" s="248"/>
      <c r="H320" s="250" t="s">
        <v>1</v>
      </c>
      <c r="I320" s="252"/>
      <c r="J320" s="248"/>
      <c r="K320" s="248"/>
      <c r="L320" s="253"/>
      <c r="M320" s="254"/>
      <c r="N320" s="255"/>
      <c r="O320" s="255"/>
      <c r="P320" s="255"/>
      <c r="Q320" s="255"/>
      <c r="R320" s="255"/>
      <c r="S320" s="255"/>
      <c r="T320" s="256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T320" s="257" t="s">
        <v>264</v>
      </c>
      <c r="AU320" s="257" t="s">
        <v>85</v>
      </c>
      <c r="AV320" s="13" t="s">
        <v>83</v>
      </c>
      <c r="AW320" s="13" t="s">
        <v>32</v>
      </c>
      <c r="AX320" s="13" t="s">
        <v>76</v>
      </c>
      <c r="AY320" s="257" t="s">
        <v>253</v>
      </c>
    </row>
    <row r="321" s="13" customFormat="1">
      <c r="A321" s="13"/>
      <c r="B321" s="247"/>
      <c r="C321" s="248"/>
      <c r="D321" s="249" t="s">
        <v>264</v>
      </c>
      <c r="E321" s="250" t="s">
        <v>1</v>
      </c>
      <c r="F321" s="251" t="s">
        <v>485</v>
      </c>
      <c r="G321" s="248"/>
      <c r="H321" s="250" t="s">
        <v>1</v>
      </c>
      <c r="I321" s="252"/>
      <c r="J321" s="248"/>
      <c r="K321" s="248"/>
      <c r="L321" s="253"/>
      <c r="M321" s="254"/>
      <c r="N321" s="255"/>
      <c r="O321" s="255"/>
      <c r="P321" s="255"/>
      <c r="Q321" s="255"/>
      <c r="R321" s="255"/>
      <c r="S321" s="255"/>
      <c r="T321" s="256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T321" s="257" t="s">
        <v>264</v>
      </c>
      <c r="AU321" s="257" t="s">
        <v>85</v>
      </c>
      <c r="AV321" s="13" t="s">
        <v>83</v>
      </c>
      <c r="AW321" s="13" t="s">
        <v>32</v>
      </c>
      <c r="AX321" s="13" t="s">
        <v>76</v>
      </c>
      <c r="AY321" s="257" t="s">
        <v>253</v>
      </c>
    </row>
    <row r="322" s="14" customFormat="1">
      <c r="A322" s="14"/>
      <c r="B322" s="258"/>
      <c r="C322" s="259"/>
      <c r="D322" s="249" t="s">
        <v>264</v>
      </c>
      <c r="E322" s="260" t="s">
        <v>1</v>
      </c>
      <c r="F322" s="261" t="s">
        <v>486</v>
      </c>
      <c r="G322" s="259"/>
      <c r="H322" s="262">
        <v>34.679000000000002</v>
      </c>
      <c r="I322" s="263"/>
      <c r="J322" s="259"/>
      <c r="K322" s="259"/>
      <c r="L322" s="264"/>
      <c r="M322" s="265"/>
      <c r="N322" s="266"/>
      <c r="O322" s="266"/>
      <c r="P322" s="266"/>
      <c r="Q322" s="266"/>
      <c r="R322" s="266"/>
      <c r="S322" s="266"/>
      <c r="T322" s="267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T322" s="268" t="s">
        <v>264</v>
      </c>
      <c r="AU322" s="268" t="s">
        <v>85</v>
      </c>
      <c r="AV322" s="14" t="s">
        <v>85</v>
      </c>
      <c r="AW322" s="14" t="s">
        <v>32</v>
      </c>
      <c r="AX322" s="14" t="s">
        <v>76</v>
      </c>
      <c r="AY322" s="268" t="s">
        <v>253</v>
      </c>
    </row>
    <row r="323" s="16" customFormat="1">
      <c r="A323" s="16"/>
      <c r="B323" s="280"/>
      <c r="C323" s="281"/>
      <c r="D323" s="249" t="s">
        <v>264</v>
      </c>
      <c r="E323" s="282" t="s">
        <v>1</v>
      </c>
      <c r="F323" s="283" t="s">
        <v>323</v>
      </c>
      <c r="G323" s="281"/>
      <c r="H323" s="284">
        <v>34.679000000000002</v>
      </c>
      <c r="I323" s="285"/>
      <c r="J323" s="281"/>
      <c r="K323" s="281"/>
      <c r="L323" s="286"/>
      <c r="M323" s="287"/>
      <c r="N323" s="288"/>
      <c r="O323" s="288"/>
      <c r="P323" s="288"/>
      <c r="Q323" s="288"/>
      <c r="R323" s="288"/>
      <c r="S323" s="288"/>
      <c r="T323" s="289"/>
      <c r="U323" s="16"/>
      <c r="V323" s="16"/>
      <c r="W323" s="16"/>
      <c r="X323" s="16"/>
      <c r="Y323" s="16"/>
      <c r="Z323" s="16"/>
      <c r="AA323" s="16"/>
      <c r="AB323" s="16"/>
      <c r="AC323" s="16"/>
      <c r="AD323" s="16"/>
      <c r="AE323" s="16"/>
      <c r="AT323" s="290" t="s">
        <v>264</v>
      </c>
      <c r="AU323" s="290" t="s">
        <v>85</v>
      </c>
      <c r="AV323" s="16" t="s">
        <v>102</v>
      </c>
      <c r="AW323" s="16" t="s">
        <v>32</v>
      </c>
      <c r="AX323" s="16" t="s">
        <v>76</v>
      </c>
      <c r="AY323" s="290" t="s">
        <v>253</v>
      </c>
    </row>
    <row r="324" s="15" customFormat="1">
      <c r="A324" s="15"/>
      <c r="B324" s="269"/>
      <c r="C324" s="270"/>
      <c r="D324" s="249" t="s">
        <v>264</v>
      </c>
      <c r="E324" s="271" t="s">
        <v>1</v>
      </c>
      <c r="F324" s="272" t="s">
        <v>283</v>
      </c>
      <c r="G324" s="270"/>
      <c r="H324" s="273">
        <v>102.99800000000001</v>
      </c>
      <c r="I324" s="274"/>
      <c r="J324" s="270"/>
      <c r="K324" s="270"/>
      <c r="L324" s="275"/>
      <c r="M324" s="276"/>
      <c r="N324" s="277"/>
      <c r="O324" s="277"/>
      <c r="P324" s="277"/>
      <c r="Q324" s="277"/>
      <c r="R324" s="277"/>
      <c r="S324" s="277"/>
      <c r="T324" s="278"/>
      <c r="U324" s="15"/>
      <c r="V324" s="15"/>
      <c r="W324" s="15"/>
      <c r="X324" s="15"/>
      <c r="Y324" s="15"/>
      <c r="Z324" s="15"/>
      <c r="AA324" s="15"/>
      <c r="AB324" s="15"/>
      <c r="AC324" s="15"/>
      <c r="AD324" s="15"/>
      <c r="AE324" s="15"/>
      <c r="AT324" s="279" t="s">
        <v>264</v>
      </c>
      <c r="AU324" s="279" t="s">
        <v>85</v>
      </c>
      <c r="AV324" s="15" t="s">
        <v>260</v>
      </c>
      <c r="AW324" s="15" t="s">
        <v>32</v>
      </c>
      <c r="AX324" s="15" t="s">
        <v>83</v>
      </c>
      <c r="AY324" s="279" t="s">
        <v>253</v>
      </c>
    </row>
    <row r="325" s="2" customFormat="1" ht="24.15" customHeight="1">
      <c r="A325" s="39"/>
      <c r="B325" s="40"/>
      <c r="C325" s="229" t="s">
        <v>487</v>
      </c>
      <c r="D325" s="229" t="s">
        <v>256</v>
      </c>
      <c r="E325" s="230" t="s">
        <v>488</v>
      </c>
      <c r="F325" s="231" t="s">
        <v>489</v>
      </c>
      <c r="G325" s="232" t="s">
        <v>179</v>
      </c>
      <c r="H325" s="233">
        <v>35.683</v>
      </c>
      <c r="I325" s="234"/>
      <c r="J325" s="235">
        <f>ROUND(I325*H325,2)</f>
        <v>0</v>
      </c>
      <c r="K325" s="231" t="s">
        <v>1</v>
      </c>
      <c r="L325" s="45"/>
      <c r="M325" s="236" t="s">
        <v>1</v>
      </c>
      <c r="N325" s="237" t="s">
        <v>41</v>
      </c>
      <c r="O325" s="92"/>
      <c r="P325" s="238">
        <f>O325*H325</f>
        <v>0</v>
      </c>
      <c r="Q325" s="238">
        <v>0.024649999999999998</v>
      </c>
      <c r="R325" s="238">
        <f>Q325*H325</f>
        <v>0.87958594999999995</v>
      </c>
      <c r="S325" s="238">
        <v>0</v>
      </c>
      <c r="T325" s="239">
        <f>S325*H325</f>
        <v>0</v>
      </c>
      <c r="U325" s="39"/>
      <c r="V325" s="39"/>
      <c r="W325" s="39"/>
      <c r="X325" s="39"/>
      <c r="Y325" s="39"/>
      <c r="Z325" s="39"/>
      <c r="AA325" s="39"/>
      <c r="AB325" s="39"/>
      <c r="AC325" s="39"/>
      <c r="AD325" s="39"/>
      <c r="AE325" s="39"/>
      <c r="AR325" s="240" t="s">
        <v>398</v>
      </c>
      <c r="AT325" s="240" t="s">
        <v>256</v>
      </c>
      <c r="AU325" s="240" t="s">
        <v>85</v>
      </c>
      <c r="AY325" s="18" t="s">
        <v>253</v>
      </c>
      <c r="BE325" s="241">
        <f>IF(N325="základní",J325,0)</f>
        <v>0</v>
      </c>
      <c r="BF325" s="241">
        <f>IF(N325="snížená",J325,0)</f>
        <v>0</v>
      </c>
      <c r="BG325" s="241">
        <f>IF(N325="zákl. přenesená",J325,0)</f>
        <v>0</v>
      </c>
      <c r="BH325" s="241">
        <f>IF(N325="sníž. přenesená",J325,0)</f>
        <v>0</v>
      </c>
      <c r="BI325" s="241">
        <f>IF(N325="nulová",J325,0)</f>
        <v>0</v>
      </c>
      <c r="BJ325" s="18" t="s">
        <v>83</v>
      </c>
      <c r="BK325" s="241">
        <f>ROUND(I325*H325,2)</f>
        <v>0</v>
      </c>
      <c r="BL325" s="18" t="s">
        <v>398</v>
      </c>
      <c r="BM325" s="240" t="s">
        <v>490</v>
      </c>
    </row>
    <row r="326" s="13" customFormat="1">
      <c r="A326" s="13"/>
      <c r="B326" s="247"/>
      <c r="C326" s="248"/>
      <c r="D326" s="249" t="s">
        <v>264</v>
      </c>
      <c r="E326" s="250" t="s">
        <v>1</v>
      </c>
      <c r="F326" s="251" t="s">
        <v>277</v>
      </c>
      <c r="G326" s="248"/>
      <c r="H326" s="250" t="s">
        <v>1</v>
      </c>
      <c r="I326" s="252"/>
      <c r="J326" s="248"/>
      <c r="K326" s="248"/>
      <c r="L326" s="253"/>
      <c r="M326" s="254"/>
      <c r="N326" s="255"/>
      <c r="O326" s="255"/>
      <c r="P326" s="255"/>
      <c r="Q326" s="255"/>
      <c r="R326" s="255"/>
      <c r="S326" s="255"/>
      <c r="T326" s="256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T326" s="257" t="s">
        <v>264</v>
      </c>
      <c r="AU326" s="257" t="s">
        <v>85</v>
      </c>
      <c r="AV326" s="13" t="s">
        <v>83</v>
      </c>
      <c r="AW326" s="13" t="s">
        <v>32</v>
      </c>
      <c r="AX326" s="13" t="s">
        <v>76</v>
      </c>
      <c r="AY326" s="257" t="s">
        <v>253</v>
      </c>
    </row>
    <row r="327" s="13" customFormat="1">
      <c r="A327" s="13"/>
      <c r="B327" s="247"/>
      <c r="C327" s="248"/>
      <c r="D327" s="249" t="s">
        <v>264</v>
      </c>
      <c r="E327" s="250" t="s">
        <v>1</v>
      </c>
      <c r="F327" s="251" t="s">
        <v>310</v>
      </c>
      <c r="G327" s="248"/>
      <c r="H327" s="250" t="s">
        <v>1</v>
      </c>
      <c r="I327" s="252"/>
      <c r="J327" s="248"/>
      <c r="K327" s="248"/>
      <c r="L327" s="253"/>
      <c r="M327" s="254"/>
      <c r="N327" s="255"/>
      <c r="O327" s="255"/>
      <c r="P327" s="255"/>
      <c r="Q327" s="255"/>
      <c r="R327" s="255"/>
      <c r="S327" s="255"/>
      <c r="T327" s="256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T327" s="257" t="s">
        <v>264</v>
      </c>
      <c r="AU327" s="257" t="s">
        <v>85</v>
      </c>
      <c r="AV327" s="13" t="s">
        <v>83</v>
      </c>
      <c r="AW327" s="13" t="s">
        <v>32</v>
      </c>
      <c r="AX327" s="13" t="s">
        <v>76</v>
      </c>
      <c r="AY327" s="257" t="s">
        <v>253</v>
      </c>
    </row>
    <row r="328" s="13" customFormat="1">
      <c r="A328" s="13"/>
      <c r="B328" s="247"/>
      <c r="C328" s="248"/>
      <c r="D328" s="249" t="s">
        <v>264</v>
      </c>
      <c r="E328" s="250" t="s">
        <v>1</v>
      </c>
      <c r="F328" s="251" t="s">
        <v>491</v>
      </c>
      <c r="G328" s="248"/>
      <c r="H328" s="250" t="s">
        <v>1</v>
      </c>
      <c r="I328" s="252"/>
      <c r="J328" s="248"/>
      <c r="K328" s="248"/>
      <c r="L328" s="253"/>
      <c r="M328" s="254"/>
      <c r="N328" s="255"/>
      <c r="O328" s="255"/>
      <c r="P328" s="255"/>
      <c r="Q328" s="255"/>
      <c r="R328" s="255"/>
      <c r="S328" s="255"/>
      <c r="T328" s="256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T328" s="257" t="s">
        <v>264</v>
      </c>
      <c r="AU328" s="257" t="s">
        <v>85</v>
      </c>
      <c r="AV328" s="13" t="s">
        <v>83</v>
      </c>
      <c r="AW328" s="13" t="s">
        <v>32</v>
      </c>
      <c r="AX328" s="13" t="s">
        <v>76</v>
      </c>
      <c r="AY328" s="257" t="s">
        <v>253</v>
      </c>
    </row>
    <row r="329" s="14" customFormat="1">
      <c r="A329" s="14"/>
      <c r="B329" s="258"/>
      <c r="C329" s="259"/>
      <c r="D329" s="249" t="s">
        <v>264</v>
      </c>
      <c r="E329" s="260" t="s">
        <v>1</v>
      </c>
      <c r="F329" s="261" t="s">
        <v>492</v>
      </c>
      <c r="G329" s="259"/>
      <c r="H329" s="262">
        <v>3.411</v>
      </c>
      <c r="I329" s="263"/>
      <c r="J329" s="259"/>
      <c r="K329" s="259"/>
      <c r="L329" s="264"/>
      <c r="M329" s="265"/>
      <c r="N329" s="266"/>
      <c r="O329" s="266"/>
      <c r="P329" s="266"/>
      <c r="Q329" s="266"/>
      <c r="R329" s="266"/>
      <c r="S329" s="266"/>
      <c r="T329" s="267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T329" s="268" t="s">
        <v>264</v>
      </c>
      <c r="AU329" s="268" t="s">
        <v>85</v>
      </c>
      <c r="AV329" s="14" t="s">
        <v>85</v>
      </c>
      <c r="AW329" s="14" t="s">
        <v>32</v>
      </c>
      <c r="AX329" s="14" t="s">
        <v>76</v>
      </c>
      <c r="AY329" s="268" t="s">
        <v>253</v>
      </c>
    </row>
    <row r="330" s="13" customFormat="1">
      <c r="A330" s="13"/>
      <c r="B330" s="247"/>
      <c r="C330" s="248"/>
      <c r="D330" s="249" t="s">
        <v>264</v>
      </c>
      <c r="E330" s="250" t="s">
        <v>1</v>
      </c>
      <c r="F330" s="251" t="s">
        <v>327</v>
      </c>
      <c r="G330" s="248"/>
      <c r="H330" s="250" t="s">
        <v>1</v>
      </c>
      <c r="I330" s="252"/>
      <c r="J330" s="248"/>
      <c r="K330" s="248"/>
      <c r="L330" s="253"/>
      <c r="M330" s="254"/>
      <c r="N330" s="255"/>
      <c r="O330" s="255"/>
      <c r="P330" s="255"/>
      <c r="Q330" s="255"/>
      <c r="R330" s="255"/>
      <c r="S330" s="255"/>
      <c r="T330" s="256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257" t="s">
        <v>264</v>
      </c>
      <c r="AU330" s="257" t="s">
        <v>85</v>
      </c>
      <c r="AV330" s="13" t="s">
        <v>83</v>
      </c>
      <c r="AW330" s="13" t="s">
        <v>32</v>
      </c>
      <c r="AX330" s="13" t="s">
        <v>76</v>
      </c>
      <c r="AY330" s="257" t="s">
        <v>253</v>
      </c>
    </row>
    <row r="331" s="14" customFormat="1">
      <c r="A331" s="14"/>
      <c r="B331" s="258"/>
      <c r="C331" s="259"/>
      <c r="D331" s="249" t="s">
        <v>264</v>
      </c>
      <c r="E331" s="260" t="s">
        <v>1</v>
      </c>
      <c r="F331" s="261" t="s">
        <v>493</v>
      </c>
      <c r="G331" s="259"/>
      <c r="H331" s="262">
        <v>8.6790000000000003</v>
      </c>
      <c r="I331" s="263"/>
      <c r="J331" s="259"/>
      <c r="K331" s="259"/>
      <c r="L331" s="264"/>
      <c r="M331" s="265"/>
      <c r="N331" s="266"/>
      <c r="O331" s="266"/>
      <c r="P331" s="266"/>
      <c r="Q331" s="266"/>
      <c r="R331" s="266"/>
      <c r="S331" s="266"/>
      <c r="T331" s="267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T331" s="268" t="s">
        <v>264</v>
      </c>
      <c r="AU331" s="268" t="s">
        <v>85</v>
      </c>
      <c r="AV331" s="14" t="s">
        <v>85</v>
      </c>
      <c r="AW331" s="14" t="s">
        <v>32</v>
      </c>
      <c r="AX331" s="14" t="s">
        <v>76</v>
      </c>
      <c r="AY331" s="268" t="s">
        <v>253</v>
      </c>
    </row>
    <row r="332" s="13" customFormat="1">
      <c r="A332" s="13"/>
      <c r="B332" s="247"/>
      <c r="C332" s="248"/>
      <c r="D332" s="249" t="s">
        <v>264</v>
      </c>
      <c r="E332" s="250" t="s">
        <v>1</v>
      </c>
      <c r="F332" s="251" t="s">
        <v>341</v>
      </c>
      <c r="G332" s="248"/>
      <c r="H332" s="250" t="s">
        <v>1</v>
      </c>
      <c r="I332" s="252"/>
      <c r="J332" s="248"/>
      <c r="K332" s="248"/>
      <c r="L332" s="253"/>
      <c r="M332" s="254"/>
      <c r="N332" s="255"/>
      <c r="O332" s="255"/>
      <c r="P332" s="255"/>
      <c r="Q332" s="255"/>
      <c r="R332" s="255"/>
      <c r="S332" s="255"/>
      <c r="T332" s="256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T332" s="257" t="s">
        <v>264</v>
      </c>
      <c r="AU332" s="257" t="s">
        <v>85</v>
      </c>
      <c r="AV332" s="13" t="s">
        <v>83</v>
      </c>
      <c r="AW332" s="13" t="s">
        <v>32</v>
      </c>
      <c r="AX332" s="13" t="s">
        <v>76</v>
      </c>
      <c r="AY332" s="257" t="s">
        <v>253</v>
      </c>
    </row>
    <row r="333" s="14" customFormat="1">
      <c r="A333" s="14"/>
      <c r="B333" s="258"/>
      <c r="C333" s="259"/>
      <c r="D333" s="249" t="s">
        <v>264</v>
      </c>
      <c r="E333" s="260" t="s">
        <v>1</v>
      </c>
      <c r="F333" s="261" t="s">
        <v>494</v>
      </c>
      <c r="G333" s="259"/>
      <c r="H333" s="262">
        <v>3.6379999999999999</v>
      </c>
      <c r="I333" s="263"/>
      <c r="J333" s="259"/>
      <c r="K333" s="259"/>
      <c r="L333" s="264"/>
      <c r="M333" s="265"/>
      <c r="N333" s="266"/>
      <c r="O333" s="266"/>
      <c r="P333" s="266"/>
      <c r="Q333" s="266"/>
      <c r="R333" s="266"/>
      <c r="S333" s="266"/>
      <c r="T333" s="267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T333" s="268" t="s">
        <v>264</v>
      </c>
      <c r="AU333" s="268" t="s">
        <v>85</v>
      </c>
      <c r="AV333" s="14" t="s">
        <v>85</v>
      </c>
      <c r="AW333" s="14" t="s">
        <v>32</v>
      </c>
      <c r="AX333" s="14" t="s">
        <v>76</v>
      </c>
      <c r="AY333" s="268" t="s">
        <v>253</v>
      </c>
    </row>
    <row r="334" s="13" customFormat="1">
      <c r="A334" s="13"/>
      <c r="B334" s="247"/>
      <c r="C334" s="248"/>
      <c r="D334" s="249" t="s">
        <v>264</v>
      </c>
      <c r="E334" s="250" t="s">
        <v>1</v>
      </c>
      <c r="F334" s="251" t="s">
        <v>278</v>
      </c>
      <c r="G334" s="248"/>
      <c r="H334" s="250" t="s">
        <v>1</v>
      </c>
      <c r="I334" s="252"/>
      <c r="J334" s="248"/>
      <c r="K334" s="248"/>
      <c r="L334" s="253"/>
      <c r="M334" s="254"/>
      <c r="N334" s="255"/>
      <c r="O334" s="255"/>
      <c r="P334" s="255"/>
      <c r="Q334" s="255"/>
      <c r="R334" s="255"/>
      <c r="S334" s="255"/>
      <c r="T334" s="256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T334" s="257" t="s">
        <v>264</v>
      </c>
      <c r="AU334" s="257" t="s">
        <v>85</v>
      </c>
      <c r="AV334" s="13" t="s">
        <v>83</v>
      </c>
      <c r="AW334" s="13" t="s">
        <v>32</v>
      </c>
      <c r="AX334" s="13" t="s">
        <v>76</v>
      </c>
      <c r="AY334" s="257" t="s">
        <v>253</v>
      </c>
    </row>
    <row r="335" s="14" customFormat="1">
      <c r="A335" s="14"/>
      <c r="B335" s="258"/>
      <c r="C335" s="259"/>
      <c r="D335" s="249" t="s">
        <v>264</v>
      </c>
      <c r="E335" s="260" t="s">
        <v>1</v>
      </c>
      <c r="F335" s="261" t="s">
        <v>495</v>
      </c>
      <c r="G335" s="259"/>
      <c r="H335" s="262">
        <v>12.299</v>
      </c>
      <c r="I335" s="263"/>
      <c r="J335" s="259"/>
      <c r="K335" s="259"/>
      <c r="L335" s="264"/>
      <c r="M335" s="265"/>
      <c r="N335" s="266"/>
      <c r="O335" s="266"/>
      <c r="P335" s="266"/>
      <c r="Q335" s="266"/>
      <c r="R335" s="266"/>
      <c r="S335" s="266"/>
      <c r="T335" s="267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T335" s="268" t="s">
        <v>264</v>
      </c>
      <c r="AU335" s="268" t="s">
        <v>85</v>
      </c>
      <c r="AV335" s="14" t="s">
        <v>85</v>
      </c>
      <c r="AW335" s="14" t="s">
        <v>32</v>
      </c>
      <c r="AX335" s="14" t="s">
        <v>76</v>
      </c>
      <c r="AY335" s="268" t="s">
        <v>253</v>
      </c>
    </row>
    <row r="336" s="13" customFormat="1">
      <c r="A336" s="13"/>
      <c r="B336" s="247"/>
      <c r="C336" s="248"/>
      <c r="D336" s="249" t="s">
        <v>264</v>
      </c>
      <c r="E336" s="250" t="s">
        <v>1</v>
      </c>
      <c r="F336" s="251" t="s">
        <v>281</v>
      </c>
      <c r="G336" s="248"/>
      <c r="H336" s="250" t="s">
        <v>1</v>
      </c>
      <c r="I336" s="252"/>
      <c r="J336" s="248"/>
      <c r="K336" s="248"/>
      <c r="L336" s="253"/>
      <c r="M336" s="254"/>
      <c r="N336" s="255"/>
      <c r="O336" s="255"/>
      <c r="P336" s="255"/>
      <c r="Q336" s="255"/>
      <c r="R336" s="255"/>
      <c r="S336" s="255"/>
      <c r="T336" s="256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T336" s="257" t="s">
        <v>264</v>
      </c>
      <c r="AU336" s="257" t="s">
        <v>85</v>
      </c>
      <c r="AV336" s="13" t="s">
        <v>83</v>
      </c>
      <c r="AW336" s="13" t="s">
        <v>32</v>
      </c>
      <c r="AX336" s="13" t="s">
        <v>76</v>
      </c>
      <c r="AY336" s="257" t="s">
        <v>253</v>
      </c>
    </row>
    <row r="337" s="14" customFormat="1">
      <c r="A337" s="14"/>
      <c r="B337" s="258"/>
      <c r="C337" s="259"/>
      <c r="D337" s="249" t="s">
        <v>264</v>
      </c>
      <c r="E337" s="260" t="s">
        <v>1</v>
      </c>
      <c r="F337" s="261" t="s">
        <v>496</v>
      </c>
      <c r="G337" s="259"/>
      <c r="H337" s="262">
        <v>7.6559999999999997</v>
      </c>
      <c r="I337" s="263"/>
      <c r="J337" s="259"/>
      <c r="K337" s="259"/>
      <c r="L337" s="264"/>
      <c r="M337" s="265"/>
      <c r="N337" s="266"/>
      <c r="O337" s="266"/>
      <c r="P337" s="266"/>
      <c r="Q337" s="266"/>
      <c r="R337" s="266"/>
      <c r="S337" s="266"/>
      <c r="T337" s="267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T337" s="268" t="s">
        <v>264</v>
      </c>
      <c r="AU337" s="268" t="s">
        <v>85</v>
      </c>
      <c r="AV337" s="14" t="s">
        <v>85</v>
      </c>
      <c r="AW337" s="14" t="s">
        <v>32</v>
      </c>
      <c r="AX337" s="14" t="s">
        <v>76</v>
      </c>
      <c r="AY337" s="268" t="s">
        <v>253</v>
      </c>
    </row>
    <row r="338" s="15" customFormat="1">
      <c r="A338" s="15"/>
      <c r="B338" s="269"/>
      <c r="C338" s="270"/>
      <c r="D338" s="249" t="s">
        <v>264</v>
      </c>
      <c r="E338" s="271" t="s">
        <v>1</v>
      </c>
      <c r="F338" s="272" t="s">
        <v>283</v>
      </c>
      <c r="G338" s="270"/>
      <c r="H338" s="273">
        <v>35.683</v>
      </c>
      <c r="I338" s="274"/>
      <c r="J338" s="270"/>
      <c r="K338" s="270"/>
      <c r="L338" s="275"/>
      <c r="M338" s="276"/>
      <c r="N338" s="277"/>
      <c r="O338" s="277"/>
      <c r="P338" s="277"/>
      <c r="Q338" s="277"/>
      <c r="R338" s="277"/>
      <c r="S338" s="277"/>
      <c r="T338" s="278"/>
      <c r="U338" s="15"/>
      <c r="V338" s="15"/>
      <c r="W338" s="15"/>
      <c r="X338" s="15"/>
      <c r="Y338" s="15"/>
      <c r="Z338" s="15"/>
      <c r="AA338" s="15"/>
      <c r="AB338" s="15"/>
      <c r="AC338" s="15"/>
      <c r="AD338" s="15"/>
      <c r="AE338" s="15"/>
      <c r="AT338" s="279" t="s">
        <v>264</v>
      </c>
      <c r="AU338" s="279" t="s">
        <v>85</v>
      </c>
      <c r="AV338" s="15" t="s">
        <v>260</v>
      </c>
      <c r="AW338" s="15" t="s">
        <v>32</v>
      </c>
      <c r="AX338" s="15" t="s">
        <v>83</v>
      </c>
      <c r="AY338" s="279" t="s">
        <v>253</v>
      </c>
    </row>
    <row r="339" s="2" customFormat="1" ht="37.8" customHeight="1">
      <c r="A339" s="39"/>
      <c r="B339" s="40"/>
      <c r="C339" s="229" t="s">
        <v>497</v>
      </c>
      <c r="D339" s="229" t="s">
        <v>256</v>
      </c>
      <c r="E339" s="230" t="s">
        <v>498</v>
      </c>
      <c r="F339" s="231" t="s">
        <v>499</v>
      </c>
      <c r="G339" s="232" t="s">
        <v>179</v>
      </c>
      <c r="H339" s="233">
        <v>26.434999999999999</v>
      </c>
      <c r="I339" s="234"/>
      <c r="J339" s="235">
        <f>ROUND(I339*H339,2)</f>
        <v>0</v>
      </c>
      <c r="K339" s="231" t="s">
        <v>1</v>
      </c>
      <c r="L339" s="45"/>
      <c r="M339" s="236" t="s">
        <v>1</v>
      </c>
      <c r="N339" s="237" t="s">
        <v>41</v>
      </c>
      <c r="O339" s="92"/>
      <c r="P339" s="238">
        <f>O339*H339</f>
        <v>0</v>
      </c>
      <c r="Q339" s="238">
        <v>0.02964</v>
      </c>
      <c r="R339" s="238">
        <f>Q339*H339</f>
        <v>0.78353339999999994</v>
      </c>
      <c r="S339" s="238">
        <v>0</v>
      </c>
      <c r="T339" s="239">
        <f>S339*H339</f>
        <v>0</v>
      </c>
      <c r="U339" s="39"/>
      <c r="V339" s="39"/>
      <c r="W339" s="39"/>
      <c r="X339" s="39"/>
      <c r="Y339" s="39"/>
      <c r="Z339" s="39"/>
      <c r="AA339" s="39"/>
      <c r="AB339" s="39"/>
      <c r="AC339" s="39"/>
      <c r="AD339" s="39"/>
      <c r="AE339" s="39"/>
      <c r="AR339" s="240" t="s">
        <v>398</v>
      </c>
      <c r="AT339" s="240" t="s">
        <v>256</v>
      </c>
      <c r="AU339" s="240" t="s">
        <v>85</v>
      </c>
      <c r="AY339" s="18" t="s">
        <v>253</v>
      </c>
      <c r="BE339" s="241">
        <f>IF(N339="základní",J339,0)</f>
        <v>0</v>
      </c>
      <c r="BF339" s="241">
        <f>IF(N339="snížená",J339,0)</f>
        <v>0</v>
      </c>
      <c r="BG339" s="241">
        <f>IF(N339="zákl. přenesená",J339,0)</f>
        <v>0</v>
      </c>
      <c r="BH339" s="241">
        <f>IF(N339="sníž. přenesená",J339,0)</f>
        <v>0</v>
      </c>
      <c r="BI339" s="241">
        <f>IF(N339="nulová",J339,0)</f>
        <v>0</v>
      </c>
      <c r="BJ339" s="18" t="s">
        <v>83</v>
      </c>
      <c r="BK339" s="241">
        <f>ROUND(I339*H339,2)</f>
        <v>0</v>
      </c>
      <c r="BL339" s="18" t="s">
        <v>398</v>
      </c>
      <c r="BM339" s="240" t="s">
        <v>500</v>
      </c>
    </row>
    <row r="340" s="13" customFormat="1">
      <c r="A340" s="13"/>
      <c r="B340" s="247"/>
      <c r="C340" s="248"/>
      <c r="D340" s="249" t="s">
        <v>264</v>
      </c>
      <c r="E340" s="250" t="s">
        <v>1</v>
      </c>
      <c r="F340" s="251" t="s">
        <v>277</v>
      </c>
      <c r="G340" s="248"/>
      <c r="H340" s="250" t="s">
        <v>1</v>
      </c>
      <c r="I340" s="252"/>
      <c r="J340" s="248"/>
      <c r="K340" s="248"/>
      <c r="L340" s="253"/>
      <c r="M340" s="254"/>
      <c r="N340" s="255"/>
      <c r="O340" s="255"/>
      <c r="P340" s="255"/>
      <c r="Q340" s="255"/>
      <c r="R340" s="255"/>
      <c r="S340" s="255"/>
      <c r="T340" s="256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T340" s="257" t="s">
        <v>264</v>
      </c>
      <c r="AU340" s="257" t="s">
        <v>85</v>
      </c>
      <c r="AV340" s="13" t="s">
        <v>83</v>
      </c>
      <c r="AW340" s="13" t="s">
        <v>32</v>
      </c>
      <c r="AX340" s="13" t="s">
        <v>76</v>
      </c>
      <c r="AY340" s="257" t="s">
        <v>253</v>
      </c>
    </row>
    <row r="341" s="13" customFormat="1">
      <c r="A341" s="13"/>
      <c r="B341" s="247"/>
      <c r="C341" s="248"/>
      <c r="D341" s="249" t="s">
        <v>264</v>
      </c>
      <c r="E341" s="250" t="s">
        <v>1</v>
      </c>
      <c r="F341" s="251" t="s">
        <v>327</v>
      </c>
      <c r="G341" s="248"/>
      <c r="H341" s="250" t="s">
        <v>1</v>
      </c>
      <c r="I341" s="252"/>
      <c r="J341" s="248"/>
      <c r="K341" s="248"/>
      <c r="L341" s="253"/>
      <c r="M341" s="254"/>
      <c r="N341" s="255"/>
      <c r="O341" s="255"/>
      <c r="P341" s="255"/>
      <c r="Q341" s="255"/>
      <c r="R341" s="255"/>
      <c r="S341" s="255"/>
      <c r="T341" s="256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T341" s="257" t="s">
        <v>264</v>
      </c>
      <c r="AU341" s="257" t="s">
        <v>85</v>
      </c>
      <c r="AV341" s="13" t="s">
        <v>83</v>
      </c>
      <c r="AW341" s="13" t="s">
        <v>32</v>
      </c>
      <c r="AX341" s="13" t="s">
        <v>76</v>
      </c>
      <c r="AY341" s="257" t="s">
        <v>253</v>
      </c>
    </row>
    <row r="342" s="14" customFormat="1">
      <c r="A342" s="14"/>
      <c r="B342" s="258"/>
      <c r="C342" s="259"/>
      <c r="D342" s="249" t="s">
        <v>264</v>
      </c>
      <c r="E342" s="260" t="s">
        <v>1</v>
      </c>
      <c r="F342" s="261" t="s">
        <v>454</v>
      </c>
      <c r="G342" s="259"/>
      <c r="H342" s="262">
        <v>4.4909999999999997</v>
      </c>
      <c r="I342" s="263"/>
      <c r="J342" s="259"/>
      <c r="K342" s="259"/>
      <c r="L342" s="264"/>
      <c r="M342" s="265"/>
      <c r="N342" s="266"/>
      <c r="O342" s="266"/>
      <c r="P342" s="266"/>
      <c r="Q342" s="266"/>
      <c r="R342" s="266"/>
      <c r="S342" s="266"/>
      <c r="T342" s="267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T342" s="268" t="s">
        <v>264</v>
      </c>
      <c r="AU342" s="268" t="s">
        <v>85</v>
      </c>
      <c r="AV342" s="14" t="s">
        <v>85</v>
      </c>
      <c r="AW342" s="14" t="s">
        <v>32</v>
      </c>
      <c r="AX342" s="14" t="s">
        <v>76</v>
      </c>
      <c r="AY342" s="268" t="s">
        <v>253</v>
      </c>
    </row>
    <row r="343" s="13" customFormat="1">
      <c r="A343" s="13"/>
      <c r="B343" s="247"/>
      <c r="C343" s="248"/>
      <c r="D343" s="249" t="s">
        <v>264</v>
      </c>
      <c r="E343" s="250" t="s">
        <v>1</v>
      </c>
      <c r="F343" s="251" t="s">
        <v>329</v>
      </c>
      <c r="G343" s="248"/>
      <c r="H343" s="250" t="s">
        <v>1</v>
      </c>
      <c r="I343" s="252"/>
      <c r="J343" s="248"/>
      <c r="K343" s="248"/>
      <c r="L343" s="253"/>
      <c r="M343" s="254"/>
      <c r="N343" s="255"/>
      <c r="O343" s="255"/>
      <c r="P343" s="255"/>
      <c r="Q343" s="255"/>
      <c r="R343" s="255"/>
      <c r="S343" s="255"/>
      <c r="T343" s="256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T343" s="257" t="s">
        <v>264</v>
      </c>
      <c r="AU343" s="257" t="s">
        <v>85</v>
      </c>
      <c r="AV343" s="13" t="s">
        <v>83</v>
      </c>
      <c r="AW343" s="13" t="s">
        <v>32</v>
      </c>
      <c r="AX343" s="13" t="s">
        <v>76</v>
      </c>
      <c r="AY343" s="257" t="s">
        <v>253</v>
      </c>
    </row>
    <row r="344" s="14" customFormat="1">
      <c r="A344" s="14"/>
      <c r="B344" s="258"/>
      <c r="C344" s="259"/>
      <c r="D344" s="249" t="s">
        <v>264</v>
      </c>
      <c r="E344" s="260" t="s">
        <v>1</v>
      </c>
      <c r="F344" s="261" t="s">
        <v>501</v>
      </c>
      <c r="G344" s="259"/>
      <c r="H344" s="262">
        <v>3.601</v>
      </c>
      <c r="I344" s="263"/>
      <c r="J344" s="259"/>
      <c r="K344" s="259"/>
      <c r="L344" s="264"/>
      <c r="M344" s="265"/>
      <c r="N344" s="266"/>
      <c r="O344" s="266"/>
      <c r="P344" s="266"/>
      <c r="Q344" s="266"/>
      <c r="R344" s="266"/>
      <c r="S344" s="266"/>
      <c r="T344" s="267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T344" s="268" t="s">
        <v>264</v>
      </c>
      <c r="AU344" s="268" t="s">
        <v>85</v>
      </c>
      <c r="AV344" s="14" t="s">
        <v>85</v>
      </c>
      <c r="AW344" s="14" t="s">
        <v>32</v>
      </c>
      <c r="AX344" s="14" t="s">
        <v>76</v>
      </c>
      <c r="AY344" s="268" t="s">
        <v>253</v>
      </c>
    </row>
    <row r="345" s="13" customFormat="1">
      <c r="A345" s="13"/>
      <c r="B345" s="247"/>
      <c r="C345" s="248"/>
      <c r="D345" s="249" t="s">
        <v>264</v>
      </c>
      <c r="E345" s="250" t="s">
        <v>1</v>
      </c>
      <c r="F345" s="251" t="s">
        <v>343</v>
      </c>
      <c r="G345" s="248"/>
      <c r="H345" s="250" t="s">
        <v>1</v>
      </c>
      <c r="I345" s="252"/>
      <c r="J345" s="248"/>
      <c r="K345" s="248"/>
      <c r="L345" s="253"/>
      <c r="M345" s="254"/>
      <c r="N345" s="255"/>
      <c r="O345" s="255"/>
      <c r="P345" s="255"/>
      <c r="Q345" s="255"/>
      <c r="R345" s="255"/>
      <c r="S345" s="255"/>
      <c r="T345" s="256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T345" s="257" t="s">
        <v>264</v>
      </c>
      <c r="AU345" s="257" t="s">
        <v>85</v>
      </c>
      <c r="AV345" s="13" t="s">
        <v>83</v>
      </c>
      <c r="AW345" s="13" t="s">
        <v>32</v>
      </c>
      <c r="AX345" s="13" t="s">
        <v>76</v>
      </c>
      <c r="AY345" s="257" t="s">
        <v>253</v>
      </c>
    </row>
    <row r="346" s="14" customFormat="1">
      <c r="A346" s="14"/>
      <c r="B346" s="258"/>
      <c r="C346" s="259"/>
      <c r="D346" s="249" t="s">
        <v>264</v>
      </c>
      <c r="E346" s="260" t="s">
        <v>1</v>
      </c>
      <c r="F346" s="261" t="s">
        <v>494</v>
      </c>
      <c r="G346" s="259"/>
      <c r="H346" s="262">
        <v>3.6379999999999999</v>
      </c>
      <c r="I346" s="263"/>
      <c r="J346" s="259"/>
      <c r="K346" s="259"/>
      <c r="L346" s="264"/>
      <c r="M346" s="265"/>
      <c r="N346" s="266"/>
      <c r="O346" s="266"/>
      <c r="P346" s="266"/>
      <c r="Q346" s="266"/>
      <c r="R346" s="266"/>
      <c r="S346" s="266"/>
      <c r="T346" s="267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T346" s="268" t="s">
        <v>264</v>
      </c>
      <c r="AU346" s="268" t="s">
        <v>85</v>
      </c>
      <c r="AV346" s="14" t="s">
        <v>85</v>
      </c>
      <c r="AW346" s="14" t="s">
        <v>32</v>
      </c>
      <c r="AX346" s="14" t="s">
        <v>76</v>
      </c>
      <c r="AY346" s="268" t="s">
        <v>253</v>
      </c>
    </row>
    <row r="347" s="13" customFormat="1">
      <c r="A347" s="13"/>
      <c r="B347" s="247"/>
      <c r="C347" s="248"/>
      <c r="D347" s="249" t="s">
        <v>264</v>
      </c>
      <c r="E347" s="250" t="s">
        <v>1</v>
      </c>
      <c r="F347" s="251" t="s">
        <v>345</v>
      </c>
      <c r="G347" s="248"/>
      <c r="H347" s="250" t="s">
        <v>1</v>
      </c>
      <c r="I347" s="252"/>
      <c r="J347" s="248"/>
      <c r="K347" s="248"/>
      <c r="L347" s="253"/>
      <c r="M347" s="254"/>
      <c r="N347" s="255"/>
      <c r="O347" s="255"/>
      <c r="P347" s="255"/>
      <c r="Q347" s="255"/>
      <c r="R347" s="255"/>
      <c r="S347" s="255"/>
      <c r="T347" s="256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T347" s="257" t="s">
        <v>264</v>
      </c>
      <c r="AU347" s="257" t="s">
        <v>85</v>
      </c>
      <c r="AV347" s="13" t="s">
        <v>83</v>
      </c>
      <c r="AW347" s="13" t="s">
        <v>32</v>
      </c>
      <c r="AX347" s="13" t="s">
        <v>76</v>
      </c>
      <c r="AY347" s="257" t="s">
        <v>253</v>
      </c>
    </row>
    <row r="348" s="14" customFormat="1">
      <c r="A348" s="14"/>
      <c r="B348" s="258"/>
      <c r="C348" s="259"/>
      <c r="D348" s="249" t="s">
        <v>264</v>
      </c>
      <c r="E348" s="260" t="s">
        <v>1</v>
      </c>
      <c r="F348" s="261" t="s">
        <v>494</v>
      </c>
      <c r="G348" s="259"/>
      <c r="H348" s="262">
        <v>3.6379999999999999</v>
      </c>
      <c r="I348" s="263"/>
      <c r="J348" s="259"/>
      <c r="K348" s="259"/>
      <c r="L348" s="264"/>
      <c r="M348" s="265"/>
      <c r="N348" s="266"/>
      <c r="O348" s="266"/>
      <c r="P348" s="266"/>
      <c r="Q348" s="266"/>
      <c r="R348" s="266"/>
      <c r="S348" s="266"/>
      <c r="T348" s="267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T348" s="268" t="s">
        <v>264</v>
      </c>
      <c r="AU348" s="268" t="s">
        <v>85</v>
      </c>
      <c r="AV348" s="14" t="s">
        <v>85</v>
      </c>
      <c r="AW348" s="14" t="s">
        <v>32</v>
      </c>
      <c r="AX348" s="14" t="s">
        <v>76</v>
      </c>
      <c r="AY348" s="268" t="s">
        <v>253</v>
      </c>
    </row>
    <row r="349" s="13" customFormat="1">
      <c r="A349" s="13"/>
      <c r="B349" s="247"/>
      <c r="C349" s="248"/>
      <c r="D349" s="249" t="s">
        <v>264</v>
      </c>
      <c r="E349" s="250" t="s">
        <v>1</v>
      </c>
      <c r="F349" s="251" t="s">
        <v>278</v>
      </c>
      <c r="G349" s="248"/>
      <c r="H349" s="250" t="s">
        <v>1</v>
      </c>
      <c r="I349" s="252"/>
      <c r="J349" s="248"/>
      <c r="K349" s="248"/>
      <c r="L349" s="253"/>
      <c r="M349" s="254"/>
      <c r="N349" s="255"/>
      <c r="O349" s="255"/>
      <c r="P349" s="255"/>
      <c r="Q349" s="255"/>
      <c r="R349" s="255"/>
      <c r="S349" s="255"/>
      <c r="T349" s="256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T349" s="257" t="s">
        <v>264</v>
      </c>
      <c r="AU349" s="257" t="s">
        <v>85</v>
      </c>
      <c r="AV349" s="13" t="s">
        <v>83</v>
      </c>
      <c r="AW349" s="13" t="s">
        <v>32</v>
      </c>
      <c r="AX349" s="13" t="s">
        <v>76</v>
      </c>
      <c r="AY349" s="257" t="s">
        <v>253</v>
      </c>
    </row>
    <row r="350" s="14" customFormat="1">
      <c r="A350" s="14"/>
      <c r="B350" s="258"/>
      <c r="C350" s="259"/>
      <c r="D350" s="249" t="s">
        <v>264</v>
      </c>
      <c r="E350" s="260" t="s">
        <v>1</v>
      </c>
      <c r="F350" s="261" t="s">
        <v>492</v>
      </c>
      <c r="G350" s="259"/>
      <c r="H350" s="262">
        <v>3.411</v>
      </c>
      <c r="I350" s="263"/>
      <c r="J350" s="259"/>
      <c r="K350" s="259"/>
      <c r="L350" s="264"/>
      <c r="M350" s="265"/>
      <c r="N350" s="266"/>
      <c r="O350" s="266"/>
      <c r="P350" s="266"/>
      <c r="Q350" s="266"/>
      <c r="R350" s="266"/>
      <c r="S350" s="266"/>
      <c r="T350" s="267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T350" s="268" t="s">
        <v>264</v>
      </c>
      <c r="AU350" s="268" t="s">
        <v>85</v>
      </c>
      <c r="AV350" s="14" t="s">
        <v>85</v>
      </c>
      <c r="AW350" s="14" t="s">
        <v>32</v>
      </c>
      <c r="AX350" s="14" t="s">
        <v>76</v>
      </c>
      <c r="AY350" s="268" t="s">
        <v>253</v>
      </c>
    </row>
    <row r="351" s="13" customFormat="1">
      <c r="A351" s="13"/>
      <c r="B351" s="247"/>
      <c r="C351" s="248"/>
      <c r="D351" s="249" t="s">
        <v>264</v>
      </c>
      <c r="E351" s="250" t="s">
        <v>1</v>
      </c>
      <c r="F351" s="251" t="s">
        <v>281</v>
      </c>
      <c r="G351" s="248"/>
      <c r="H351" s="250" t="s">
        <v>1</v>
      </c>
      <c r="I351" s="252"/>
      <c r="J351" s="248"/>
      <c r="K351" s="248"/>
      <c r="L351" s="253"/>
      <c r="M351" s="254"/>
      <c r="N351" s="255"/>
      <c r="O351" s="255"/>
      <c r="P351" s="255"/>
      <c r="Q351" s="255"/>
      <c r="R351" s="255"/>
      <c r="S351" s="255"/>
      <c r="T351" s="256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T351" s="257" t="s">
        <v>264</v>
      </c>
      <c r="AU351" s="257" t="s">
        <v>85</v>
      </c>
      <c r="AV351" s="13" t="s">
        <v>83</v>
      </c>
      <c r="AW351" s="13" t="s">
        <v>32</v>
      </c>
      <c r="AX351" s="13" t="s">
        <v>76</v>
      </c>
      <c r="AY351" s="257" t="s">
        <v>253</v>
      </c>
    </row>
    <row r="352" s="14" customFormat="1">
      <c r="A352" s="14"/>
      <c r="B352" s="258"/>
      <c r="C352" s="259"/>
      <c r="D352" s="249" t="s">
        <v>264</v>
      </c>
      <c r="E352" s="260" t="s">
        <v>1</v>
      </c>
      <c r="F352" s="261" t="s">
        <v>496</v>
      </c>
      <c r="G352" s="259"/>
      <c r="H352" s="262">
        <v>7.6559999999999997</v>
      </c>
      <c r="I352" s="263"/>
      <c r="J352" s="259"/>
      <c r="K352" s="259"/>
      <c r="L352" s="264"/>
      <c r="M352" s="265"/>
      <c r="N352" s="266"/>
      <c r="O352" s="266"/>
      <c r="P352" s="266"/>
      <c r="Q352" s="266"/>
      <c r="R352" s="266"/>
      <c r="S352" s="266"/>
      <c r="T352" s="267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T352" s="268" t="s">
        <v>264</v>
      </c>
      <c r="AU352" s="268" t="s">
        <v>85</v>
      </c>
      <c r="AV352" s="14" t="s">
        <v>85</v>
      </c>
      <c r="AW352" s="14" t="s">
        <v>32</v>
      </c>
      <c r="AX352" s="14" t="s">
        <v>76</v>
      </c>
      <c r="AY352" s="268" t="s">
        <v>253</v>
      </c>
    </row>
    <row r="353" s="15" customFormat="1">
      <c r="A353" s="15"/>
      <c r="B353" s="269"/>
      <c r="C353" s="270"/>
      <c r="D353" s="249" t="s">
        <v>264</v>
      </c>
      <c r="E353" s="271" t="s">
        <v>1</v>
      </c>
      <c r="F353" s="272" t="s">
        <v>283</v>
      </c>
      <c r="G353" s="270"/>
      <c r="H353" s="273">
        <v>26.434999999999999</v>
      </c>
      <c r="I353" s="274"/>
      <c r="J353" s="270"/>
      <c r="K353" s="270"/>
      <c r="L353" s="275"/>
      <c r="M353" s="276"/>
      <c r="N353" s="277"/>
      <c r="O353" s="277"/>
      <c r="P353" s="277"/>
      <c r="Q353" s="277"/>
      <c r="R353" s="277"/>
      <c r="S353" s="277"/>
      <c r="T353" s="278"/>
      <c r="U353" s="15"/>
      <c r="V353" s="15"/>
      <c r="W353" s="15"/>
      <c r="X353" s="15"/>
      <c r="Y353" s="15"/>
      <c r="Z353" s="15"/>
      <c r="AA353" s="15"/>
      <c r="AB353" s="15"/>
      <c r="AC353" s="15"/>
      <c r="AD353" s="15"/>
      <c r="AE353" s="15"/>
      <c r="AT353" s="279" t="s">
        <v>264</v>
      </c>
      <c r="AU353" s="279" t="s">
        <v>85</v>
      </c>
      <c r="AV353" s="15" t="s">
        <v>260</v>
      </c>
      <c r="AW353" s="15" t="s">
        <v>32</v>
      </c>
      <c r="AX353" s="15" t="s">
        <v>83</v>
      </c>
      <c r="AY353" s="279" t="s">
        <v>253</v>
      </c>
    </row>
    <row r="354" s="2" customFormat="1" ht="16.5" customHeight="1">
      <c r="A354" s="39"/>
      <c r="B354" s="40"/>
      <c r="C354" s="229" t="s">
        <v>366</v>
      </c>
      <c r="D354" s="229" t="s">
        <v>256</v>
      </c>
      <c r="E354" s="230" t="s">
        <v>502</v>
      </c>
      <c r="F354" s="231" t="s">
        <v>503</v>
      </c>
      <c r="G354" s="232" t="s">
        <v>187</v>
      </c>
      <c r="H354" s="233">
        <v>7.5800000000000001</v>
      </c>
      <c r="I354" s="234"/>
      <c r="J354" s="235">
        <f>ROUND(I354*H354,2)</f>
        <v>0</v>
      </c>
      <c r="K354" s="231" t="s">
        <v>259</v>
      </c>
      <c r="L354" s="45"/>
      <c r="M354" s="236" t="s">
        <v>1</v>
      </c>
      <c r="N354" s="237" t="s">
        <v>41</v>
      </c>
      <c r="O354" s="92"/>
      <c r="P354" s="238">
        <f>O354*H354</f>
        <v>0</v>
      </c>
      <c r="Q354" s="238">
        <v>0.00091</v>
      </c>
      <c r="R354" s="238">
        <f>Q354*H354</f>
        <v>0.0068977999999999999</v>
      </c>
      <c r="S354" s="238">
        <v>0</v>
      </c>
      <c r="T354" s="239">
        <f>S354*H354</f>
        <v>0</v>
      </c>
      <c r="U354" s="39"/>
      <c r="V354" s="39"/>
      <c r="W354" s="39"/>
      <c r="X354" s="39"/>
      <c r="Y354" s="39"/>
      <c r="Z354" s="39"/>
      <c r="AA354" s="39"/>
      <c r="AB354" s="39"/>
      <c r="AC354" s="39"/>
      <c r="AD354" s="39"/>
      <c r="AE354" s="39"/>
      <c r="AR354" s="240" t="s">
        <v>398</v>
      </c>
      <c r="AT354" s="240" t="s">
        <v>256</v>
      </c>
      <c r="AU354" s="240" t="s">
        <v>85</v>
      </c>
      <c r="AY354" s="18" t="s">
        <v>253</v>
      </c>
      <c r="BE354" s="241">
        <f>IF(N354="základní",J354,0)</f>
        <v>0</v>
      </c>
      <c r="BF354" s="241">
        <f>IF(N354="snížená",J354,0)</f>
        <v>0</v>
      </c>
      <c r="BG354" s="241">
        <f>IF(N354="zákl. přenesená",J354,0)</f>
        <v>0</v>
      </c>
      <c r="BH354" s="241">
        <f>IF(N354="sníž. přenesená",J354,0)</f>
        <v>0</v>
      </c>
      <c r="BI354" s="241">
        <f>IF(N354="nulová",J354,0)</f>
        <v>0</v>
      </c>
      <c r="BJ354" s="18" t="s">
        <v>83</v>
      </c>
      <c r="BK354" s="241">
        <f>ROUND(I354*H354,2)</f>
        <v>0</v>
      </c>
      <c r="BL354" s="18" t="s">
        <v>398</v>
      </c>
      <c r="BM354" s="240" t="s">
        <v>504</v>
      </c>
    </row>
    <row r="355" s="2" customFormat="1">
      <c r="A355" s="39"/>
      <c r="B355" s="40"/>
      <c r="C355" s="41"/>
      <c r="D355" s="242" t="s">
        <v>262</v>
      </c>
      <c r="E355" s="41"/>
      <c r="F355" s="243" t="s">
        <v>505</v>
      </c>
      <c r="G355" s="41"/>
      <c r="H355" s="41"/>
      <c r="I355" s="244"/>
      <c r="J355" s="41"/>
      <c r="K355" s="41"/>
      <c r="L355" s="45"/>
      <c r="M355" s="245"/>
      <c r="N355" s="246"/>
      <c r="O355" s="92"/>
      <c r="P355" s="92"/>
      <c r="Q355" s="92"/>
      <c r="R355" s="92"/>
      <c r="S355" s="92"/>
      <c r="T355" s="93"/>
      <c r="U355" s="39"/>
      <c r="V355" s="39"/>
      <c r="W355" s="39"/>
      <c r="X355" s="39"/>
      <c r="Y355" s="39"/>
      <c r="Z355" s="39"/>
      <c r="AA355" s="39"/>
      <c r="AB355" s="39"/>
      <c r="AC355" s="39"/>
      <c r="AD355" s="39"/>
      <c r="AE355" s="39"/>
      <c r="AT355" s="18" t="s">
        <v>262</v>
      </c>
      <c r="AU355" s="18" t="s">
        <v>85</v>
      </c>
    </row>
    <row r="356" s="13" customFormat="1">
      <c r="A356" s="13"/>
      <c r="B356" s="247"/>
      <c r="C356" s="248"/>
      <c r="D356" s="249" t="s">
        <v>264</v>
      </c>
      <c r="E356" s="250" t="s">
        <v>1</v>
      </c>
      <c r="F356" s="251" t="s">
        <v>277</v>
      </c>
      <c r="G356" s="248"/>
      <c r="H356" s="250" t="s">
        <v>1</v>
      </c>
      <c r="I356" s="252"/>
      <c r="J356" s="248"/>
      <c r="K356" s="248"/>
      <c r="L356" s="253"/>
      <c r="M356" s="254"/>
      <c r="N356" s="255"/>
      <c r="O356" s="255"/>
      <c r="P356" s="255"/>
      <c r="Q356" s="255"/>
      <c r="R356" s="255"/>
      <c r="S356" s="255"/>
      <c r="T356" s="256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T356" s="257" t="s">
        <v>264</v>
      </c>
      <c r="AU356" s="257" t="s">
        <v>85</v>
      </c>
      <c r="AV356" s="13" t="s">
        <v>83</v>
      </c>
      <c r="AW356" s="13" t="s">
        <v>32</v>
      </c>
      <c r="AX356" s="13" t="s">
        <v>76</v>
      </c>
      <c r="AY356" s="257" t="s">
        <v>253</v>
      </c>
    </row>
    <row r="357" s="14" customFormat="1">
      <c r="A357" s="14"/>
      <c r="B357" s="258"/>
      <c r="C357" s="259"/>
      <c r="D357" s="249" t="s">
        <v>264</v>
      </c>
      <c r="E357" s="260" t="s">
        <v>1</v>
      </c>
      <c r="F357" s="261" t="s">
        <v>461</v>
      </c>
      <c r="G357" s="259"/>
      <c r="H357" s="262">
        <v>7.5800000000000001</v>
      </c>
      <c r="I357" s="263"/>
      <c r="J357" s="259"/>
      <c r="K357" s="259"/>
      <c r="L357" s="264"/>
      <c r="M357" s="265"/>
      <c r="N357" s="266"/>
      <c r="O357" s="266"/>
      <c r="P357" s="266"/>
      <c r="Q357" s="266"/>
      <c r="R357" s="266"/>
      <c r="S357" s="266"/>
      <c r="T357" s="267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T357" s="268" t="s">
        <v>264</v>
      </c>
      <c r="AU357" s="268" t="s">
        <v>85</v>
      </c>
      <c r="AV357" s="14" t="s">
        <v>85</v>
      </c>
      <c r="AW357" s="14" t="s">
        <v>32</v>
      </c>
      <c r="AX357" s="14" t="s">
        <v>83</v>
      </c>
      <c r="AY357" s="268" t="s">
        <v>253</v>
      </c>
    </row>
    <row r="358" s="2" customFormat="1" ht="16.5" customHeight="1">
      <c r="A358" s="39"/>
      <c r="B358" s="40"/>
      <c r="C358" s="229" t="s">
        <v>506</v>
      </c>
      <c r="D358" s="229" t="s">
        <v>256</v>
      </c>
      <c r="E358" s="230" t="s">
        <v>507</v>
      </c>
      <c r="F358" s="231" t="s">
        <v>508</v>
      </c>
      <c r="G358" s="232" t="s">
        <v>179</v>
      </c>
      <c r="H358" s="233">
        <v>62.143999999999998</v>
      </c>
      <c r="I358" s="234"/>
      <c r="J358" s="235">
        <f>ROUND(I358*H358,2)</f>
        <v>0</v>
      </c>
      <c r="K358" s="231" t="s">
        <v>1</v>
      </c>
      <c r="L358" s="45"/>
      <c r="M358" s="236" t="s">
        <v>1</v>
      </c>
      <c r="N358" s="237" t="s">
        <v>41</v>
      </c>
      <c r="O358" s="92"/>
      <c r="P358" s="238">
        <f>O358*H358</f>
        <v>0</v>
      </c>
      <c r="Q358" s="238">
        <v>0.00010000000000000001</v>
      </c>
      <c r="R358" s="238">
        <f>Q358*H358</f>
        <v>0.0062144000000000001</v>
      </c>
      <c r="S358" s="238">
        <v>0</v>
      </c>
      <c r="T358" s="239">
        <f>S358*H358</f>
        <v>0</v>
      </c>
      <c r="U358" s="39"/>
      <c r="V358" s="39"/>
      <c r="W358" s="39"/>
      <c r="X358" s="39"/>
      <c r="Y358" s="39"/>
      <c r="Z358" s="39"/>
      <c r="AA358" s="39"/>
      <c r="AB358" s="39"/>
      <c r="AC358" s="39"/>
      <c r="AD358" s="39"/>
      <c r="AE358" s="39"/>
      <c r="AR358" s="240" t="s">
        <v>398</v>
      </c>
      <c r="AT358" s="240" t="s">
        <v>256</v>
      </c>
      <c r="AU358" s="240" t="s">
        <v>85</v>
      </c>
      <c r="AY358" s="18" t="s">
        <v>253</v>
      </c>
      <c r="BE358" s="241">
        <f>IF(N358="základní",J358,0)</f>
        <v>0</v>
      </c>
      <c r="BF358" s="241">
        <f>IF(N358="snížená",J358,0)</f>
        <v>0</v>
      </c>
      <c r="BG358" s="241">
        <f>IF(N358="zákl. přenesená",J358,0)</f>
        <v>0</v>
      </c>
      <c r="BH358" s="241">
        <f>IF(N358="sníž. přenesená",J358,0)</f>
        <v>0</v>
      </c>
      <c r="BI358" s="241">
        <f>IF(N358="nulová",J358,0)</f>
        <v>0</v>
      </c>
      <c r="BJ358" s="18" t="s">
        <v>83</v>
      </c>
      <c r="BK358" s="241">
        <f>ROUND(I358*H358,2)</f>
        <v>0</v>
      </c>
      <c r="BL358" s="18" t="s">
        <v>398</v>
      </c>
      <c r="BM358" s="240" t="s">
        <v>509</v>
      </c>
    </row>
    <row r="359" s="13" customFormat="1">
      <c r="A359" s="13"/>
      <c r="B359" s="247"/>
      <c r="C359" s="248"/>
      <c r="D359" s="249" t="s">
        <v>264</v>
      </c>
      <c r="E359" s="250" t="s">
        <v>1</v>
      </c>
      <c r="F359" s="251" t="s">
        <v>489</v>
      </c>
      <c r="G359" s="248"/>
      <c r="H359" s="250" t="s">
        <v>1</v>
      </c>
      <c r="I359" s="252"/>
      <c r="J359" s="248"/>
      <c r="K359" s="248"/>
      <c r="L359" s="253"/>
      <c r="M359" s="254"/>
      <c r="N359" s="255"/>
      <c r="O359" s="255"/>
      <c r="P359" s="255"/>
      <c r="Q359" s="255"/>
      <c r="R359" s="255"/>
      <c r="S359" s="255"/>
      <c r="T359" s="256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T359" s="257" t="s">
        <v>264</v>
      </c>
      <c r="AU359" s="257" t="s">
        <v>85</v>
      </c>
      <c r="AV359" s="13" t="s">
        <v>83</v>
      </c>
      <c r="AW359" s="13" t="s">
        <v>32</v>
      </c>
      <c r="AX359" s="13" t="s">
        <v>76</v>
      </c>
      <c r="AY359" s="257" t="s">
        <v>253</v>
      </c>
    </row>
    <row r="360" s="14" customFormat="1">
      <c r="A360" s="14"/>
      <c r="B360" s="258"/>
      <c r="C360" s="259"/>
      <c r="D360" s="249" t="s">
        <v>264</v>
      </c>
      <c r="E360" s="260" t="s">
        <v>1</v>
      </c>
      <c r="F360" s="261" t="s">
        <v>510</v>
      </c>
      <c r="G360" s="259"/>
      <c r="H360" s="262">
        <v>35.709000000000003</v>
      </c>
      <c r="I360" s="263"/>
      <c r="J360" s="259"/>
      <c r="K360" s="259"/>
      <c r="L360" s="264"/>
      <c r="M360" s="265"/>
      <c r="N360" s="266"/>
      <c r="O360" s="266"/>
      <c r="P360" s="266"/>
      <c r="Q360" s="266"/>
      <c r="R360" s="266"/>
      <c r="S360" s="266"/>
      <c r="T360" s="267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T360" s="268" t="s">
        <v>264</v>
      </c>
      <c r="AU360" s="268" t="s">
        <v>85</v>
      </c>
      <c r="AV360" s="14" t="s">
        <v>85</v>
      </c>
      <c r="AW360" s="14" t="s">
        <v>32</v>
      </c>
      <c r="AX360" s="14" t="s">
        <v>76</v>
      </c>
      <c r="AY360" s="268" t="s">
        <v>253</v>
      </c>
    </row>
    <row r="361" s="13" customFormat="1">
      <c r="A361" s="13"/>
      <c r="B361" s="247"/>
      <c r="C361" s="248"/>
      <c r="D361" s="249" t="s">
        <v>264</v>
      </c>
      <c r="E361" s="250" t="s">
        <v>1</v>
      </c>
      <c r="F361" s="251" t="s">
        <v>499</v>
      </c>
      <c r="G361" s="248"/>
      <c r="H361" s="250" t="s">
        <v>1</v>
      </c>
      <c r="I361" s="252"/>
      <c r="J361" s="248"/>
      <c r="K361" s="248"/>
      <c r="L361" s="253"/>
      <c r="M361" s="254"/>
      <c r="N361" s="255"/>
      <c r="O361" s="255"/>
      <c r="P361" s="255"/>
      <c r="Q361" s="255"/>
      <c r="R361" s="255"/>
      <c r="S361" s="255"/>
      <c r="T361" s="256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T361" s="257" t="s">
        <v>264</v>
      </c>
      <c r="AU361" s="257" t="s">
        <v>85</v>
      </c>
      <c r="AV361" s="13" t="s">
        <v>83</v>
      </c>
      <c r="AW361" s="13" t="s">
        <v>32</v>
      </c>
      <c r="AX361" s="13" t="s">
        <v>76</v>
      </c>
      <c r="AY361" s="257" t="s">
        <v>253</v>
      </c>
    </row>
    <row r="362" s="14" customFormat="1">
      <c r="A362" s="14"/>
      <c r="B362" s="258"/>
      <c r="C362" s="259"/>
      <c r="D362" s="249" t="s">
        <v>264</v>
      </c>
      <c r="E362" s="260" t="s">
        <v>1</v>
      </c>
      <c r="F362" s="261" t="s">
        <v>511</v>
      </c>
      <c r="G362" s="259"/>
      <c r="H362" s="262">
        <v>26.434999999999999</v>
      </c>
      <c r="I362" s="263"/>
      <c r="J362" s="259"/>
      <c r="K362" s="259"/>
      <c r="L362" s="264"/>
      <c r="M362" s="265"/>
      <c r="N362" s="266"/>
      <c r="O362" s="266"/>
      <c r="P362" s="266"/>
      <c r="Q362" s="266"/>
      <c r="R362" s="266"/>
      <c r="S362" s="266"/>
      <c r="T362" s="267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T362" s="268" t="s">
        <v>264</v>
      </c>
      <c r="AU362" s="268" t="s">
        <v>85</v>
      </c>
      <c r="AV362" s="14" t="s">
        <v>85</v>
      </c>
      <c r="AW362" s="14" t="s">
        <v>32</v>
      </c>
      <c r="AX362" s="14" t="s">
        <v>76</v>
      </c>
      <c r="AY362" s="268" t="s">
        <v>253</v>
      </c>
    </row>
    <row r="363" s="15" customFormat="1">
      <c r="A363" s="15"/>
      <c r="B363" s="269"/>
      <c r="C363" s="270"/>
      <c r="D363" s="249" t="s">
        <v>264</v>
      </c>
      <c r="E363" s="271" t="s">
        <v>1</v>
      </c>
      <c r="F363" s="272" t="s">
        <v>283</v>
      </c>
      <c r="G363" s="270"/>
      <c r="H363" s="273">
        <v>62.143999999999998</v>
      </c>
      <c r="I363" s="274"/>
      <c r="J363" s="270"/>
      <c r="K363" s="270"/>
      <c r="L363" s="275"/>
      <c r="M363" s="276"/>
      <c r="N363" s="277"/>
      <c r="O363" s="277"/>
      <c r="P363" s="277"/>
      <c r="Q363" s="277"/>
      <c r="R363" s="277"/>
      <c r="S363" s="277"/>
      <c r="T363" s="278"/>
      <c r="U363" s="15"/>
      <c r="V363" s="15"/>
      <c r="W363" s="15"/>
      <c r="X363" s="15"/>
      <c r="Y363" s="15"/>
      <c r="Z363" s="15"/>
      <c r="AA363" s="15"/>
      <c r="AB363" s="15"/>
      <c r="AC363" s="15"/>
      <c r="AD363" s="15"/>
      <c r="AE363" s="15"/>
      <c r="AT363" s="279" t="s">
        <v>264</v>
      </c>
      <c r="AU363" s="279" t="s">
        <v>85</v>
      </c>
      <c r="AV363" s="15" t="s">
        <v>260</v>
      </c>
      <c r="AW363" s="15" t="s">
        <v>32</v>
      </c>
      <c r="AX363" s="15" t="s">
        <v>83</v>
      </c>
      <c r="AY363" s="279" t="s">
        <v>253</v>
      </c>
    </row>
    <row r="364" s="2" customFormat="1" ht="24.15" customHeight="1">
      <c r="A364" s="39"/>
      <c r="B364" s="40"/>
      <c r="C364" s="229" t="s">
        <v>512</v>
      </c>
      <c r="D364" s="229" t="s">
        <v>256</v>
      </c>
      <c r="E364" s="230" t="s">
        <v>513</v>
      </c>
      <c r="F364" s="231" t="s">
        <v>514</v>
      </c>
      <c r="G364" s="232" t="s">
        <v>187</v>
      </c>
      <c r="H364" s="233">
        <v>271.875</v>
      </c>
      <c r="I364" s="234"/>
      <c r="J364" s="235">
        <f>ROUND(I364*H364,2)</f>
        <v>0</v>
      </c>
      <c r="K364" s="231" t="s">
        <v>259</v>
      </c>
      <c r="L364" s="45"/>
      <c r="M364" s="236" t="s">
        <v>1</v>
      </c>
      <c r="N364" s="237" t="s">
        <v>41</v>
      </c>
      <c r="O364" s="92"/>
      <c r="P364" s="238">
        <f>O364*H364</f>
        <v>0</v>
      </c>
      <c r="Q364" s="238">
        <v>0.00014999999999999999</v>
      </c>
      <c r="R364" s="238">
        <f>Q364*H364</f>
        <v>0.040781249999999998</v>
      </c>
      <c r="S364" s="238">
        <v>0</v>
      </c>
      <c r="T364" s="239">
        <f>S364*H364</f>
        <v>0</v>
      </c>
      <c r="U364" s="39"/>
      <c r="V364" s="39"/>
      <c r="W364" s="39"/>
      <c r="X364" s="39"/>
      <c r="Y364" s="39"/>
      <c r="Z364" s="39"/>
      <c r="AA364" s="39"/>
      <c r="AB364" s="39"/>
      <c r="AC364" s="39"/>
      <c r="AD364" s="39"/>
      <c r="AE364" s="39"/>
      <c r="AR364" s="240" t="s">
        <v>398</v>
      </c>
      <c r="AT364" s="240" t="s">
        <v>256</v>
      </c>
      <c r="AU364" s="240" t="s">
        <v>85</v>
      </c>
      <c r="AY364" s="18" t="s">
        <v>253</v>
      </c>
      <c r="BE364" s="241">
        <f>IF(N364="základní",J364,0)</f>
        <v>0</v>
      </c>
      <c r="BF364" s="241">
        <f>IF(N364="snížená",J364,0)</f>
        <v>0</v>
      </c>
      <c r="BG364" s="241">
        <f>IF(N364="zákl. přenesená",J364,0)</f>
        <v>0</v>
      </c>
      <c r="BH364" s="241">
        <f>IF(N364="sníž. přenesená",J364,0)</f>
        <v>0</v>
      </c>
      <c r="BI364" s="241">
        <f>IF(N364="nulová",J364,0)</f>
        <v>0</v>
      </c>
      <c r="BJ364" s="18" t="s">
        <v>83</v>
      </c>
      <c r="BK364" s="241">
        <f>ROUND(I364*H364,2)</f>
        <v>0</v>
      </c>
      <c r="BL364" s="18" t="s">
        <v>398</v>
      </c>
      <c r="BM364" s="240" t="s">
        <v>515</v>
      </c>
    </row>
    <row r="365" s="2" customFormat="1">
      <c r="A365" s="39"/>
      <c r="B365" s="40"/>
      <c r="C365" s="41"/>
      <c r="D365" s="242" t="s">
        <v>262</v>
      </c>
      <c r="E365" s="41"/>
      <c r="F365" s="243" t="s">
        <v>516</v>
      </c>
      <c r="G365" s="41"/>
      <c r="H365" s="41"/>
      <c r="I365" s="244"/>
      <c r="J365" s="41"/>
      <c r="K365" s="41"/>
      <c r="L365" s="45"/>
      <c r="M365" s="245"/>
      <c r="N365" s="246"/>
      <c r="O365" s="92"/>
      <c r="P365" s="92"/>
      <c r="Q365" s="92"/>
      <c r="R365" s="92"/>
      <c r="S365" s="92"/>
      <c r="T365" s="93"/>
      <c r="U365" s="39"/>
      <c r="V365" s="39"/>
      <c r="W365" s="39"/>
      <c r="X365" s="39"/>
      <c r="Y365" s="39"/>
      <c r="Z365" s="39"/>
      <c r="AA365" s="39"/>
      <c r="AB365" s="39"/>
      <c r="AC365" s="39"/>
      <c r="AD365" s="39"/>
      <c r="AE365" s="39"/>
      <c r="AT365" s="18" t="s">
        <v>262</v>
      </c>
      <c r="AU365" s="18" t="s">
        <v>85</v>
      </c>
    </row>
    <row r="366" s="13" customFormat="1">
      <c r="A366" s="13"/>
      <c r="B366" s="247"/>
      <c r="C366" s="248"/>
      <c r="D366" s="249" t="s">
        <v>264</v>
      </c>
      <c r="E366" s="250" t="s">
        <v>1</v>
      </c>
      <c r="F366" s="251" t="s">
        <v>277</v>
      </c>
      <c r="G366" s="248"/>
      <c r="H366" s="250" t="s">
        <v>1</v>
      </c>
      <c r="I366" s="252"/>
      <c r="J366" s="248"/>
      <c r="K366" s="248"/>
      <c r="L366" s="253"/>
      <c r="M366" s="254"/>
      <c r="N366" s="255"/>
      <c r="O366" s="255"/>
      <c r="P366" s="255"/>
      <c r="Q366" s="255"/>
      <c r="R366" s="255"/>
      <c r="S366" s="255"/>
      <c r="T366" s="256"/>
      <c r="U366" s="13"/>
      <c r="V366" s="13"/>
      <c r="W366" s="13"/>
      <c r="X366" s="13"/>
      <c r="Y366" s="13"/>
      <c r="Z366" s="13"/>
      <c r="AA366" s="13"/>
      <c r="AB366" s="13"/>
      <c r="AC366" s="13"/>
      <c r="AD366" s="13"/>
      <c r="AE366" s="13"/>
      <c r="AT366" s="257" t="s">
        <v>264</v>
      </c>
      <c r="AU366" s="257" t="s">
        <v>85</v>
      </c>
      <c r="AV366" s="13" t="s">
        <v>83</v>
      </c>
      <c r="AW366" s="13" t="s">
        <v>32</v>
      </c>
      <c r="AX366" s="13" t="s">
        <v>76</v>
      </c>
      <c r="AY366" s="257" t="s">
        <v>253</v>
      </c>
    </row>
    <row r="367" s="13" customFormat="1">
      <c r="A367" s="13"/>
      <c r="B367" s="247"/>
      <c r="C367" s="248"/>
      <c r="D367" s="249" t="s">
        <v>264</v>
      </c>
      <c r="E367" s="250" t="s">
        <v>1</v>
      </c>
      <c r="F367" s="251" t="s">
        <v>310</v>
      </c>
      <c r="G367" s="248"/>
      <c r="H367" s="250" t="s">
        <v>1</v>
      </c>
      <c r="I367" s="252"/>
      <c r="J367" s="248"/>
      <c r="K367" s="248"/>
      <c r="L367" s="253"/>
      <c r="M367" s="254"/>
      <c r="N367" s="255"/>
      <c r="O367" s="255"/>
      <c r="P367" s="255"/>
      <c r="Q367" s="255"/>
      <c r="R367" s="255"/>
      <c r="S367" s="255"/>
      <c r="T367" s="256"/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T367" s="257" t="s">
        <v>264</v>
      </c>
      <c r="AU367" s="257" t="s">
        <v>85</v>
      </c>
      <c r="AV367" s="13" t="s">
        <v>83</v>
      </c>
      <c r="AW367" s="13" t="s">
        <v>32</v>
      </c>
      <c r="AX367" s="13" t="s">
        <v>76</v>
      </c>
      <c r="AY367" s="257" t="s">
        <v>253</v>
      </c>
    </row>
    <row r="368" s="13" customFormat="1">
      <c r="A368" s="13"/>
      <c r="B368" s="247"/>
      <c r="C368" s="248"/>
      <c r="D368" s="249" t="s">
        <v>264</v>
      </c>
      <c r="E368" s="250" t="s">
        <v>1</v>
      </c>
      <c r="F368" s="251" t="s">
        <v>311</v>
      </c>
      <c r="G368" s="248"/>
      <c r="H368" s="250" t="s">
        <v>1</v>
      </c>
      <c r="I368" s="252"/>
      <c r="J368" s="248"/>
      <c r="K368" s="248"/>
      <c r="L368" s="253"/>
      <c r="M368" s="254"/>
      <c r="N368" s="255"/>
      <c r="O368" s="255"/>
      <c r="P368" s="255"/>
      <c r="Q368" s="255"/>
      <c r="R368" s="255"/>
      <c r="S368" s="255"/>
      <c r="T368" s="256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T368" s="257" t="s">
        <v>264</v>
      </c>
      <c r="AU368" s="257" t="s">
        <v>85</v>
      </c>
      <c r="AV368" s="13" t="s">
        <v>83</v>
      </c>
      <c r="AW368" s="13" t="s">
        <v>32</v>
      </c>
      <c r="AX368" s="13" t="s">
        <v>76</v>
      </c>
      <c r="AY368" s="257" t="s">
        <v>253</v>
      </c>
    </row>
    <row r="369" s="14" customFormat="1">
      <c r="A369" s="14"/>
      <c r="B369" s="258"/>
      <c r="C369" s="259"/>
      <c r="D369" s="249" t="s">
        <v>264</v>
      </c>
      <c r="E369" s="260" t="s">
        <v>1</v>
      </c>
      <c r="F369" s="261" t="s">
        <v>517</v>
      </c>
      <c r="G369" s="259"/>
      <c r="H369" s="262">
        <v>12.086</v>
      </c>
      <c r="I369" s="263"/>
      <c r="J369" s="259"/>
      <c r="K369" s="259"/>
      <c r="L369" s="264"/>
      <c r="M369" s="265"/>
      <c r="N369" s="266"/>
      <c r="O369" s="266"/>
      <c r="P369" s="266"/>
      <c r="Q369" s="266"/>
      <c r="R369" s="266"/>
      <c r="S369" s="266"/>
      <c r="T369" s="267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T369" s="268" t="s">
        <v>264</v>
      </c>
      <c r="AU369" s="268" t="s">
        <v>85</v>
      </c>
      <c r="AV369" s="14" t="s">
        <v>85</v>
      </c>
      <c r="AW369" s="14" t="s">
        <v>32</v>
      </c>
      <c r="AX369" s="14" t="s">
        <v>76</v>
      </c>
      <c r="AY369" s="268" t="s">
        <v>253</v>
      </c>
    </row>
    <row r="370" s="13" customFormat="1">
      <c r="A370" s="13"/>
      <c r="B370" s="247"/>
      <c r="C370" s="248"/>
      <c r="D370" s="249" t="s">
        <v>264</v>
      </c>
      <c r="E370" s="250" t="s">
        <v>1</v>
      </c>
      <c r="F370" s="251" t="s">
        <v>313</v>
      </c>
      <c r="G370" s="248"/>
      <c r="H370" s="250" t="s">
        <v>1</v>
      </c>
      <c r="I370" s="252"/>
      <c r="J370" s="248"/>
      <c r="K370" s="248"/>
      <c r="L370" s="253"/>
      <c r="M370" s="254"/>
      <c r="N370" s="255"/>
      <c r="O370" s="255"/>
      <c r="P370" s="255"/>
      <c r="Q370" s="255"/>
      <c r="R370" s="255"/>
      <c r="S370" s="255"/>
      <c r="T370" s="256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T370" s="257" t="s">
        <v>264</v>
      </c>
      <c r="AU370" s="257" t="s">
        <v>85</v>
      </c>
      <c r="AV370" s="13" t="s">
        <v>83</v>
      </c>
      <c r="AW370" s="13" t="s">
        <v>32</v>
      </c>
      <c r="AX370" s="13" t="s">
        <v>76</v>
      </c>
      <c r="AY370" s="257" t="s">
        <v>253</v>
      </c>
    </row>
    <row r="371" s="14" customFormat="1">
      <c r="A371" s="14"/>
      <c r="B371" s="258"/>
      <c r="C371" s="259"/>
      <c r="D371" s="249" t="s">
        <v>264</v>
      </c>
      <c r="E371" s="260" t="s">
        <v>1</v>
      </c>
      <c r="F371" s="261" t="s">
        <v>518</v>
      </c>
      <c r="G371" s="259"/>
      <c r="H371" s="262">
        <v>51.966000000000001</v>
      </c>
      <c r="I371" s="263"/>
      <c r="J371" s="259"/>
      <c r="K371" s="259"/>
      <c r="L371" s="264"/>
      <c r="M371" s="265"/>
      <c r="N371" s="266"/>
      <c r="O371" s="266"/>
      <c r="P371" s="266"/>
      <c r="Q371" s="266"/>
      <c r="R371" s="266"/>
      <c r="S371" s="266"/>
      <c r="T371" s="267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T371" s="268" t="s">
        <v>264</v>
      </c>
      <c r="AU371" s="268" t="s">
        <v>85</v>
      </c>
      <c r="AV371" s="14" t="s">
        <v>85</v>
      </c>
      <c r="AW371" s="14" t="s">
        <v>32</v>
      </c>
      <c r="AX371" s="14" t="s">
        <v>76</v>
      </c>
      <c r="AY371" s="268" t="s">
        <v>253</v>
      </c>
    </row>
    <row r="372" s="13" customFormat="1">
      <c r="A372" s="13"/>
      <c r="B372" s="247"/>
      <c r="C372" s="248"/>
      <c r="D372" s="249" t="s">
        <v>264</v>
      </c>
      <c r="E372" s="250" t="s">
        <v>1</v>
      </c>
      <c r="F372" s="251" t="s">
        <v>315</v>
      </c>
      <c r="G372" s="248"/>
      <c r="H372" s="250" t="s">
        <v>1</v>
      </c>
      <c r="I372" s="252"/>
      <c r="J372" s="248"/>
      <c r="K372" s="248"/>
      <c r="L372" s="253"/>
      <c r="M372" s="254"/>
      <c r="N372" s="255"/>
      <c r="O372" s="255"/>
      <c r="P372" s="255"/>
      <c r="Q372" s="255"/>
      <c r="R372" s="255"/>
      <c r="S372" s="255"/>
      <c r="T372" s="256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T372" s="257" t="s">
        <v>264</v>
      </c>
      <c r="AU372" s="257" t="s">
        <v>85</v>
      </c>
      <c r="AV372" s="13" t="s">
        <v>83</v>
      </c>
      <c r="AW372" s="13" t="s">
        <v>32</v>
      </c>
      <c r="AX372" s="13" t="s">
        <v>76</v>
      </c>
      <c r="AY372" s="257" t="s">
        <v>253</v>
      </c>
    </row>
    <row r="373" s="14" customFormat="1">
      <c r="A373" s="14"/>
      <c r="B373" s="258"/>
      <c r="C373" s="259"/>
      <c r="D373" s="249" t="s">
        <v>264</v>
      </c>
      <c r="E373" s="260" t="s">
        <v>1</v>
      </c>
      <c r="F373" s="261" t="s">
        <v>519</v>
      </c>
      <c r="G373" s="259"/>
      <c r="H373" s="262">
        <v>24.765000000000001</v>
      </c>
      <c r="I373" s="263"/>
      <c r="J373" s="259"/>
      <c r="K373" s="259"/>
      <c r="L373" s="264"/>
      <c r="M373" s="265"/>
      <c r="N373" s="266"/>
      <c r="O373" s="266"/>
      <c r="P373" s="266"/>
      <c r="Q373" s="266"/>
      <c r="R373" s="266"/>
      <c r="S373" s="266"/>
      <c r="T373" s="267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T373" s="268" t="s">
        <v>264</v>
      </c>
      <c r="AU373" s="268" t="s">
        <v>85</v>
      </c>
      <c r="AV373" s="14" t="s">
        <v>85</v>
      </c>
      <c r="AW373" s="14" t="s">
        <v>32</v>
      </c>
      <c r="AX373" s="14" t="s">
        <v>76</v>
      </c>
      <c r="AY373" s="268" t="s">
        <v>253</v>
      </c>
    </row>
    <row r="374" s="13" customFormat="1">
      <c r="A374" s="13"/>
      <c r="B374" s="247"/>
      <c r="C374" s="248"/>
      <c r="D374" s="249" t="s">
        <v>264</v>
      </c>
      <c r="E374" s="250" t="s">
        <v>1</v>
      </c>
      <c r="F374" s="251" t="s">
        <v>317</v>
      </c>
      <c r="G374" s="248"/>
      <c r="H374" s="250" t="s">
        <v>1</v>
      </c>
      <c r="I374" s="252"/>
      <c r="J374" s="248"/>
      <c r="K374" s="248"/>
      <c r="L374" s="253"/>
      <c r="M374" s="254"/>
      <c r="N374" s="255"/>
      <c r="O374" s="255"/>
      <c r="P374" s="255"/>
      <c r="Q374" s="255"/>
      <c r="R374" s="255"/>
      <c r="S374" s="255"/>
      <c r="T374" s="256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T374" s="257" t="s">
        <v>264</v>
      </c>
      <c r="AU374" s="257" t="s">
        <v>85</v>
      </c>
      <c r="AV374" s="13" t="s">
        <v>83</v>
      </c>
      <c r="AW374" s="13" t="s">
        <v>32</v>
      </c>
      <c r="AX374" s="13" t="s">
        <v>76</v>
      </c>
      <c r="AY374" s="257" t="s">
        <v>253</v>
      </c>
    </row>
    <row r="375" s="14" customFormat="1">
      <c r="A375" s="14"/>
      <c r="B375" s="258"/>
      <c r="C375" s="259"/>
      <c r="D375" s="249" t="s">
        <v>264</v>
      </c>
      <c r="E375" s="260" t="s">
        <v>1</v>
      </c>
      <c r="F375" s="261" t="s">
        <v>520</v>
      </c>
      <c r="G375" s="259"/>
      <c r="H375" s="262">
        <v>15.07</v>
      </c>
      <c r="I375" s="263"/>
      <c r="J375" s="259"/>
      <c r="K375" s="259"/>
      <c r="L375" s="264"/>
      <c r="M375" s="265"/>
      <c r="N375" s="266"/>
      <c r="O375" s="266"/>
      <c r="P375" s="266"/>
      <c r="Q375" s="266"/>
      <c r="R375" s="266"/>
      <c r="S375" s="266"/>
      <c r="T375" s="267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T375" s="268" t="s">
        <v>264</v>
      </c>
      <c r="AU375" s="268" t="s">
        <v>85</v>
      </c>
      <c r="AV375" s="14" t="s">
        <v>85</v>
      </c>
      <c r="AW375" s="14" t="s">
        <v>32</v>
      </c>
      <c r="AX375" s="14" t="s">
        <v>76</v>
      </c>
      <c r="AY375" s="268" t="s">
        <v>253</v>
      </c>
    </row>
    <row r="376" s="13" customFormat="1">
      <c r="A376" s="13"/>
      <c r="B376" s="247"/>
      <c r="C376" s="248"/>
      <c r="D376" s="249" t="s">
        <v>264</v>
      </c>
      <c r="E376" s="250" t="s">
        <v>1</v>
      </c>
      <c r="F376" s="251" t="s">
        <v>491</v>
      </c>
      <c r="G376" s="248"/>
      <c r="H376" s="250" t="s">
        <v>1</v>
      </c>
      <c r="I376" s="252"/>
      <c r="J376" s="248"/>
      <c r="K376" s="248"/>
      <c r="L376" s="253"/>
      <c r="M376" s="254"/>
      <c r="N376" s="255"/>
      <c r="O376" s="255"/>
      <c r="P376" s="255"/>
      <c r="Q376" s="255"/>
      <c r="R376" s="255"/>
      <c r="S376" s="255"/>
      <c r="T376" s="256"/>
      <c r="U376" s="13"/>
      <c r="V376" s="13"/>
      <c r="W376" s="13"/>
      <c r="X376" s="13"/>
      <c r="Y376" s="13"/>
      <c r="Z376" s="13"/>
      <c r="AA376" s="13"/>
      <c r="AB376" s="13"/>
      <c r="AC376" s="13"/>
      <c r="AD376" s="13"/>
      <c r="AE376" s="13"/>
      <c r="AT376" s="257" t="s">
        <v>264</v>
      </c>
      <c r="AU376" s="257" t="s">
        <v>85</v>
      </c>
      <c r="AV376" s="13" t="s">
        <v>83</v>
      </c>
      <c r="AW376" s="13" t="s">
        <v>32</v>
      </c>
      <c r="AX376" s="13" t="s">
        <v>76</v>
      </c>
      <c r="AY376" s="257" t="s">
        <v>253</v>
      </c>
    </row>
    <row r="377" s="14" customFormat="1">
      <c r="A377" s="14"/>
      <c r="B377" s="258"/>
      <c r="C377" s="259"/>
      <c r="D377" s="249" t="s">
        <v>264</v>
      </c>
      <c r="E377" s="260" t="s">
        <v>1</v>
      </c>
      <c r="F377" s="261" t="s">
        <v>521</v>
      </c>
      <c r="G377" s="259"/>
      <c r="H377" s="262">
        <v>5.9500000000000002</v>
      </c>
      <c r="I377" s="263"/>
      <c r="J377" s="259"/>
      <c r="K377" s="259"/>
      <c r="L377" s="264"/>
      <c r="M377" s="265"/>
      <c r="N377" s="266"/>
      <c r="O377" s="266"/>
      <c r="P377" s="266"/>
      <c r="Q377" s="266"/>
      <c r="R377" s="266"/>
      <c r="S377" s="266"/>
      <c r="T377" s="267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T377" s="268" t="s">
        <v>264</v>
      </c>
      <c r="AU377" s="268" t="s">
        <v>85</v>
      </c>
      <c r="AV377" s="14" t="s">
        <v>85</v>
      </c>
      <c r="AW377" s="14" t="s">
        <v>32</v>
      </c>
      <c r="AX377" s="14" t="s">
        <v>76</v>
      </c>
      <c r="AY377" s="268" t="s">
        <v>253</v>
      </c>
    </row>
    <row r="378" s="13" customFormat="1">
      <c r="A378" s="13"/>
      <c r="B378" s="247"/>
      <c r="C378" s="248"/>
      <c r="D378" s="249" t="s">
        <v>264</v>
      </c>
      <c r="E378" s="250" t="s">
        <v>1</v>
      </c>
      <c r="F378" s="251" t="s">
        <v>321</v>
      </c>
      <c r="G378" s="248"/>
      <c r="H378" s="250" t="s">
        <v>1</v>
      </c>
      <c r="I378" s="252"/>
      <c r="J378" s="248"/>
      <c r="K378" s="248"/>
      <c r="L378" s="253"/>
      <c r="M378" s="254"/>
      <c r="N378" s="255"/>
      <c r="O378" s="255"/>
      <c r="P378" s="255"/>
      <c r="Q378" s="255"/>
      <c r="R378" s="255"/>
      <c r="S378" s="255"/>
      <c r="T378" s="256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T378" s="257" t="s">
        <v>264</v>
      </c>
      <c r="AU378" s="257" t="s">
        <v>85</v>
      </c>
      <c r="AV378" s="13" t="s">
        <v>83</v>
      </c>
      <c r="AW378" s="13" t="s">
        <v>32</v>
      </c>
      <c r="AX378" s="13" t="s">
        <v>76</v>
      </c>
      <c r="AY378" s="257" t="s">
        <v>253</v>
      </c>
    </row>
    <row r="379" s="14" customFormat="1">
      <c r="A379" s="14"/>
      <c r="B379" s="258"/>
      <c r="C379" s="259"/>
      <c r="D379" s="249" t="s">
        <v>264</v>
      </c>
      <c r="E379" s="260" t="s">
        <v>1</v>
      </c>
      <c r="F379" s="261" t="s">
        <v>522</v>
      </c>
      <c r="G379" s="259"/>
      <c r="H379" s="262">
        <v>8.4800000000000004</v>
      </c>
      <c r="I379" s="263"/>
      <c r="J379" s="259"/>
      <c r="K379" s="259"/>
      <c r="L379" s="264"/>
      <c r="M379" s="265"/>
      <c r="N379" s="266"/>
      <c r="O379" s="266"/>
      <c r="P379" s="266"/>
      <c r="Q379" s="266"/>
      <c r="R379" s="266"/>
      <c r="S379" s="266"/>
      <c r="T379" s="267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T379" s="268" t="s">
        <v>264</v>
      </c>
      <c r="AU379" s="268" t="s">
        <v>85</v>
      </c>
      <c r="AV379" s="14" t="s">
        <v>85</v>
      </c>
      <c r="AW379" s="14" t="s">
        <v>32</v>
      </c>
      <c r="AX379" s="14" t="s">
        <v>76</v>
      </c>
      <c r="AY379" s="268" t="s">
        <v>253</v>
      </c>
    </row>
    <row r="380" s="16" customFormat="1">
      <c r="A380" s="16"/>
      <c r="B380" s="280"/>
      <c r="C380" s="281"/>
      <c r="D380" s="249" t="s">
        <v>264</v>
      </c>
      <c r="E380" s="282" t="s">
        <v>1</v>
      </c>
      <c r="F380" s="283" t="s">
        <v>323</v>
      </c>
      <c r="G380" s="281"/>
      <c r="H380" s="284">
        <v>118.31699999999999</v>
      </c>
      <c r="I380" s="285"/>
      <c r="J380" s="281"/>
      <c r="K380" s="281"/>
      <c r="L380" s="286"/>
      <c r="M380" s="287"/>
      <c r="N380" s="288"/>
      <c r="O380" s="288"/>
      <c r="P380" s="288"/>
      <c r="Q380" s="288"/>
      <c r="R380" s="288"/>
      <c r="S380" s="288"/>
      <c r="T380" s="289"/>
      <c r="U380" s="16"/>
      <c r="V380" s="16"/>
      <c r="W380" s="16"/>
      <c r="X380" s="16"/>
      <c r="Y380" s="16"/>
      <c r="Z380" s="16"/>
      <c r="AA380" s="16"/>
      <c r="AB380" s="16"/>
      <c r="AC380" s="16"/>
      <c r="AD380" s="16"/>
      <c r="AE380" s="16"/>
      <c r="AT380" s="290" t="s">
        <v>264</v>
      </c>
      <c r="AU380" s="290" t="s">
        <v>85</v>
      </c>
      <c r="AV380" s="16" t="s">
        <v>102</v>
      </c>
      <c r="AW380" s="16" t="s">
        <v>32</v>
      </c>
      <c r="AX380" s="16" t="s">
        <v>76</v>
      </c>
      <c r="AY380" s="290" t="s">
        <v>253</v>
      </c>
    </row>
    <row r="381" s="13" customFormat="1">
      <c r="A381" s="13"/>
      <c r="B381" s="247"/>
      <c r="C381" s="248"/>
      <c r="D381" s="249" t="s">
        <v>264</v>
      </c>
      <c r="E381" s="250" t="s">
        <v>1</v>
      </c>
      <c r="F381" s="251" t="s">
        <v>324</v>
      </c>
      <c r="G381" s="248"/>
      <c r="H381" s="250" t="s">
        <v>1</v>
      </c>
      <c r="I381" s="252"/>
      <c r="J381" s="248"/>
      <c r="K381" s="248"/>
      <c r="L381" s="253"/>
      <c r="M381" s="254"/>
      <c r="N381" s="255"/>
      <c r="O381" s="255"/>
      <c r="P381" s="255"/>
      <c r="Q381" s="255"/>
      <c r="R381" s="255"/>
      <c r="S381" s="255"/>
      <c r="T381" s="256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T381" s="257" t="s">
        <v>264</v>
      </c>
      <c r="AU381" s="257" t="s">
        <v>85</v>
      </c>
      <c r="AV381" s="13" t="s">
        <v>83</v>
      </c>
      <c r="AW381" s="13" t="s">
        <v>32</v>
      </c>
      <c r="AX381" s="13" t="s">
        <v>76</v>
      </c>
      <c r="AY381" s="257" t="s">
        <v>253</v>
      </c>
    </row>
    <row r="382" s="13" customFormat="1">
      <c r="A382" s="13"/>
      <c r="B382" s="247"/>
      <c r="C382" s="248"/>
      <c r="D382" s="249" t="s">
        <v>264</v>
      </c>
      <c r="E382" s="250" t="s">
        <v>1</v>
      </c>
      <c r="F382" s="251" t="s">
        <v>325</v>
      </c>
      <c r="G382" s="248"/>
      <c r="H382" s="250" t="s">
        <v>1</v>
      </c>
      <c r="I382" s="252"/>
      <c r="J382" s="248"/>
      <c r="K382" s="248"/>
      <c r="L382" s="253"/>
      <c r="M382" s="254"/>
      <c r="N382" s="255"/>
      <c r="O382" s="255"/>
      <c r="P382" s="255"/>
      <c r="Q382" s="255"/>
      <c r="R382" s="255"/>
      <c r="S382" s="255"/>
      <c r="T382" s="256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T382" s="257" t="s">
        <v>264</v>
      </c>
      <c r="AU382" s="257" t="s">
        <v>85</v>
      </c>
      <c r="AV382" s="13" t="s">
        <v>83</v>
      </c>
      <c r="AW382" s="13" t="s">
        <v>32</v>
      </c>
      <c r="AX382" s="13" t="s">
        <v>76</v>
      </c>
      <c r="AY382" s="257" t="s">
        <v>253</v>
      </c>
    </row>
    <row r="383" s="14" customFormat="1">
      <c r="A383" s="14"/>
      <c r="B383" s="258"/>
      <c r="C383" s="259"/>
      <c r="D383" s="249" t="s">
        <v>264</v>
      </c>
      <c r="E383" s="260" t="s">
        <v>1</v>
      </c>
      <c r="F383" s="261" t="s">
        <v>523</v>
      </c>
      <c r="G383" s="259"/>
      <c r="H383" s="262">
        <v>10.375999999999999</v>
      </c>
      <c r="I383" s="263"/>
      <c r="J383" s="259"/>
      <c r="K383" s="259"/>
      <c r="L383" s="264"/>
      <c r="M383" s="265"/>
      <c r="N383" s="266"/>
      <c r="O383" s="266"/>
      <c r="P383" s="266"/>
      <c r="Q383" s="266"/>
      <c r="R383" s="266"/>
      <c r="S383" s="266"/>
      <c r="T383" s="267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T383" s="268" t="s">
        <v>264</v>
      </c>
      <c r="AU383" s="268" t="s">
        <v>85</v>
      </c>
      <c r="AV383" s="14" t="s">
        <v>85</v>
      </c>
      <c r="AW383" s="14" t="s">
        <v>32</v>
      </c>
      <c r="AX383" s="14" t="s">
        <v>76</v>
      </c>
      <c r="AY383" s="268" t="s">
        <v>253</v>
      </c>
    </row>
    <row r="384" s="13" customFormat="1">
      <c r="A384" s="13"/>
      <c r="B384" s="247"/>
      <c r="C384" s="248"/>
      <c r="D384" s="249" t="s">
        <v>264</v>
      </c>
      <c r="E384" s="250" t="s">
        <v>1</v>
      </c>
      <c r="F384" s="251" t="s">
        <v>327</v>
      </c>
      <c r="G384" s="248"/>
      <c r="H384" s="250" t="s">
        <v>1</v>
      </c>
      <c r="I384" s="252"/>
      <c r="J384" s="248"/>
      <c r="K384" s="248"/>
      <c r="L384" s="253"/>
      <c r="M384" s="254"/>
      <c r="N384" s="255"/>
      <c r="O384" s="255"/>
      <c r="P384" s="255"/>
      <c r="Q384" s="255"/>
      <c r="R384" s="255"/>
      <c r="S384" s="255"/>
      <c r="T384" s="256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T384" s="257" t="s">
        <v>264</v>
      </c>
      <c r="AU384" s="257" t="s">
        <v>85</v>
      </c>
      <c r="AV384" s="13" t="s">
        <v>83</v>
      </c>
      <c r="AW384" s="13" t="s">
        <v>32</v>
      </c>
      <c r="AX384" s="13" t="s">
        <v>76</v>
      </c>
      <c r="AY384" s="257" t="s">
        <v>253</v>
      </c>
    </row>
    <row r="385" s="14" customFormat="1">
      <c r="A385" s="14"/>
      <c r="B385" s="258"/>
      <c r="C385" s="259"/>
      <c r="D385" s="249" t="s">
        <v>264</v>
      </c>
      <c r="E385" s="260" t="s">
        <v>1</v>
      </c>
      <c r="F385" s="261" t="s">
        <v>524</v>
      </c>
      <c r="G385" s="259"/>
      <c r="H385" s="262">
        <v>12.066000000000001</v>
      </c>
      <c r="I385" s="263"/>
      <c r="J385" s="259"/>
      <c r="K385" s="259"/>
      <c r="L385" s="264"/>
      <c r="M385" s="265"/>
      <c r="N385" s="266"/>
      <c r="O385" s="266"/>
      <c r="P385" s="266"/>
      <c r="Q385" s="266"/>
      <c r="R385" s="266"/>
      <c r="S385" s="266"/>
      <c r="T385" s="267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T385" s="268" t="s">
        <v>264</v>
      </c>
      <c r="AU385" s="268" t="s">
        <v>85</v>
      </c>
      <c r="AV385" s="14" t="s">
        <v>85</v>
      </c>
      <c r="AW385" s="14" t="s">
        <v>32</v>
      </c>
      <c r="AX385" s="14" t="s">
        <v>76</v>
      </c>
      <c r="AY385" s="268" t="s">
        <v>253</v>
      </c>
    </row>
    <row r="386" s="13" customFormat="1">
      <c r="A386" s="13"/>
      <c r="B386" s="247"/>
      <c r="C386" s="248"/>
      <c r="D386" s="249" t="s">
        <v>264</v>
      </c>
      <c r="E386" s="250" t="s">
        <v>1</v>
      </c>
      <c r="F386" s="251" t="s">
        <v>329</v>
      </c>
      <c r="G386" s="248"/>
      <c r="H386" s="250" t="s">
        <v>1</v>
      </c>
      <c r="I386" s="252"/>
      <c r="J386" s="248"/>
      <c r="K386" s="248"/>
      <c r="L386" s="253"/>
      <c r="M386" s="254"/>
      <c r="N386" s="255"/>
      <c r="O386" s="255"/>
      <c r="P386" s="255"/>
      <c r="Q386" s="255"/>
      <c r="R386" s="255"/>
      <c r="S386" s="255"/>
      <c r="T386" s="256"/>
      <c r="U386" s="13"/>
      <c r="V386" s="13"/>
      <c r="W386" s="13"/>
      <c r="X386" s="13"/>
      <c r="Y386" s="13"/>
      <c r="Z386" s="13"/>
      <c r="AA386" s="13"/>
      <c r="AB386" s="13"/>
      <c r="AC386" s="13"/>
      <c r="AD386" s="13"/>
      <c r="AE386" s="13"/>
      <c r="AT386" s="257" t="s">
        <v>264</v>
      </c>
      <c r="AU386" s="257" t="s">
        <v>85</v>
      </c>
      <c r="AV386" s="13" t="s">
        <v>83</v>
      </c>
      <c r="AW386" s="13" t="s">
        <v>32</v>
      </c>
      <c r="AX386" s="13" t="s">
        <v>76</v>
      </c>
      <c r="AY386" s="257" t="s">
        <v>253</v>
      </c>
    </row>
    <row r="387" s="14" customFormat="1">
      <c r="A387" s="14"/>
      <c r="B387" s="258"/>
      <c r="C387" s="259"/>
      <c r="D387" s="249" t="s">
        <v>264</v>
      </c>
      <c r="E387" s="260" t="s">
        <v>1</v>
      </c>
      <c r="F387" s="261" t="s">
        <v>525</v>
      </c>
      <c r="G387" s="259"/>
      <c r="H387" s="262">
        <v>7.4100000000000001</v>
      </c>
      <c r="I387" s="263"/>
      <c r="J387" s="259"/>
      <c r="K387" s="259"/>
      <c r="L387" s="264"/>
      <c r="M387" s="265"/>
      <c r="N387" s="266"/>
      <c r="O387" s="266"/>
      <c r="P387" s="266"/>
      <c r="Q387" s="266"/>
      <c r="R387" s="266"/>
      <c r="S387" s="266"/>
      <c r="T387" s="267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T387" s="268" t="s">
        <v>264</v>
      </c>
      <c r="AU387" s="268" t="s">
        <v>85</v>
      </c>
      <c r="AV387" s="14" t="s">
        <v>85</v>
      </c>
      <c r="AW387" s="14" t="s">
        <v>32</v>
      </c>
      <c r="AX387" s="14" t="s">
        <v>76</v>
      </c>
      <c r="AY387" s="268" t="s">
        <v>253</v>
      </c>
    </row>
    <row r="388" s="13" customFormat="1">
      <c r="A388" s="13"/>
      <c r="B388" s="247"/>
      <c r="C388" s="248"/>
      <c r="D388" s="249" t="s">
        <v>264</v>
      </c>
      <c r="E388" s="250" t="s">
        <v>1</v>
      </c>
      <c r="F388" s="251" t="s">
        <v>339</v>
      </c>
      <c r="G388" s="248"/>
      <c r="H388" s="250" t="s">
        <v>1</v>
      </c>
      <c r="I388" s="252"/>
      <c r="J388" s="248"/>
      <c r="K388" s="248"/>
      <c r="L388" s="253"/>
      <c r="M388" s="254"/>
      <c r="N388" s="255"/>
      <c r="O388" s="255"/>
      <c r="P388" s="255"/>
      <c r="Q388" s="255"/>
      <c r="R388" s="255"/>
      <c r="S388" s="255"/>
      <c r="T388" s="256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  <c r="AT388" s="257" t="s">
        <v>264</v>
      </c>
      <c r="AU388" s="257" t="s">
        <v>85</v>
      </c>
      <c r="AV388" s="13" t="s">
        <v>83</v>
      </c>
      <c r="AW388" s="13" t="s">
        <v>32</v>
      </c>
      <c r="AX388" s="13" t="s">
        <v>76</v>
      </c>
      <c r="AY388" s="257" t="s">
        <v>253</v>
      </c>
    </row>
    <row r="389" s="14" customFormat="1">
      <c r="A389" s="14"/>
      <c r="B389" s="258"/>
      <c r="C389" s="259"/>
      <c r="D389" s="249" t="s">
        <v>264</v>
      </c>
      <c r="E389" s="260" t="s">
        <v>1</v>
      </c>
      <c r="F389" s="261" t="s">
        <v>526</v>
      </c>
      <c r="G389" s="259"/>
      <c r="H389" s="262">
        <v>9.3800000000000008</v>
      </c>
      <c r="I389" s="263"/>
      <c r="J389" s="259"/>
      <c r="K389" s="259"/>
      <c r="L389" s="264"/>
      <c r="M389" s="265"/>
      <c r="N389" s="266"/>
      <c r="O389" s="266"/>
      <c r="P389" s="266"/>
      <c r="Q389" s="266"/>
      <c r="R389" s="266"/>
      <c r="S389" s="266"/>
      <c r="T389" s="267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T389" s="268" t="s">
        <v>264</v>
      </c>
      <c r="AU389" s="268" t="s">
        <v>85</v>
      </c>
      <c r="AV389" s="14" t="s">
        <v>85</v>
      </c>
      <c r="AW389" s="14" t="s">
        <v>32</v>
      </c>
      <c r="AX389" s="14" t="s">
        <v>76</v>
      </c>
      <c r="AY389" s="268" t="s">
        <v>253</v>
      </c>
    </row>
    <row r="390" s="13" customFormat="1">
      <c r="A390" s="13"/>
      <c r="B390" s="247"/>
      <c r="C390" s="248"/>
      <c r="D390" s="249" t="s">
        <v>264</v>
      </c>
      <c r="E390" s="250" t="s">
        <v>1</v>
      </c>
      <c r="F390" s="251" t="s">
        <v>341</v>
      </c>
      <c r="G390" s="248"/>
      <c r="H390" s="250" t="s">
        <v>1</v>
      </c>
      <c r="I390" s="252"/>
      <c r="J390" s="248"/>
      <c r="K390" s="248"/>
      <c r="L390" s="253"/>
      <c r="M390" s="254"/>
      <c r="N390" s="255"/>
      <c r="O390" s="255"/>
      <c r="P390" s="255"/>
      <c r="Q390" s="255"/>
      <c r="R390" s="255"/>
      <c r="S390" s="255"/>
      <c r="T390" s="256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T390" s="257" t="s">
        <v>264</v>
      </c>
      <c r="AU390" s="257" t="s">
        <v>85</v>
      </c>
      <c r="AV390" s="13" t="s">
        <v>83</v>
      </c>
      <c r="AW390" s="13" t="s">
        <v>32</v>
      </c>
      <c r="AX390" s="13" t="s">
        <v>76</v>
      </c>
      <c r="AY390" s="257" t="s">
        <v>253</v>
      </c>
    </row>
    <row r="391" s="14" customFormat="1">
      <c r="A391" s="14"/>
      <c r="B391" s="258"/>
      <c r="C391" s="259"/>
      <c r="D391" s="249" t="s">
        <v>264</v>
      </c>
      <c r="E391" s="260" t="s">
        <v>1</v>
      </c>
      <c r="F391" s="261" t="s">
        <v>527</v>
      </c>
      <c r="G391" s="259"/>
      <c r="H391" s="262">
        <v>6.0700000000000003</v>
      </c>
      <c r="I391" s="263"/>
      <c r="J391" s="259"/>
      <c r="K391" s="259"/>
      <c r="L391" s="264"/>
      <c r="M391" s="265"/>
      <c r="N391" s="266"/>
      <c r="O391" s="266"/>
      <c r="P391" s="266"/>
      <c r="Q391" s="266"/>
      <c r="R391" s="266"/>
      <c r="S391" s="266"/>
      <c r="T391" s="267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T391" s="268" t="s">
        <v>264</v>
      </c>
      <c r="AU391" s="268" t="s">
        <v>85</v>
      </c>
      <c r="AV391" s="14" t="s">
        <v>85</v>
      </c>
      <c r="AW391" s="14" t="s">
        <v>32</v>
      </c>
      <c r="AX391" s="14" t="s">
        <v>76</v>
      </c>
      <c r="AY391" s="268" t="s">
        <v>253</v>
      </c>
    </row>
    <row r="392" s="13" customFormat="1">
      <c r="A392" s="13"/>
      <c r="B392" s="247"/>
      <c r="C392" s="248"/>
      <c r="D392" s="249" t="s">
        <v>264</v>
      </c>
      <c r="E392" s="250" t="s">
        <v>1</v>
      </c>
      <c r="F392" s="251" t="s">
        <v>343</v>
      </c>
      <c r="G392" s="248"/>
      <c r="H392" s="250" t="s">
        <v>1</v>
      </c>
      <c r="I392" s="252"/>
      <c r="J392" s="248"/>
      <c r="K392" s="248"/>
      <c r="L392" s="253"/>
      <c r="M392" s="254"/>
      <c r="N392" s="255"/>
      <c r="O392" s="255"/>
      <c r="P392" s="255"/>
      <c r="Q392" s="255"/>
      <c r="R392" s="255"/>
      <c r="S392" s="255"/>
      <c r="T392" s="256"/>
      <c r="U392" s="13"/>
      <c r="V392" s="13"/>
      <c r="W392" s="13"/>
      <c r="X392" s="13"/>
      <c r="Y392" s="13"/>
      <c r="Z392" s="13"/>
      <c r="AA392" s="13"/>
      <c r="AB392" s="13"/>
      <c r="AC392" s="13"/>
      <c r="AD392" s="13"/>
      <c r="AE392" s="13"/>
      <c r="AT392" s="257" t="s">
        <v>264</v>
      </c>
      <c r="AU392" s="257" t="s">
        <v>85</v>
      </c>
      <c r="AV392" s="13" t="s">
        <v>83</v>
      </c>
      <c r="AW392" s="13" t="s">
        <v>32</v>
      </c>
      <c r="AX392" s="13" t="s">
        <v>76</v>
      </c>
      <c r="AY392" s="257" t="s">
        <v>253</v>
      </c>
    </row>
    <row r="393" s="14" customFormat="1">
      <c r="A393" s="14"/>
      <c r="B393" s="258"/>
      <c r="C393" s="259"/>
      <c r="D393" s="249" t="s">
        <v>264</v>
      </c>
      <c r="E393" s="260" t="s">
        <v>1</v>
      </c>
      <c r="F393" s="261" t="s">
        <v>528</v>
      </c>
      <c r="G393" s="259"/>
      <c r="H393" s="262">
        <v>5.5499999999999998</v>
      </c>
      <c r="I393" s="263"/>
      <c r="J393" s="259"/>
      <c r="K393" s="259"/>
      <c r="L393" s="264"/>
      <c r="M393" s="265"/>
      <c r="N393" s="266"/>
      <c r="O393" s="266"/>
      <c r="P393" s="266"/>
      <c r="Q393" s="266"/>
      <c r="R393" s="266"/>
      <c r="S393" s="266"/>
      <c r="T393" s="267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T393" s="268" t="s">
        <v>264</v>
      </c>
      <c r="AU393" s="268" t="s">
        <v>85</v>
      </c>
      <c r="AV393" s="14" t="s">
        <v>85</v>
      </c>
      <c r="AW393" s="14" t="s">
        <v>32</v>
      </c>
      <c r="AX393" s="14" t="s">
        <v>76</v>
      </c>
      <c r="AY393" s="268" t="s">
        <v>253</v>
      </c>
    </row>
    <row r="394" s="13" customFormat="1">
      <c r="A394" s="13"/>
      <c r="B394" s="247"/>
      <c r="C394" s="248"/>
      <c r="D394" s="249" t="s">
        <v>264</v>
      </c>
      <c r="E394" s="250" t="s">
        <v>1</v>
      </c>
      <c r="F394" s="251" t="s">
        <v>345</v>
      </c>
      <c r="G394" s="248"/>
      <c r="H394" s="250" t="s">
        <v>1</v>
      </c>
      <c r="I394" s="252"/>
      <c r="J394" s="248"/>
      <c r="K394" s="248"/>
      <c r="L394" s="253"/>
      <c r="M394" s="254"/>
      <c r="N394" s="255"/>
      <c r="O394" s="255"/>
      <c r="P394" s="255"/>
      <c r="Q394" s="255"/>
      <c r="R394" s="255"/>
      <c r="S394" s="255"/>
      <c r="T394" s="256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T394" s="257" t="s">
        <v>264</v>
      </c>
      <c r="AU394" s="257" t="s">
        <v>85</v>
      </c>
      <c r="AV394" s="13" t="s">
        <v>83</v>
      </c>
      <c r="AW394" s="13" t="s">
        <v>32</v>
      </c>
      <c r="AX394" s="13" t="s">
        <v>76</v>
      </c>
      <c r="AY394" s="257" t="s">
        <v>253</v>
      </c>
    </row>
    <row r="395" s="14" customFormat="1">
      <c r="A395" s="14"/>
      <c r="B395" s="258"/>
      <c r="C395" s="259"/>
      <c r="D395" s="249" t="s">
        <v>264</v>
      </c>
      <c r="E395" s="260" t="s">
        <v>1</v>
      </c>
      <c r="F395" s="261" t="s">
        <v>529</v>
      </c>
      <c r="G395" s="259"/>
      <c r="H395" s="262">
        <v>5.4500000000000002</v>
      </c>
      <c r="I395" s="263"/>
      <c r="J395" s="259"/>
      <c r="K395" s="259"/>
      <c r="L395" s="264"/>
      <c r="M395" s="265"/>
      <c r="N395" s="266"/>
      <c r="O395" s="266"/>
      <c r="P395" s="266"/>
      <c r="Q395" s="266"/>
      <c r="R395" s="266"/>
      <c r="S395" s="266"/>
      <c r="T395" s="267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T395" s="268" t="s">
        <v>264</v>
      </c>
      <c r="AU395" s="268" t="s">
        <v>85</v>
      </c>
      <c r="AV395" s="14" t="s">
        <v>85</v>
      </c>
      <c r="AW395" s="14" t="s">
        <v>32</v>
      </c>
      <c r="AX395" s="14" t="s">
        <v>76</v>
      </c>
      <c r="AY395" s="268" t="s">
        <v>253</v>
      </c>
    </row>
    <row r="396" s="16" customFormat="1">
      <c r="A396" s="16"/>
      <c r="B396" s="280"/>
      <c r="C396" s="281"/>
      <c r="D396" s="249" t="s">
        <v>264</v>
      </c>
      <c r="E396" s="282" t="s">
        <v>1</v>
      </c>
      <c r="F396" s="283" t="s">
        <v>323</v>
      </c>
      <c r="G396" s="281"/>
      <c r="H396" s="284">
        <v>56.302</v>
      </c>
      <c r="I396" s="285"/>
      <c r="J396" s="281"/>
      <c r="K396" s="281"/>
      <c r="L396" s="286"/>
      <c r="M396" s="287"/>
      <c r="N396" s="288"/>
      <c r="O396" s="288"/>
      <c r="P396" s="288"/>
      <c r="Q396" s="288"/>
      <c r="R396" s="288"/>
      <c r="S396" s="288"/>
      <c r="T396" s="289"/>
      <c r="U396" s="16"/>
      <c r="V396" s="16"/>
      <c r="W396" s="16"/>
      <c r="X396" s="16"/>
      <c r="Y396" s="16"/>
      <c r="Z396" s="16"/>
      <c r="AA396" s="16"/>
      <c r="AB396" s="16"/>
      <c r="AC396" s="16"/>
      <c r="AD396" s="16"/>
      <c r="AE396" s="16"/>
      <c r="AT396" s="290" t="s">
        <v>264</v>
      </c>
      <c r="AU396" s="290" t="s">
        <v>85</v>
      </c>
      <c r="AV396" s="16" t="s">
        <v>102</v>
      </c>
      <c r="AW396" s="16" t="s">
        <v>32</v>
      </c>
      <c r="AX396" s="16" t="s">
        <v>76</v>
      </c>
      <c r="AY396" s="290" t="s">
        <v>253</v>
      </c>
    </row>
    <row r="397" s="13" customFormat="1">
      <c r="A397" s="13"/>
      <c r="B397" s="247"/>
      <c r="C397" s="248"/>
      <c r="D397" s="249" t="s">
        <v>264</v>
      </c>
      <c r="E397" s="250" t="s">
        <v>1</v>
      </c>
      <c r="F397" s="251" t="s">
        <v>349</v>
      </c>
      <c r="G397" s="248"/>
      <c r="H397" s="250" t="s">
        <v>1</v>
      </c>
      <c r="I397" s="252"/>
      <c r="J397" s="248"/>
      <c r="K397" s="248"/>
      <c r="L397" s="253"/>
      <c r="M397" s="254"/>
      <c r="N397" s="255"/>
      <c r="O397" s="255"/>
      <c r="P397" s="255"/>
      <c r="Q397" s="255"/>
      <c r="R397" s="255"/>
      <c r="S397" s="255"/>
      <c r="T397" s="256"/>
      <c r="U397" s="13"/>
      <c r="V397" s="13"/>
      <c r="W397" s="13"/>
      <c r="X397" s="13"/>
      <c r="Y397" s="13"/>
      <c r="Z397" s="13"/>
      <c r="AA397" s="13"/>
      <c r="AB397" s="13"/>
      <c r="AC397" s="13"/>
      <c r="AD397" s="13"/>
      <c r="AE397" s="13"/>
      <c r="AT397" s="257" t="s">
        <v>264</v>
      </c>
      <c r="AU397" s="257" t="s">
        <v>85</v>
      </c>
      <c r="AV397" s="13" t="s">
        <v>83</v>
      </c>
      <c r="AW397" s="13" t="s">
        <v>32</v>
      </c>
      <c r="AX397" s="13" t="s">
        <v>76</v>
      </c>
      <c r="AY397" s="257" t="s">
        <v>253</v>
      </c>
    </row>
    <row r="398" s="13" customFormat="1">
      <c r="A398" s="13"/>
      <c r="B398" s="247"/>
      <c r="C398" s="248"/>
      <c r="D398" s="249" t="s">
        <v>264</v>
      </c>
      <c r="E398" s="250" t="s">
        <v>1</v>
      </c>
      <c r="F398" s="251" t="s">
        <v>350</v>
      </c>
      <c r="G398" s="248"/>
      <c r="H398" s="250" t="s">
        <v>1</v>
      </c>
      <c r="I398" s="252"/>
      <c r="J398" s="248"/>
      <c r="K398" s="248"/>
      <c r="L398" s="253"/>
      <c r="M398" s="254"/>
      <c r="N398" s="255"/>
      <c r="O398" s="255"/>
      <c r="P398" s="255"/>
      <c r="Q398" s="255"/>
      <c r="R398" s="255"/>
      <c r="S398" s="255"/>
      <c r="T398" s="256"/>
      <c r="U398" s="13"/>
      <c r="V398" s="13"/>
      <c r="W398" s="13"/>
      <c r="X398" s="13"/>
      <c r="Y398" s="13"/>
      <c r="Z398" s="13"/>
      <c r="AA398" s="13"/>
      <c r="AB398" s="13"/>
      <c r="AC398" s="13"/>
      <c r="AD398" s="13"/>
      <c r="AE398" s="13"/>
      <c r="AT398" s="257" t="s">
        <v>264</v>
      </c>
      <c r="AU398" s="257" t="s">
        <v>85</v>
      </c>
      <c r="AV398" s="13" t="s">
        <v>83</v>
      </c>
      <c r="AW398" s="13" t="s">
        <v>32</v>
      </c>
      <c r="AX398" s="13" t="s">
        <v>76</v>
      </c>
      <c r="AY398" s="257" t="s">
        <v>253</v>
      </c>
    </row>
    <row r="399" s="14" customFormat="1">
      <c r="A399" s="14"/>
      <c r="B399" s="258"/>
      <c r="C399" s="259"/>
      <c r="D399" s="249" t="s">
        <v>264</v>
      </c>
      <c r="E399" s="260" t="s">
        <v>1</v>
      </c>
      <c r="F399" s="261" t="s">
        <v>530</v>
      </c>
      <c r="G399" s="259"/>
      <c r="H399" s="262">
        <v>16.936</v>
      </c>
      <c r="I399" s="263"/>
      <c r="J399" s="259"/>
      <c r="K399" s="259"/>
      <c r="L399" s="264"/>
      <c r="M399" s="265"/>
      <c r="N399" s="266"/>
      <c r="O399" s="266"/>
      <c r="P399" s="266"/>
      <c r="Q399" s="266"/>
      <c r="R399" s="266"/>
      <c r="S399" s="266"/>
      <c r="T399" s="267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  <c r="AE399" s="14"/>
      <c r="AT399" s="268" t="s">
        <v>264</v>
      </c>
      <c r="AU399" s="268" t="s">
        <v>85</v>
      </c>
      <c r="AV399" s="14" t="s">
        <v>85</v>
      </c>
      <c r="AW399" s="14" t="s">
        <v>32</v>
      </c>
      <c r="AX399" s="14" t="s">
        <v>76</v>
      </c>
      <c r="AY399" s="268" t="s">
        <v>253</v>
      </c>
    </row>
    <row r="400" s="16" customFormat="1">
      <c r="A400" s="16"/>
      <c r="B400" s="280"/>
      <c r="C400" s="281"/>
      <c r="D400" s="249" t="s">
        <v>264</v>
      </c>
      <c r="E400" s="282" t="s">
        <v>1</v>
      </c>
      <c r="F400" s="283" t="s">
        <v>323</v>
      </c>
      <c r="G400" s="281"/>
      <c r="H400" s="284">
        <v>16.936</v>
      </c>
      <c r="I400" s="285"/>
      <c r="J400" s="281"/>
      <c r="K400" s="281"/>
      <c r="L400" s="286"/>
      <c r="M400" s="287"/>
      <c r="N400" s="288"/>
      <c r="O400" s="288"/>
      <c r="P400" s="288"/>
      <c r="Q400" s="288"/>
      <c r="R400" s="288"/>
      <c r="S400" s="288"/>
      <c r="T400" s="289"/>
      <c r="U400" s="16"/>
      <c r="V400" s="16"/>
      <c r="W400" s="16"/>
      <c r="X400" s="16"/>
      <c r="Y400" s="16"/>
      <c r="Z400" s="16"/>
      <c r="AA400" s="16"/>
      <c r="AB400" s="16"/>
      <c r="AC400" s="16"/>
      <c r="AD400" s="16"/>
      <c r="AE400" s="16"/>
      <c r="AT400" s="290" t="s">
        <v>264</v>
      </c>
      <c r="AU400" s="290" t="s">
        <v>85</v>
      </c>
      <c r="AV400" s="16" t="s">
        <v>102</v>
      </c>
      <c r="AW400" s="16" t="s">
        <v>32</v>
      </c>
      <c r="AX400" s="16" t="s">
        <v>76</v>
      </c>
      <c r="AY400" s="290" t="s">
        <v>253</v>
      </c>
    </row>
    <row r="401" s="13" customFormat="1">
      <c r="A401" s="13"/>
      <c r="B401" s="247"/>
      <c r="C401" s="248"/>
      <c r="D401" s="249" t="s">
        <v>264</v>
      </c>
      <c r="E401" s="250" t="s">
        <v>1</v>
      </c>
      <c r="F401" s="251" t="s">
        <v>352</v>
      </c>
      <c r="G401" s="248"/>
      <c r="H401" s="250" t="s">
        <v>1</v>
      </c>
      <c r="I401" s="252"/>
      <c r="J401" s="248"/>
      <c r="K401" s="248"/>
      <c r="L401" s="253"/>
      <c r="M401" s="254"/>
      <c r="N401" s="255"/>
      <c r="O401" s="255"/>
      <c r="P401" s="255"/>
      <c r="Q401" s="255"/>
      <c r="R401" s="255"/>
      <c r="S401" s="255"/>
      <c r="T401" s="256"/>
      <c r="U401" s="13"/>
      <c r="V401" s="13"/>
      <c r="W401" s="13"/>
      <c r="X401" s="13"/>
      <c r="Y401" s="13"/>
      <c r="Z401" s="13"/>
      <c r="AA401" s="13"/>
      <c r="AB401" s="13"/>
      <c r="AC401" s="13"/>
      <c r="AD401" s="13"/>
      <c r="AE401" s="13"/>
      <c r="AT401" s="257" t="s">
        <v>264</v>
      </c>
      <c r="AU401" s="257" t="s">
        <v>85</v>
      </c>
      <c r="AV401" s="13" t="s">
        <v>83</v>
      </c>
      <c r="AW401" s="13" t="s">
        <v>32</v>
      </c>
      <c r="AX401" s="13" t="s">
        <v>76</v>
      </c>
      <c r="AY401" s="257" t="s">
        <v>253</v>
      </c>
    </row>
    <row r="402" s="13" customFormat="1">
      <c r="A402" s="13"/>
      <c r="B402" s="247"/>
      <c r="C402" s="248"/>
      <c r="D402" s="249" t="s">
        <v>264</v>
      </c>
      <c r="E402" s="250" t="s">
        <v>1</v>
      </c>
      <c r="F402" s="251" t="s">
        <v>292</v>
      </c>
      <c r="G402" s="248"/>
      <c r="H402" s="250" t="s">
        <v>1</v>
      </c>
      <c r="I402" s="252"/>
      <c r="J402" s="248"/>
      <c r="K402" s="248"/>
      <c r="L402" s="253"/>
      <c r="M402" s="254"/>
      <c r="N402" s="255"/>
      <c r="O402" s="255"/>
      <c r="P402" s="255"/>
      <c r="Q402" s="255"/>
      <c r="R402" s="255"/>
      <c r="S402" s="255"/>
      <c r="T402" s="256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T402" s="257" t="s">
        <v>264</v>
      </c>
      <c r="AU402" s="257" t="s">
        <v>85</v>
      </c>
      <c r="AV402" s="13" t="s">
        <v>83</v>
      </c>
      <c r="AW402" s="13" t="s">
        <v>32</v>
      </c>
      <c r="AX402" s="13" t="s">
        <v>76</v>
      </c>
      <c r="AY402" s="257" t="s">
        <v>253</v>
      </c>
    </row>
    <row r="403" s="14" customFormat="1">
      <c r="A403" s="14"/>
      <c r="B403" s="258"/>
      <c r="C403" s="259"/>
      <c r="D403" s="249" t="s">
        <v>264</v>
      </c>
      <c r="E403" s="260" t="s">
        <v>1</v>
      </c>
      <c r="F403" s="261" t="s">
        <v>531</v>
      </c>
      <c r="G403" s="259"/>
      <c r="H403" s="262">
        <v>34.880000000000003</v>
      </c>
      <c r="I403" s="263"/>
      <c r="J403" s="259"/>
      <c r="K403" s="259"/>
      <c r="L403" s="264"/>
      <c r="M403" s="265"/>
      <c r="N403" s="266"/>
      <c r="O403" s="266"/>
      <c r="P403" s="266"/>
      <c r="Q403" s="266"/>
      <c r="R403" s="266"/>
      <c r="S403" s="266"/>
      <c r="T403" s="267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T403" s="268" t="s">
        <v>264</v>
      </c>
      <c r="AU403" s="268" t="s">
        <v>85</v>
      </c>
      <c r="AV403" s="14" t="s">
        <v>85</v>
      </c>
      <c r="AW403" s="14" t="s">
        <v>32</v>
      </c>
      <c r="AX403" s="14" t="s">
        <v>76</v>
      </c>
      <c r="AY403" s="268" t="s">
        <v>253</v>
      </c>
    </row>
    <row r="404" s="13" customFormat="1">
      <c r="A404" s="13"/>
      <c r="B404" s="247"/>
      <c r="C404" s="248"/>
      <c r="D404" s="249" t="s">
        <v>264</v>
      </c>
      <c r="E404" s="250" t="s">
        <v>1</v>
      </c>
      <c r="F404" s="251" t="s">
        <v>303</v>
      </c>
      <c r="G404" s="248"/>
      <c r="H404" s="250" t="s">
        <v>1</v>
      </c>
      <c r="I404" s="252"/>
      <c r="J404" s="248"/>
      <c r="K404" s="248"/>
      <c r="L404" s="253"/>
      <c r="M404" s="254"/>
      <c r="N404" s="255"/>
      <c r="O404" s="255"/>
      <c r="P404" s="255"/>
      <c r="Q404" s="255"/>
      <c r="R404" s="255"/>
      <c r="S404" s="255"/>
      <c r="T404" s="256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T404" s="257" t="s">
        <v>264</v>
      </c>
      <c r="AU404" s="257" t="s">
        <v>85</v>
      </c>
      <c r="AV404" s="13" t="s">
        <v>83</v>
      </c>
      <c r="AW404" s="13" t="s">
        <v>32</v>
      </c>
      <c r="AX404" s="13" t="s">
        <v>76</v>
      </c>
      <c r="AY404" s="257" t="s">
        <v>253</v>
      </c>
    </row>
    <row r="405" s="14" customFormat="1">
      <c r="A405" s="14"/>
      <c r="B405" s="258"/>
      <c r="C405" s="259"/>
      <c r="D405" s="249" t="s">
        <v>264</v>
      </c>
      <c r="E405" s="260" t="s">
        <v>1</v>
      </c>
      <c r="F405" s="261" t="s">
        <v>532</v>
      </c>
      <c r="G405" s="259"/>
      <c r="H405" s="262">
        <v>21.765000000000001</v>
      </c>
      <c r="I405" s="263"/>
      <c r="J405" s="259"/>
      <c r="K405" s="259"/>
      <c r="L405" s="264"/>
      <c r="M405" s="265"/>
      <c r="N405" s="266"/>
      <c r="O405" s="266"/>
      <c r="P405" s="266"/>
      <c r="Q405" s="266"/>
      <c r="R405" s="266"/>
      <c r="S405" s="266"/>
      <c r="T405" s="267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T405" s="268" t="s">
        <v>264</v>
      </c>
      <c r="AU405" s="268" t="s">
        <v>85</v>
      </c>
      <c r="AV405" s="14" t="s">
        <v>85</v>
      </c>
      <c r="AW405" s="14" t="s">
        <v>32</v>
      </c>
      <c r="AX405" s="14" t="s">
        <v>76</v>
      </c>
      <c r="AY405" s="268" t="s">
        <v>253</v>
      </c>
    </row>
    <row r="406" s="13" customFormat="1">
      <c r="A406" s="13"/>
      <c r="B406" s="247"/>
      <c r="C406" s="248"/>
      <c r="D406" s="249" t="s">
        <v>264</v>
      </c>
      <c r="E406" s="250" t="s">
        <v>1</v>
      </c>
      <c r="F406" s="251" t="s">
        <v>278</v>
      </c>
      <c r="G406" s="248"/>
      <c r="H406" s="250" t="s">
        <v>1</v>
      </c>
      <c r="I406" s="252"/>
      <c r="J406" s="248"/>
      <c r="K406" s="248"/>
      <c r="L406" s="253"/>
      <c r="M406" s="254"/>
      <c r="N406" s="255"/>
      <c r="O406" s="255"/>
      <c r="P406" s="255"/>
      <c r="Q406" s="255"/>
      <c r="R406" s="255"/>
      <c r="S406" s="255"/>
      <c r="T406" s="256"/>
      <c r="U406" s="13"/>
      <c r="V406" s="13"/>
      <c r="W406" s="13"/>
      <c r="X406" s="13"/>
      <c r="Y406" s="13"/>
      <c r="Z406" s="13"/>
      <c r="AA406" s="13"/>
      <c r="AB406" s="13"/>
      <c r="AC406" s="13"/>
      <c r="AD406" s="13"/>
      <c r="AE406" s="13"/>
      <c r="AT406" s="257" t="s">
        <v>264</v>
      </c>
      <c r="AU406" s="257" t="s">
        <v>85</v>
      </c>
      <c r="AV406" s="13" t="s">
        <v>83</v>
      </c>
      <c r="AW406" s="13" t="s">
        <v>32</v>
      </c>
      <c r="AX406" s="13" t="s">
        <v>76</v>
      </c>
      <c r="AY406" s="257" t="s">
        <v>253</v>
      </c>
    </row>
    <row r="407" s="14" customFormat="1">
      <c r="A407" s="14"/>
      <c r="B407" s="258"/>
      <c r="C407" s="259"/>
      <c r="D407" s="249" t="s">
        <v>264</v>
      </c>
      <c r="E407" s="260" t="s">
        <v>1</v>
      </c>
      <c r="F407" s="261" t="s">
        <v>533</v>
      </c>
      <c r="G407" s="259"/>
      <c r="H407" s="262">
        <v>9.3399999999999999</v>
      </c>
      <c r="I407" s="263"/>
      <c r="J407" s="259"/>
      <c r="K407" s="259"/>
      <c r="L407" s="264"/>
      <c r="M407" s="265"/>
      <c r="N407" s="266"/>
      <c r="O407" s="266"/>
      <c r="P407" s="266"/>
      <c r="Q407" s="266"/>
      <c r="R407" s="266"/>
      <c r="S407" s="266"/>
      <c r="T407" s="267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  <c r="AE407" s="14"/>
      <c r="AT407" s="268" t="s">
        <v>264</v>
      </c>
      <c r="AU407" s="268" t="s">
        <v>85</v>
      </c>
      <c r="AV407" s="14" t="s">
        <v>85</v>
      </c>
      <c r="AW407" s="14" t="s">
        <v>32</v>
      </c>
      <c r="AX407" s="14" t="s">
        <v>76</v>
      </c>
      <c r="AY407" s="268" t="s">
        <v>253</v>
      </c>
    </row>
    <row r="408" s="13" customFormat="1">
      <c r="A408" s="13"/>
      <c r="B408" s="247"/>
      <c r="C408" s="248"/>
      <c r="D408" s="249" t="s">
        <v>264</v>
      </c>
      <c r="E408" s="250" t="s">
        <v>1</v>
      </c>
      <c r="F408" s="251" t="s">
        <v>281</v>
      </c>
      <c r="G408" s="248"/>
      <c r="H408" s="250" t="s">
        <v>1</v>
      </c>
      <c r="I408" s="252"/>
      <c r="J408" s="248"/>
      <c r="K408" s="248"/>
      <c r="L408" s="253"/>
      <c r="M408" s="254"/>
      <c r="N408" s="255"/>
      <c r="O408" s="255"/>
      <c r="P408" s="255"/>
      <c r="Q408" s="255"/>
      <c r="R408" s="255"/>
      <c r="S408" s="255"/>
      <c r="T408" s="256"/>
      <c r="U408" s="13"/>
      <c r="V408" s="13"/>
      <c r="W408" s="13"/>
      <c r="X408" s="13"/>
      <c r="Y408" s="13"/>
      <c r="Z408" s="13"/>
      <c r="AA408" s="13"/>
      <c r="AB408" s="13"/>
      <c r="AC408" s="13"/>
      <c r="AD408" s="13"/>
      <c r="AE408" s="13"/>
      <c r="AT408" s="257" t="s">
        <v>264</v>
      </c>
      <c r="AU408" s="257" t="s">
        <v>85</v>
      </c>
      <c r="AV408" s="13" t="s">
        <v>83</v>
      </c>
      <c r="AW408" s="13" t="s">
        <v>32</v>
      </c>
      <c r="AX408" s="13" t="s">
        <v>76</v>
      </c>
      <c r="AY408" s="257" t="s">
        <v>253</v>
      </c>
    </row>
    <row r="409" s="14" customFormat="1">
      <c r="A409" s="14"/>
      <c r="B409" s="258"/>
      <c r="C409" s="259"/>
      <c r="D409" s="249" t="s">
        <v>264</v>
      </c>
      <c r="E409" s="260" t="s">
        <v>1</v>
      </c>
      <c r="F409" s="261" t="s">
        <v>534</v>
      </c>
      <c r="G409" s="259"/>
      <c r="H409" s="262">
        <v>14.335000000000001</v>
      </c>
      <c r="I409" s="263"/>
      <c r="J409" s="259"/>
      <c r="K409" s="259"/>
      <c r="L409" s="264"/>
      <c r="M409" s="265"/>
      <c r="N409" s="266"/>
      <c r="O409" s="266"/>
      <c r="P409" s="266"/>
      <c r="Q409" s="266"/>
      <c r="R409" s="266"/>
      <c r="S409" s="266"/>
      <c r="T409" s="267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T409" s="268" t="s">
        <v>264</v>
      </c>
      <c r="AU409" s="268" t="s">
        <v>85</v>
      </c>
      <c r="AV409" s="14" t="s">
        <v>85</v>
      </c>
      <c r="AW409" s="14" t="s">
        <v>32</v>
      </c>
      <c r="AX409" s="14" t="s">
        <v>76</v>
      </c>
      <c r="AY409" s="268" t="s">
        <v>253</v>
      </c>
    </row>
    <row r="410" s="16" customFormat="1">
      <c r="A410" s="16"/>
      <c r="B410" s="280"/>
      <c r="C410" s="281"/>
      <c r="D410" s="249" t="s">
        <v>264</v>
      </c>
      <c r="E410" s="282" t="s">
        <v>1</v>
      </c>
      <c r="F410" s="283" t="s">
        <v>323</v>
      </c>
      <c r="G410" s="281"/>
      <c r="H410" s="284">
        <v>80.319999999999993</v>
      </c>
      <c r="I410" s="285"/>
      <c r="J410" s="281"/>
      <c r="K410" s="281"/>
      <c r="L410" s="286"/>
      <c r="M410" s="287"/>
      <c r="N410" s="288"/>
      <c r="O410" s="288"/>
      <c r="P410" s="288"/>
      <c r="Q410" s="288"/>
      <c r="R410" s="288"/>
      <c r="S410" s="288"/>
      <c r="T410" s="289"/>
      <c r="U410" s="16"/>
      <c r="V410" s="16"/>
      <c r="W410" s="16"/>
      <c r="X410" s="16"/>
      <c r="Y410" s="16"/>
      <c r="Z410" s="16"/>
      <c r="AA410" s="16"/>
      <c r="AB410" s="16"/>
      <c r="AC410" s="16"/>
      <c r="AD410" s="16"/>
      <c r="AE410" s="16"/>
      <c r="AT410" s="290" t="s">
        <v>264</v>
      </c>
      <c r="AU410" s="290" t="s">
        <v>85</v>
      </c>
      <c r="AV410" s="16" t="s">
        <v>102</v>
      </c>
      <c r="AW410" s="16" t="s">
        <v>32</v>
      </c>
      <c r="AX410" s="16" t="s">
        <v>76</v>
      </c>
      <c r="AY410" s="290" t="s">
        <v>253</v>
      </c>
    </row>
    <row r="411" s="15" customFormat="1">
      <c r="A411" s="15"/>
      <c r="B411" s="269"/>
      <c r="C411" s="270"/>
      <c r="D411" s="249" t="s">
        <v>264</v>
      </c>
      <c r="E411" s="271" t="s">
        <v>1</v>
      </c>
      <c r="F411" s="272" t="s">
        <v>283</v>
      </c>
      <c r="G411" s="270"/>
      <c r="H411" s="273">
        <v>271.875</v>
      </c>
      <c r="I411" s="274"/>
      <c r="J411" s="270"/>
      <c r="K411" s="270"/>
      <c r="L411" s="275"/>
      <c r="M411" s="276"/>
      <c r="N411" s="277"/>
      <c r="O411" s="277"/>
      <c r="P411" s="277"/>
      <c r="Q411" s="277"/>
      <c r="R411" s="277"/>
      <c r="S411" s="277"/>
      <c r="T411" s="278"/>
      <c r="U411" s="15"/>
      <c r="V411" s="15"/>
      <c r="W411" s="15"/>
      <c r="X411" s="15"/>
      <c r="Y411" s="15"/>
      <c r="Z411" s="15"/>
      <c r="AA411" s="15"/>
      <c r="AB411" s="15"/>
      <c r="AC411" s="15"/>
      <c r="AD411" s="15"/>
      <c r="AE411" s="15"/>
      <c r="AT411" s="279" t="s">
        <v>264</v>
      </c>
      <c r="AU411" s="279" t="s">
        <v>85</v>
      </c>
      <c r="AV411" s="15" t="s">
        <v>260</v>
      </c>
      <c r="AW411" s="15" t="s">
        <v>32</v>
      </c>
      <c r="AX411" s="15" t="s">
        <v>83</v>
      </c>
      <c r="AY411" s="279" t="s">
        <v>253</v>
      </c>
    </row>
    <row r="412" s="2" customFormat="1" ht="24.15" customHeight="1">
      <c r="A412" s="39"/>
      <c r="B412" s="40"/>
      <c r="C412" s="229" t="s">
        <v>535</v>
      </c>
      <c r="D412" s="229" t="s">
        <v>256</v>
      </c>
      <c r="E412" s="230" t="s">
        <v>536</v>
      </c>
      <c r="F412" s="231" t="s">
        <v>537</v>
      </c>
      <c r="G412" s="232" t="s">
        <v>179</v>
      </c>
      <c r="H412" s="233">
        <v>17.925999999999998</v>
      </c>
      <c r="I412" s="234"/>
      <c r="J412" s="235">
        <f>ROUND(I412*H412,2)</f>
        <v>0</v>
      </c>
      <c r="K412" s="231" t="s">
        <v>1</v>
      </c>
      <c r="L412" s="45"/>
      <c r="M412" s="236" t="s">
        <v>1</v>
      </c>
      <c r="N412" s="237" t="s">
        <v>41</v>
      </c>
      <c r="O412" s="92"/>
      <c r="P412" s="238">
        <f>O412*H412</f>
        <v>0</v>
      </c>
      <c r="Q412" s="238">
        <v>0</v>
      </c>
      <c r="R412" s="238">
        <f>Q412*H412</f>
        <v>0</v>
      </c>
      <c r="S412" s="238">
        <v>0</v>
      </c>
      <c r="T412" s="239">
        <f>S412*H412</f>
        <v>0</v>
      </c>
      <c r="U412" s="39"/>
      <c r="V412" s="39"/>
      <c r="W412" s="39"/>
      <c r="X412" s="39"/>
      <c r="Y412" s="39"/>
      <c r="Z412" s="39"/>
      <c r="AA412" s="39"/>
      <c r="AB412" s="39"/>
      <c r="AC412" s="39"/>
      <c r="AD412" s="39"/>
      <c r="AE412" s="39"/>
      <c r="AR412" s="240" t="s">
        <v>398</v>
      </c>
      <c r="AT412" s="240" t="s">
        <v>256</v>
      </c>
      <c r="AU412" s="240" t="s">
        <v>85</v>
      </c>
      <c r="AY412" s="18" t="s">
        <v>253</v>
      </c>
      <c r="BE412" s="241">
        <f>IF(N412="základní",J412,0)</f>
        <v>0</v>
      </c>
      <c r="BF412" s="241">
        <f>IF(N412="snížená",J412,0)</f>
        <v>0</v>
      </c>
      <c r="BG412" s="241">
        <f>IF(N412="zákl. přenesená",J412,0)</f>
        <v>0</v>
      </c>
      <c r="BH412" s="241">
        <f>IF(N412="sníž. přenesená",J412,0)</f>
        <v>0</v>
      </c>
      <c r="BI412" s="241">
        <f>IF(N412="nulová",J412,0)</f>
        <v>0</v>
      </c>
      <c r="BJ412" s="18" t="s">
        <v>83</v>
      </c>
      <c r="BK412" s="241">
        <f>ROUND(I412*H412,2)</f>
        <v>0</v>
      </c>
      <c r="BL412" s="18" t="s">
        <v>398</v>
      </c>
      <c r="BM412" s="240" t="s">
        <v>538</v>
      </c>
    </row>
    <row r="413" s="13" customFormat="1">
      <c r="A413" s="13"/>
      <c r="B413" s="247"/>
      <c r="C413" s="248"/>
      <c r="D413" s="249" t="s">
        <v>264</v>
      </c>
      <c r="E413" s="250" t="s">
        <v>1</v>
      </c>
      <c r="F413" s="251" t="s">
        <v>277</v>
      </c>
      <c r="G413" s="248"/>
      <c r="H413" s="250" t="s">
        <v>1</v>
      </c>
      <c r="I413" s="252"/>
      <c r="J413" s="248"/>
      <c r="K413" s="248"/>
      <c r="L413" s="253"/>
      <c r="M413" s="254"/>
      <c r="N413" s="255"/>
      <c r="O413" s="255"/>
      <c r="P413" s="255"/>
      <c r="Q413" s="255"/>
      <c r="R413" s="255"/>
      <c r="S413" s="255"/>
      <c r="T413" s="256"/>
      <c r="U413" s="13"/>
      <c r="V413" s="13"/>
      <c r="W413" s="13"/>
      <c r="X413" s="13"/>
      <c r="Y413" s="13"/>
      <c r="Z413" s="13"/>
      <c r="AA413" s="13"/>
      <c r="AB413" s="13"/>
      <c r="AC413" s="13"/>
      <c r="AD413" s="13"/>
      <c r="AE413" s="13"/>
      <c r="AT413" s="257" t="s">
        <v>264</v>
      </c>
      <c r="AU413" s="257" t="s">
        <v>85</v>
      </c>
      <c r="AV413" s="13" t="s">
        <v>83</v>
      </c>
      <c r="AW413" s="13" t="s">
        <v>32</v>
      </c>
      <c r="AX413" s="13" t="s">
        <v>76</v>
      </c>
      <c r="AY413" s="257" t="s">
        <v>253</v>
      </c>
    </row>
    <row r="414" s="13" customFormat="1">
      <c r="A414" s="13"/>
      <c r="B414" s="247"/>
      <c r="C414" s="248"/>
      <c r="D414" s="249" t="s">
        <v>264</v>
      </c>
      <c r="E414" s="250" t="s">
        <v>1</v>
      </c>
      <c r="F414" s="251" t="s">
        <v>491</v>
      </c>
      <c r="G414" s="248"/>
      <c r="H414" s="250" t="s">
        <v>1</v>
      </c>
      <c r="I414" s="252"/>
      <c r="J414" s="248"/>
      <c r="K414" s="248"/>
      <c r="L414" s="253"/>
      <c r="M414" s="254"/>
      <c r="N414" s="255"/>
      <c r="O414" s="255"/>
      <c r="P414" s="255"/>
      <c r="Q414" s="255"/>
      <c r="R414" s="255"/>
      <c r="S414" s="255"/>
      <c r="T414" s="256"/>
      <c r="U414" s="13"/>
      <c r="V414" s="13"/>
      <c r="W414" s="13"/>
      <c r="X414" s="13"/>
      <c r="Y414" s="13"/>
      <c r="Z414" s="13"/>
      <c r="AA414" s="13"/>
      <c r="AB414" s="13"/>
      <c r="AC414" s="13"/>
      <c r="AD414" s="13"/>
      <c r="AE414" s="13"/>
      <c r="AT414" s="257" t="s">
        <v>264</v>
      </c>
      <c r="AU414" s="257" t="s">
        <v>85</v>
      </c>
      <c r="AV414" s="13" t="s">
        <v>83</v>
      </c>
      <c r="AW414" s="13" t="s">
        <v>32</v>
      </c>
      <c r="AX414" s="13" t="s">
        <v>76</v>
      </c>
      <c r="AY414" s="257" t="s">
        <v>253</v>
      </c>
    </row>
    <row r="415" s="14" customFormat="1">
      <c r="A415" s="14"/>
      <c r="B415" s="258"/>
      <c r="C415" s="259"/>
      <c r="D415" s="249" t="s">
        <v>264</v>
      </c>
      <c r="E415" s="260" t="s">
        <v>1</v>
      </c>
      <c r="F415" s="261" t="s">
        <v>492</v>
      </c>
      <c r="G415" s="259"/>
      <c r="H415" s="262">
        <v>3.411</v>
      </c>
      <c r="I415" s="263"/>
      <c r="J415" s="259"/>
      <c r="K415" s="259"/>
      <c r="L415" s="264"/>
      <c r="M415" s="265"/>
      <c r="N415" s="266"/>
      <c r="O415" s="266"/>
      <c r="P415" s="266"/>
      <c r="Q415" s="266"/>
      <c r="R415" s="266"/>
      <c r="S415" s="266"/>
      <c r="T415" s="267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  <c r="AE415" s="14"/>
      <c r="AT415" s="268" t="s">
        <v>264</v>
      </c>
      <c r="AU415" s="268" t="s">
        <v>85</v>
      </c>
      <c r="AV415" s="14" t="s">
        <v>85</v>
      </c>
      <c r="AW415" s="14" t="s">
        <v>32</v>
      </c>
      <c r="AX415" s="14" t="s">
        <v>76</v>
      </c>
      <c r="AY415" s="268" t="s">
        <v>253</v>
      </c>
    </row>
    <row r="416" s="13" customFormat="1">
      <c r="A416" s="13"/>
      <c r="B416" s="247"/>
      <c r="C416" s="248"/>
      <c r="D416" s="249" t="s">
        <v>264</v>
      </c>
      <c r="E416" s="250" t="s">
        <v>1</v>
      </c>
      <c r="F416" s="251" t="s">
        <v>341</v>
      </c>
      <c r="G416" s="248"/>
      <c r="H416" s="250" t="s">
        <v>1</v>
      </c>
      <c r="I416" s="252"/>
      <c r="J416" s="248"/>
      <c r="K416" s="248"/>
      <c r="L416" s="253"/>
      <c r="M416" s="254"/>
      <c r="N416" s="255"/>
      <c r="O416" s="255"/>
      <c r="P416" s="255"/>
      <c r="Q416" s="255"/>
      <c r="R416" s="255"/>
      <c r="S416" s="255"/>
      <c r="T416" s="256"/>
      <c r="U416" s="13"/>
      <c r="V416" s="13"/>
      <c r="W416" s="13"/>
      <c r="X416" s="13"/>
      <c r="Y416" s="13"/>
      <c r="Z416" s="13"/>
      <c r="AA416" s="13"/>
      <c r="AB416" s="13"/>
      <c r="AC416" s="13"/>
      <c r="AD416" s="13"/>
      <c r="AE416" s="13"/>
      <c r="AT416" s="257" t="s">
        <v>264</v>
      </c>
      <c r="AU416" s="257" t="s">
        <v>85</v>
      </c>
      <c r="AV416" s="13" t="s">
        <v>83</v>
      </c>
      <c r="AW416" s="13" t="s">
        <v>32</v>
      </c>
      <c r="AX416" s="13" t="s">
        <v>76</v>
      </c>
      <c r="AY416" s="257" t="s">
        <v>253</v>
      </c>
    </row>
    <row r="417" s="14" customFormat="1">
      <c r="A417" s="14"/>
      <c r="B417" s="258"/>
      <c r="C417" s="259"/>
      <c r="D417" s="249" t="s">
        <v>264</v>
      </c>
      <c r="E417" s="260" t="s">
        <v>1</v>
      </c>
      <c r="F417" s="261" t="s">
        <v>494</v>
      </c>
      <c r="G417" s="259"/>
      <c r="H417" s="262">
        <v>3.6379999999999999</v>
      </c>
      <c r="I417" s="263"/>
      <c r="J417" s="259"/>
      <c r="K417" s="259"/>
      <c r="L417" s="264"/>
      <c r="M417" s="265"/>
      <c r="N417" s="266"/>
      <c r="O417" s="266"/>
      <c r="P417" s="266"/>
      <c r="Q417" s="266"/>
      <c r="R417" s="266"/>
      <c r="S417" s="266"/>
      <c r="T417" s="267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T417" s="268" t="s">
        <v>264</v>
      </c>
      <c r="AU417" s="268" t="s">
        <v>85</v>
      </c>
      <c r="AV417" s="14" t="s">
        <v>85</v>
      </c>
      <c r="AW417" s="14" t="s">
        <v>32</v>
      </c>
      <c r="AX417" s="14" t="s">
        <v>76</v>
      </c>
      <c r="AY417" s="268" t="s">
        <v>253</v>
      </c>
    </row>
    <row r="418" s="13" customFormat="1">
      <c r="A418" s="13"/>
      <c r="B418" s="247"/>
      <c r="C418" s="248"/>
      <c r="D418" s="249" t="s">
        <v>264</v>
      </c>
      <c r="E418" s="250" t="s">
        <v>1</v>
      </c>
      <c r="F418" s="251" t="s">
        <v>329</v>
      </c>
      <c r="G418" s="248"/>
      <c r="H418" s="250" t="s">
        <v>1</v>
      </c>
      <c r="I418" s="252"/>
      <c r="J418" s="248"/>
      <c r="K418" s="248"/>
      <c r="L418" s="253"/>
      <c r="M418" s="254"/>
      <c r="N418" s="255"/>
      <c r="O418" s="255"/>
      <c r="P418" s="255"/>
      <c r="Q418" s="255"/>
      <c r="R418" s="255"/>
      <c r="S418" s="255"/>
      <c r="T418" s="256"/>
      <c r="U418" s="13"/>
      <c r="V418" s="13"/>
      <c r="W418" s="13"/>
      <c r="X418" s="13"/>
      <c r="Y418" s="13"/>
      <c r="Z418" s="13"/>
      <c r="AA418" s="13"/>
      <c r="AB418" s="13"/>
      <c r="AC418" s="13"/>
      <c r="AD418" s="13"/>
      <c r="AE418" s="13"/>
      <c r="AT418" s="257" t="s">
        <v>264</v>
      </c>
      <c r="AU418" s="257" t="s">
        <v>85</v>
      </c>
      <c r="AV418" s="13" t="s">
        <v>83</v>
      </c>
      <c r="AW418" s="13" t="s">
        <v>32</v>
      </c>
      <c r="AX418" s="13" t="s">
        <v>76</v>
      </c>
      <c r="AY418" s="257" t="s">
        <v>253</v>
      </c>
    </row>
    <row r="419" s="14" customFormat="1">
      <c r="A419" s="14"/>
      <c r="B419" s="258"/>
      <c r="C419" s="259"/>
      <c r="D419" s="249" t="s">
        <v>264</v>
      </c>
      <c r="E419" s="260" t="s">
        <v>1</v>
      </c>
      <c r="F419" s="261" t="s">
        <v>501</v>
      </c>
      <c r="G419" s="259"/>
      <c r="H419" s="262">
        <v>3.601</v>
      </c>
      <c r="I419" s="263"/>
      <c r="J419" s="259"/>
      <c r="K419" s="259"/>
      <c r="L419" s="264"/>
      <c r="M419" s="265"/>
      <c r="N419" s="266"/>
      <c r="O419" s="266"/>
      <c r="P419" s="266"/>
      <c r="Q419" s="266"/>
      <c r="R419" s="266"/>
      <c r="S419" s="266"/>
      <c r="T419" s="267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  <c r="AE419" s="14"/>
      <c r="AT419" s="268" t="s">
        <v>264</v>
      </c>
      <c r="AU419" s="268" t="s">
        <v>85</v>
      </c>
      <c r="AV419" s="14" t="s">
        <v>85</v>
      </c>
      <c r="AW419" s="14" t="s">
        <v>32</v>
      </c>
      <c r="AX419" s="14" t="s">
        <v>76</v>
      </c>
      <c r="AY419" s="268" t="s">
        <v>253</v>
      </c>
    </row>
    <row r="420" s="13" customFormat="1">
      <c r="A420" s="13"/>
      <c r="B420" s="247"/>
      <c r="C420" s="248"/>
      <c r="D420" s="249" t="s">
        <v>264</v>
      </c>
      <c r="E420" s="250" t="s">
        <v>1</v>
      </c>
      <c r="F420" s="251" t="s">
        <v>343</v>
      </c>
      <c r="G420" s="248"/>
      <c r="H420" s="250" t="s">
        <v>1</v>
      </c>
      <c r="I420" s="252"/>
      <c r="J420" s="248"/>
      <c r="K420" s="248"/>
      <c r="L420" s="253"/>
      <c r="M420" s="254"/>
      <c r="N420" s="255"/>
      <c r="O420" s="255"/>
      <c r="P420" s="255"/>
      <c r="Q420" s="255"/>
      <c r="R420" s="255"/>
      <c r="S420" s="255"/>
      <c r="T420" s="256"/>
      <c r="U420" s="13"/>
      <c r="V420" s="13"/>
      <c r="W420" s="13"/>
      <c r="X420" s="13"/>
      <c r="Y420" s="13"/>
      <c r="Z420" s="13"/>
      <c r="AA420" s="13"/>
      <c r="AB420" s="13"/>
      <c r="AC420" s="13"/>
      <c r="AD420" s="13"/>
      <c r="AE420" s="13"/>
      <c r="AT420" s="257" t="s">
        <v>264</v>
      </c>
      <c r="AU420" s="257" t="s">
        <v>85</v>
      </c>
      <c r="AV420" s="13" t="s">
        <v>83</v>
      </c>
      <c r="AW420" s="13" t="s">
        <v>32</v>
      </c>
      <c r="AX420" s="13" t="s">
        <v>76</v>
      </c>
      <c r="AY420" s="257" t="s">
        <v>253</v>
      </c>
    </row>
    <row r="421" s="14" customFormat="1">
      <c r="A421" s="14"/>
      <c r="B421" s="258"/>
      <c r="C421" s="259"/>
      <c r="D421" s="249" t="s">
        <v>264</v>
      </c>
      <c r="E421" s="260" t="s">
        <v>1</v>
      </c>
      <c r="F421" s="261" t="s">
        <v>494</v>
      </c>
      <c r="G421" s="259"/>
      <c r="H421" s="262">
        <v>3.6379999999999999</v>
      </c>
      <c r="I421" s="263"/>
      <c r="J421" s="259"/>
      <c r="K421" s="259"/>
      <c r="L421" s="264"/>
      <c r="M421" s="265"/>
      <c r="N421" s="266"/>
      <c r="O421" s="266"/>
      <c r="P421" s="266"/>
      <c r="Q421" s="266"/>
      <c r="R421" s="266"/>
      <c r="S421" s="266"/>
      <c r="T421" s="267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T421" s="268" t="s">
        <v>264</v>
      </c>
      <c r="AU421" s="268" t="s">
        <v>85</v>
      </c>
      <c r="AV421" s="14" t="s">
        <v>85</v>
      </c>
      <c r="AW421" s="14" t="s">
        <v>32</v>
      </c>
      <c r="AX421" s="14" t="s">
        <v>76</v>
      </c>
      <c r="AY421" s="268" t="s">
        <v>253</v>
      </c>
    </row>
    <row r="422" s="13" customFormat="1">
      <c r="A422" s="13"/>
      <c r="B422" s="247"/>
      <c r="C422" s="248"/>
      <c r="D422" s="249" t="s">
        <v>264</v>
      </c>
      <c r="E422" s="250" t="s">
        <v>1</v>
      </c>
      <c r="F422" s="251" t="s">
        <v>345</v>
      </c>
      <c r="G422" s="248"/>
      <c r="H422" s="250" t="s">
        <v>1</v>
      </c>
      <c r="I422" s="252"/>
      <c r="J422" s="248"/>
      <c r="K422" s="248"/>
      <c r="L422" s="253"/>
      <c r="M422" s="254"/>
      <c r="N422" s="255"/>
      <c r="O422" s="255"/>
      <c r="P422" s="255"/>
      <c r="Q422" s="255"/>
      <c r="R422" s="255"/>
      <c r="S422" s="255"/>
      <c r="T422" s="256"/>
      <c r="U422" s="13"/>
      <c r="V422" s="13"/>
      <c r="W422" s="13"/>
      <c r="X422" s="13"/>
      <c r="Y422" s="13"/>
      <c r="Z422" s="13"/>
      <c r="AA422" s="13"/>
      <c r="AB422" s="13"/>
      <c r="AC422" s="13"/>
      <c r="AD422" s="13"/>
      <c r="AE422" s="13"/>
      <c r="AT422" s="257" t="s">
        <v>264</v>
      </c>
      <c r="AU422" s="257" t="s">
        <v>85</v>
      </c>
      <c r="AV422" s="13" t="s">
        <v>83</v>
      </c>
      <c r="AW422" s="13" t="s">
        <v>32</v>
      </c>
      <c r="AX422" s="13" t="s">
        <v>76</v>
      </c>
      <c r="AY422" s="257" t="s">
        <v>253</v>
      </c>
    </row>
    <row r="423" s="14" customFormat="1">
      <c r="A423" s="14"/>
      <c r="B423" s="258"/>
      <c r="C423" s="259"/>
      <c r="D423" s="249" t="s">
        <v>264</v>
      </c>
      <c r="E423" s="260" t="s">
        <v>1</v>
      </c>
      <c r="F423" s="261" t="s">
        <v>494</v>
      </c>
      <c r="G423" s="259"/>
      <c r="H423" s="262">
        <v>3.6379999999999999</v>
      </c>
      <c r="I423" s="263"/>
      <c r="J423" s="259"/>
      <c r="K423" s="259"/>
      <c r="L423" s="264"/>
      <c r="M423" s="265"/>
      <c r="N423" s="266"/>
      <c r="O423" s="266"/>
      <c r="P423" s="266"/>
      <c r="Q423" s="266"/>
      <c r="R423" s="266"/>
      <c r="S423" s="266"/>
      <c r="T423" s="267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  <c r="AT423" s="268" t="s">
        <v>264</v>
      </c>
      <c r="AU423" s="268" t="s">
        <v>85</v>
      </c>
      <c r="AV423" s="14" t="s">
        <v>85</v>
      </c>
      <c r="AW423" s="14" t="s">
        <v>32</v>
      </c>
      <c r="AX423" s="14" t="s">
        <v>76</v>
      </c>
      <c r="AY423" s="268" t="s">
        <v>253</v>
      </c>
    </row>
    <row r="424" s="15" customFormat="1">
      <c r="A424" s="15"/>
      <c r="B424" s="269"/>
      <c r="C424" s="270"/>
      <c r="D424" s="249" t="s">
        <v>264</v>
      </c>
      <c r="E424" s="271" t="s">
        <v>1</v>
      </c>
      <c r="F424" s="272" t="s">
        <v>283</v>
      </c>
      <c r="G424" s="270"/>
      <c r="H424" s="273">
        <v>17.925999999999998</v>
      </c>
      <c r="I424" s="274"/>
      <c r="J424" s="270"/>
      <c r="K424" s="270"/>
      <c r="L424" s="275"/>
      <c r="M424" s="276"/>
      <c r="N424" s="277"/>
      <c r="O424" s="277"/>
      <c r="P424" s="277"/>
      <c r="Q424" s="277"/>
      <c r="R424" s="277"/>
      <c r="S424" s="277"/>
      <c r="T424" s="278"/>
      <c r="U424" s="15"/>
      <c r="V424" s="15"/>
      <c r="W424" s="15"/>
      <c r="X424" s="15"/>
      <c r="Y424" s="15"/>
      <c r="Z424" s="15"/>
      <c r="AA424" s="15"/>
      <c r="AB424" s="15"/>
      <c r="AC424" s="15"/>
      <c r="AD424" s="15"/>
      <c r="AE424" s="15"/>
      <c r="AT424" s="279" t="s">
        <v>264</v>
      </c>
      <c r="AU424" s="279" t="s">
        <v>85</v>
      </c>
      <c r="AV424" s="15" t="s">
        <v>260</v>
      </c>
      <c r="AW424" s="15" t="s">
        <v>32</v>
      </c>
      <c r="AX424" s="15" t="s">
        <v>83</v>
      </c>
      <c r="AY424" s="279" t="s">
        <v>253</v>
      </c>
    </row>
    <row r="425" s="2" customFormat="1" ht="24.15" customHeight="1">
      <c r="A425" s="39"/>
      <c r="B425" s="40"/>
      <c r="C425" s="229" t="s">
        <v>539</v>
      </c>
      <c r="D425" s="229" t="s">
        <v>256</v>
      </c>
      <c r="E425" s="230" t="s">
        <v>540</v>
      </c>
      <c r="F425" s="231" t="s">
        <v>541</v>
      </c>
      <c r="G425" s="232" t="s">
        <v>179</v>
      </c>
      <c r="H425" s="233">
        <v>97.347999999999999</v>
      </c>
      <c r="I425" s="234"/>
      <c r="J425" s="235">
        <f>ROUND(I425*H425,2)</f>
        <v>0</v>
      </c>
      <c r="K425" s="231" t="s">
        <v>1</v>
      </c>
      <c r="L425" s="45"/>
      <c r="M425" s="236" t="s">
        <v>1</v>
      </c>
      <c r="N425" s="237" t="s">
        <v>41</v>
      </c>
      <c r="O425" s="92"/>
      <c r="P425" s="238">
        <f>O425*H425</f>
        <v>0</v>
      </c>
      <c r="Q425" s="238">
        <v>0.012200000000000001</v>
      </c>
      <c r="R425" s="238">
        <f>Q425*H425</f>
        <v>1.1876456</v>
      </c>
      <c r="S425" s="238">
        <v>0</v>
      </c>
      <c r="T425" s="239">
        <f>S425*H425</f>
        <v>0</v>
      </c>
      <c r="U425" s="39"/>
      <c r="V425" s="39"/>
      <c r="W425" s="39"/>
      <c r="X425" s="39"/>
      <c r="Y425" s="39"/>
      <c r="Z425" s="39"/>
      <c r="AA425" s="39"/>
      <c r="AB425" s="39"/>
      <c r="AC425" s="39"/>
      <c r="AD425" s="39"/>
      <c r="AE425" s="39"/>
      <c r="AR425" s="240" t="s">
        <v>398</v>
      </c>
      <c r="AT425" s="240" t="s">
        <v>256</v>
      </c>
      <c r="AU425" s="240" t="s">
        <v>85</v>
      </c>
      <c r="AY425" s="18" t="s">
        <v>253</v>
      </c>
      <c r="BE425" s="241">
        <f>IF(N425="základní",J425,0)</f>
        <v>0</v>
      </c>
      <c r="BF425" s="241">
        <f>IF(N425="snížená",J425,0)</f>
        <v>0</v>
      </c>
      <c r="BG425" s="241">
        <f>IF(N425="zákl. přenesená",J425,0)</f>
        <v>0</v>
      </c>
      <c r="BH425" s="241">
        <f>IF(N425="sníž. přenesená",J425,0)</f>
        <v>0</v>
      </c>
      <c r="BI425" s="241">
        <f>IF(N425="nulová",J425,0)</f>
        <v>0</v>
      </c>
      <c r="BJ425" s="18" t="s">
        <v>83</v>
      </c>
      <c r="BK425" s="241">
        <f>ROUND(I425*H425,2)</f>
        <v>0</v>
      </c>
      <c r="BL425" s="18" t="s">
        <v>398</v>
      </c>
      <c r="BM425" s="240" t="s">
        <v>542</v>
      </c>
    </row>
    <row r="426" s="14" customFormat="1">
      <c r="A426" s="14"/>
      <c r="B426" s="258"/>
      <c r="C426" s="259"/>
      <c r="D426" s="249" t="s">
        <v>264</v>
      </c>
      <c r="E426" s="260" t="s">
        <v>1</v>
      </c>
      <c r="F426" s="261" t="s">
        <v>199</v>
      </c>
      <c r="G426" s="259"/>
      <c r="H426" s="262">
        <v>92.269999999999996</v>
      </c>
      <c r="I426" s="263"/>
      <c r="J426" s="259"/>
      <c r="K426" s="259"/>
      <c r="L426" s="264"/>
      <c r="M426" s="265"/>
      <c r="N426" s="266"/>
      <c r="O426" s="266"/>
      <c r="P426" s="266"/>
      <c r="Q426" s="266"/>
      <c r="R426" s="266"/>
      <c r="S426" s="266"/>
      <c r="T426" s="267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  <c r="AE426" s="14"/>
      <c r="AT426" s="268" t="s">
        <v>264</v>
      </c>
      <c r="AU426" s="268" t="s">
        <v>85</v>
      </c>
      <c r="AV426" s="14" t="s">
        <v>85</v>
      </c>
      <c r="AW426" s="14" t="s">
        <v>32</v>
      </c>
      <c r="AX426" s="14" t="s">
        <v>76</v>
      </c>
      <c r="AY426" s="268" t="s">
        <v>253</v>
      </c>
    </row>
    <row r="427" s="13" customFormat="1">
      <c r="A427" s="13"/>
      <c r="B427" s="247"/>
      <c r="C427" s="248"/>
      <c r="D427" s="249" t="s">
        <v>264</v>
      </c>
      <c r="E427" s="250" t="s">
        <v>1</v>
      </c>
      <c r="F427" s="251" t="s">
        <v>277</v>
      </c>
      <c r="G427" s="248"/>
      <c r="H427" s="250" t="s">
        <v>1</v>
      </c>
      <c r="I427" s="252"/>
      <c r="J427" s="248"/>
      <c r="K427" s="248"/>
      <c r="L427" s="253"/>
      <c r="M427" s="254"/>
      <c r="N427" s="255"/>
      <c r="O427" s="255"/>
      <c r="P427" s="255"/>
      <c r="Q427" s="255"/>
      <c r="R427" s="255"/>
      <c r="S427" s="255"/>
      <c r="T427" s="256"/>
      <c r="U427" s="13"/>
      <c r="V427" s="13"/>
      <c r="W427" s="13"/>
      <c r="X427" s="13"/>
      <c r="Y427" s="13"/>
      <c r="Z427" s="13"/>
      <c r="AA427" s="13"/>
      <c r="AB427" s="13"/>
      <c r="AC427" s="13"/>
      <c r="AD427" s="13"/>
      <c r="AE427" s="13"/>
      <c r="AT427" s="257" t="s">
        <v>264</v>
      </c>
      <c r="AU427" s="257" t="s">
        <v>85</v>
      </c>
      <c r="AV427" s="13" t="s">
        <v>83</v>
      </c>
      <c r="AW427" s="13" t="s">
        <v>32</v>
      </c>
      <c r="AX427" s="13" t="s">
        <v>76</v>
      </c>
      <c r="AY427" s="257" t="s">
        <v>253</v>
      </c>
    </row>
    <row r="428" s="13" customFormat="1">
      <c r="A428" s="13"/>
      <c r="B428" s="247"/>
      <c r="C428" s="248"/>
      <c r="D428" s="249" t="s">
        <v>264</v>
      </c>
      <c r="E428" s="250" t="s">
        <v>1</v>
      </c>
      <c r="F428" s="251" t="s">
        <v>265</v>
      </c>
      <c r="G428" s="248"/>
      <c r="H428" s="250" t="s">
        <v>1</v>
      </c>
      <c r="I428" s="252"/>
      <c r="J428" s="248"/>
      <c r="K428" s="248"/>
      <c r="L428" s="253"/>
      <c r="M428" s="254"/>
      <c r="N428" s="255"/>
      <c r="O428" s="255"/>
      <c r="P428" s="255"/>
      <c r="Q428" s="255"/>
      <c r="R428" s="255"/>
      <c r="S428" s="255"/>
      <c r="T428" s="256"/>
      <c r="U428" s="13"/>
      <c r="V428" s="13"/>
      <c r="W428" s="13"/>
      <c r="X428" s="13"/>
      <c r="Y428" s="13"/>
      <c r="Z428" s="13"/>
      <c r="AA428" s="13"/>
      <c r="AB428" s="13"/>
      <c r="AC428" s="13"/>
      <c r="AD428" s="13"/>
      <c r="AE428" s="13"/>
      <c r="AT428" s="257" t="s">
        <v>264</v>
      </c>
      <c r="AU428" s="257" t="s">
        <v>85</v>
      </c>
      <c r="AV428" s="13" t="s">
        <v>83</v>
      </c>
      <c r="AW428" s="13" t="s">
        <v>32</v>
      </c>
      <c r="AX428" s="13" t="s">
        <v>76</v>
      </c>
      <c r="AY428" s="257" t="s">
        <v>253</v>
      </c>
    </row>
    <row r="429" s="13" customFormat="1">
      <c r="A429" s="13"/>
      <c r="B429" s="247"/>
      <c r="C429" s="248"/>
      <c r="D429" s="249" t="s">
        <v>264</v>
      </c>
      <c r="E429" s="250" t="s">
        <v>1</v>
      </c>
      <c r="F429" s="251" t="s">
        <v>311</v>
      </c>
      <c r="G429" s="248"/>
      <c r="H429" s="250" t="s">
        <v>1</v>
      </c>
      <c r="I429" s="252"/>
      <c r="J429" s="248"/>
      <c r="K429" s="248"/>
      <c r="L429" s="253"/>
      <c r="M429" s="254"/>
      <c r="N429" s="255"/>
      <c r="O429" s="255"/>
      <c r="P429" s="255"/>
      <c r="Q429" s="255"/>
      <c r="R429" s="255"/>
      <c r="S429" s="255"/>
      <c r="T429" s="256"/>
      <c r="U429" s="13"/>
      <c r="V429" s="13"/>
      <c r="W429" s="13"/>
      <c r="X429" s="13"/>
      <c r="Y429" s="13"/>
      <c r="Z429" s="13"/>
      <c r="AA429" s="13"/>
      <c r="AB429" s="13"/>
      <c r="AC429" s="13"/>
      <c r="AD429" s="13"/>
      <c r="AE429" s="13"/>
      <c r="AT429" s="257" t="s">
        <v>264</v>
      </c>
      <c r="AU429" s="257" t="s">
        <v>85</v>
      </c>
      <c r="AV429" s="13" t="s">
        <v>83</v>
      </c>
      <c r="AW429" s="13" t="s">
        <v>32</v>
      </c>
      <c r="AX429" s="13" t="s">
        <v>76</v>
      </c>
      <c r="AY429" s="257" t="s">
        <v>253</v>
      </c>
    </row>
    <row r="430" s="14" customFormat="1">
      <c r="A430" s="14"/>
      <c r="B430" s="258"/>
      <c r="C430" s="259"/>
      <c r="D430" s="249" t="s">
        <v>264</v>
      </c>
      <c r="E430" s="260" t="s">
        <v>1</v>
      </c>
      <c r="F430" s="261" t="s">
        <v>543</v>
      </c>
      <c r="G430" s="259"/>
      <c r="H430" s="262">
        <v>2.5390000000000001</v>
      </c>
      <c r="I430" s="263"/>
      <c r="J430" s="259"/>
      <c r="K430" s="259"/>
      <c r="L430" s="264"/>
      <c r="M430" s="265"/>
      <c r="N430" s="266"/>
      <c r="O430" s="266"/>
      <c r="P430" s="266"/>
      <c r="Q430" s="266"/>
      <c r="R430" s="266"/>
      <c r="S430" s="266"/>
      <c r="T430" s="267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  <c r="AE430" s="14"/>
      <c r="AT430" s="268" t="s">
        <v>264</v>
      </c>
      <c r="AU430" s="268" t="s">
        <v>85</v>
      </c>
      <c r="AV430" s="14" t="s">
        <v>85</v>
      </c>
      <c r="AW430" s="14" t="s">
        <v>32</v>
      </c>
      <c r="AX430" s="14" t="s">
        <v>76</v>
      </c>
      <c r="AY430" s="268" t="s">
        <v>253</v>
      </c>
    </row>
    <row r="431" s="14" customFormat="1">
      <c r="A431" s="14"/>
      <c r="B431" s="258"/>
      <c r="C431" s="259"/>
      <c r="D431" s="249" t="s">
        <v>264</v>
      </c>
      <c r="E431" s="260" t="s">
        <v>1</v>
      </c>
      <c r="F431" s="261" t="s">
        <v>543</v>
      </c>
      <c r="G431" s="259"/>
      <c r="H431" s="262">
        <v>2.5390000000000001</v>
      </c>
      <c r="I431" s="263"/>
      <c r="J431" s="259"/>
      <c r="K431" s="259"/>
      <c r="L431" s="264"/>
      <c r="M431" s="265"/>
      <c r="N431" s="266"/>
      <c r="O431" s="266"/>
      <c r="P431" s="266"/>
      <c r="Q431" s="266"/>
      <c r="R431" s="266"/>
      <c r="S431" s="266"/>
      <c r="T431" s="267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  <c r="AE431" s="14"/>
      <c r="AT431" s="268" t="s">
        <v>264</v>
      </c>
      <c r="AU431" s="268" t="s">
        <v>85</v>
      </c>
      <c r="AV431" s="14" t="s">
        <v>85</v>
      </c>
      <c r="AW431" s="14" t="s">
        <v>32</v>
      </c>
      <c r="AX431" s="14" t="s">
        <v>76</v>
      </c>
      <c r="AY431" s="268" t="s">
        <v>253</v>
      </c>
    </row>
    <row r="432" s="15" customFormat="1">
      <c r="A432" s="15"/>
      <c r="B432" s="269"/>
      <c r="C432" s="270"/>
      <c r="D432" s="249" t="s">
        <v>264</v>
      </c>
      <c r="E432" s="271" t="s">
        <v>1</v>
      </c>
      <c r="F432" s="272" t="s">
        <v>283</v>
      </c>
      <c r="G432" s="270"/>
      <c r="H432" s="273">
        <v>97.347999999999999</v>
      </c>
      <c r="I432" s="274"/>
      <c r="J432" s="270"/>
      <c r="K432" s="270"/>
      <c r="L432" s="275"/>
      <c r="M432" s="276"/>
      <c r="N432" s="277"/>
      <c r="O432" s="277"/>
      <c r="P432" s="277"/>
      <c r="Q432" s="277"/>
      <c r="R432" s="277"/>
      <c r="S432" s="277"/>
      <c r="T432" s="278"/>
      <c r="U432" s="15"/>
      <c r="V432" s="15"/>
      <c r="W432" s="15"/>
      <c r="X432" s="15"/>
      <c r="Y432" s="15"/>
      <c r="Z432" s="15"/>
      <c r="AA432" s="15"/>
      <c r="AB432" s="15"/>
      <c r="AC432" s="15"/>
      <c r="AD432" s="15"/>
      <c r="AE432" s="15"/>
      <c r="AT432" s="279" t="s">
        <v>264</v>
      </c>
      <c r="AU432" s="279" t="s">
        <v>85</v>
      </c>
      <c r="AV432" s="15" t="s">
        <v>260</v>
      </c>
      <c r="AW432" s="15" t="s">
        <v>32</v>
      </c>
      <c r="AX432" s="15" t="s">
        <v>83</v>
      </c>
      <c r="AY432" s="279" t="s">
        <v>253</v>
      </c>
    </row>
    <row r="433" s="2" customFormat="1" ht="24.15" customHeight="1">
      <c r="A433" s="39"/>
      <c r="B433" s="40"/>
      <c r="C433" s="229" t="s">
        <v>544</v>
      </c>
      <c r="D433" s="229" t="s">
        <v>256</v>
      </c>
      <c r="E433" s="230" t="s">
        <v>545</v>
      </c>
      <c r="F433" s="231" t="s">
        <v>546</v>
      </c>
      <c r="G433" s="232" t="s">
        <v>179</v>
      </c>
      <c r="H433" s="233">
        <v>27.411999999999999</v>
      </c>
      <c r="I433" s="234"/>
      <c r="J433" s="235">
        <f>ROUND(I433*H433,2)</f>
        <v>0</v>
      </c>
      <c r="K433" s="231" t="s">
        <v>1</v>
      </c>
      <c r="L433" s="45"/>
      <c r="M433" s="236" t="s">
        <v>1</v>
      </c>
      <c r="N433" s="237" t="s">
        <v>41</v>
      </c>
      <c r="O433" s="92"/>
      <c r="P433" s="238">
        <f>O433*H433</f>
        <v>0</v>
      </c>
      <c r="Q433" s="238">
        <v>0.0126</v>
      </c>
      <c r="R433" s="238">
        <f>Q433*H433</f>
        <v>0.34539120000000001</v>
      </c>
      <c r="S433" s="238">
        <v>0</v>
      </c>
      <c r="T433" s="239">
        <f>S433*H433</f>
        <v>0</v>
      </c>
      <c r="U433" s="39"/>
      <c r="V433" s="39"/>
      <c r="W433" s="39"/>
      <c r="X433" s="39"/>
      <c r="Y433" s="39"/>
      <c r="Z433" s="39"/>
      <c r="AA433" s="39"/>
      <c r="AB433" s="39"/>
      <c r="AC433" s="39"/>
      <c r="AD433" s="39"/>
      <c r="AE433" s="39"/>
      <c r="AR433" s="240" t="s">
        <v>398</v>
      </c>
      <c r="AT433" s="240" t="s">
        <v>256</v>
      </c>
      <c r="AU433" s="240" t="s">
        <v>85</v>
      </c>
      <c r="AY433" s="18" t="s">
        <v>253</v>
      </c>
      <c r="BE433" s="241">
        <f>IF(N433="základní",J433,0)</f>
        <v>0</v>
      </c>
      <c r="BF433" s="241">
        <f>IF(N433="snížená",J433,0)</f>
        <v>0</v>
      </c>
      <c r="BG433" s="241">
        <f>IF(N433="zákl. přenesená",J433,0)</f>
        <v>0</v>
      </c>
      <c r="BH433" s="241">
        <f>IF(N433="sníž. přenesená",J433,0)</f>
        <v>0</v>
      </c>
      <c r="BI433" s="241">
        <f>IF(N433="nulová",J433,0)</f>
        <v>0</v>
      </c>
      <c r="BJ433" s="18" t="s">
        <v>83</v>
      </c>
      <c r="BK433" s="241">
        <f>ROUND(I433*H433,2)</f>
        <v>0</v>
      </c>
      <c r="BL433" s="18" t="s">
        <v>398</v>
      </c>
      <c r="BM433" s="240" t="s">
        <v>547</v>
      </c>
    </row>
    <row r="434" s="14" customFormat="1">
      <c r="A434" s="14"/>
      <c r="B434" s="258"/>
      <c r="C434" s="259"/>
      <c r="D434" s="249" t="s">
        <v>264</v>
      </c>
      <c r="E434" s="260" t="s">
        <v>1</v>
      </c>
      <c r="F434" s="261" t="s">
        <v>203</v>
      </c>
      <c r="G434" s="259"/>
      <c r="H434" s="262">
        <v>27.411999999999999</v>
      </c>
      <c r="I434" s="263"/>
      <c r="J434" s="259"/>
      <c r="K434" s="259"/>
      <c r="L434" s="264"/>
      <c r="M434" s="265"/>
      <c r="N434" s="266"/>
      <c r="O434" s="266"/>
      <c r="P434" s="266"/>
      <c r="Q434" s="266"/>
      <c r="R434" s="266"/>
      <c r="S434" s="266"/>
      <c r="T434" s="267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  <c r="AE434" s="14"/>
      <c r="AT434" s="268" t="s">
        <v>264</v>
      </c>
      <c r="AU434" s="268" t="s">
        <v>85</v>
      </c>
      <c r="AV434" s="14" t="s">
        <v>85</v>
      </c>
      <c r="AW434" s="14" t="s">
        <v>32</v>
      </c>
      <c r="AX434" s="14" t="s">
        <v>83</v>
      </c>
      <c r="AY434" s="268" t="s">
        <v>253</v>
      </c>
    </row>
    <row r="435" s="2" customFormat="1" ht="16.5" customHeight="1">
      <c r="A435" s="39"/>
      <c r="B435" s="40"/>
      <c r="C435" s="229" t="s">
        <v>548</v>
      </c>
      <c r="D435" s="229" t="s">
        <v>256</v>
      </c>
      <c r="E435" s="230" t="s">
        <v>549</v>
      </c>
      <c r="F435" s="231" t="s">
        <v>550</v>
      </c>
      <c r="G435" s="232" t="s">
        <v>179</v>
      </c>
      <c r="H435" s="233">
        <v>201.608</v>
      </c>
      <c r="I435" s="234"/>
      <c r="J435" s="235">
        <f>ROUND(I435*H435,2)</f>
        <v>0</v>
      </c>
      <c r="K435" s="231" t="s">
        <v>1</v>
      </c>
      <c r="L435" s="45"/>
      <c r="M435" s="236" t="s">
        <v>1</v>
      </c>
      <c r="N435" s="237" t="s">
        <v>41</v>
      </c>
      <c r="O435" s="92"/>
      <c r="P435" s="238">
        <f>O435*H435</f>
        <v>0</v>
      </c>
      <c r="Q435" s="238">
        <v>0.00010000000000000001</v>
      </c>
      <c r="R435" s="238">
        <f>Q435*H435</f>
        <v>0.020160800000000003</v>
      </c>
      <c r="S435" s="238">
        <v>0</v>
      </c>
      <c r="T435" s="239">
        <f>S435*H435</f>
        <v>0</v>
      </c>
      <c r="U435" s="39"/>
      <c r="V435" s="39"/>
      <c r="W435" s="39"/>
      <c r="X435" s="39"/>
      <c r="Y435" s="39"/>
      <c r="Z435" s="39"/>
      <c r="AA435" s="39"/>
      <c r="AB435" s="39"/>
      <c r="AC435" s="39"/>
      <c r="AD435" s="39"/>
      <c r="AE435" s="39"/>
      <c r="AR435" s="240" t="s">
        <v>398</v>
      </c>
      <c r="AT435" s="240" t="s">
        <v>256</v>
      </c>
      <c r="AU435" s="240" t="s">
        <v>85</v>
      </c>
      <c r="AY435" s="18" t="s">
        <v>253</v>
      </c>
      <c r="BE435" s="241">
        <f>IF(N435="základní",J435,0)</f>
        <v>0</v>
      </c>
      <c r="BF435" s="241">
        <f>IF(N435="snížená",J435,0)</f>
        <v>0</v>
      </c>
      <c r="BG435" s="241">
        <f>IF(N435="zákl. přenesená",J435,0)</f>
        <v>0</v>
      </c>
      <c r="BH435" s="241">
        <f>IF(N435="sníž. přenesená",J435,0)</f>
        <v>0</v>
      </c>
      <c r="BI435" s="241">
        <f>IF(N435="nulová",J435,0)</f>
        <v>0</v>
      </c>
      <c r="BJ435" s="18" t="s">
        <v>83</v>
      </c>
      <c r="BK435" s="241">
        <f>ROUND(I435*H435,2)</f>
        <v>0</v>
      </c>
      <c r="BL435" s="18" t="s">
        <v>398</v>
      </c>
      <c r="BM435" s="240" t="s">
        <v>551</v>
      </c>
    </row>
    <row r="436" s="14" customFormat="1">
      <c r="A436" s="14"/>
      <c r="B436" s="258"/>
      <c r="C436" s="259"/>
      <c r="D436" s="249" t="s">
        <v>264</v>
      </c>
      <c r="E436" s="260" t="s">
        <v>1</v>
      </c>
      <c r="F436" s="261" t="s">
        <v>199</v>
      </c>
      <c r="G436" s="259"/>
      <c r="H436" s="262">
        <v>92.269999999999996</v>
      </c>
      <c r="I436" s="263"/>
      <c r="J436" s="259"/>
      <c r="K436" s="259"/>
      <c r="L436" s="264"/>
      <c r="M436" s="265"/>
      <c r="N436" s="266"/>
      <c r="O436" s="266"/>
      <c r="P436" s="266"/>
      <c r="Q436" s="266"/>
      <c r="R436" s="266"/>
      <c r="S436" s="266"/>
      <c r="T436" s="267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  <c r="AE436" s="14"/>
      <c r="AT436" s="268" t="s">
        <v>264</v>
      </c>
      <c r="AU436" s="268" t="s">
        <v>85</v>
      </c>
      <c r="AV436" s="14" t="s">
        <v>85</v>
      </c>
      <c r="AW436" s="14" t="s">
        <v>32</v>
      </c>
      <c r="AX436" s="14" t="s">
        <v>76</v>
      </c>
      <c r="AY436" s="268" t="s">
        <v>253</v>
      </c>
    </row>
    <row r="437" s="14" customFormat="1">
      <c r="A437" s="14"/>
      <c r="B437" s="258"/>
      <c r="C437" s="259"/>
      <c r="D437" s="249" t="s">
        <v>264</v>
      </c>
      <c r="E437" s="260" t="s">
        <v>1</v>
      </c>
      <c r="F437" s="261" t="s">
        <v>203</v>
      </c>
      <c r="G437" s="259"/>
      <c r="H437" s="262">
        <v>27.411999999999999</v>
      </c>
      <c r="I437" s="263"/>
      <c r="J437" s="259"/>
      <c r="K437" s="259"/>
      <c r="L437" s="264"/>
      <c r="M437" s="265"/>
      <c r="N437" s="266"/>
      <c r="O437" s="266"/>
      <c r="P437" s="266"/>
      <c r="Q437" s="266"/>
      <c r="R437" s="266"/>
      <c r="S437" s="266"/>
      <c r="T437" s="267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  <c r="AE437" s="14"/>
      <c r="AT437" s="268" t="s">
        <v>264</v>
      </c>
      <c r="AU437" s="268" t="s">
        <v>85</v>
      </c>
      <c r="AV437" s="14" t="s">
        <v>85</v>
      </c>
      <c r="AW437" s="14" t="s">
        <v>32</v>
      </c>
      <c r="AX437" s="14" t="s">
        <v>76</v>
      </c>
      <c r="AY437" s="268" t="s">
        <v>253</v>
      </c>
    </row>
    <row r="438" s="14" customFormat="1">
      <c r="A438" s="14"/>
      <c r="B438" s="258"/>
      <c r="C438" s="259"/>
      <c r="D438" s="249" t="s">
        <v>264</v>
      </c>
      <c r="E438" s="260" t="s">
        <v>1</v>
      </c>
      <c r="F438" s="261" t="s">
        <v>211</v>
      </c>
      <c r="G438" s="259"/>
      <c r="H438" s="262">
        <v>75.780000000000001</v>
      </c>
      <c r="I438" s="263"/>
      <c r="J438" s="259"/>
      <c r="K438" s="259"/>
      <c r="L438" s="264"/>
      <c r="M438" s="265"/>
      <c r="N438" s="266"/>
      <c r="O438" s="266"/>
      <c r="P438" s="266"/>
      <c r="Q438" s="266"/>
      <c r="R438" s="266"/>
      <c r="S438" s="266"/>
      <c r="T438" s="267"/>
      <c r="U438" s="14"/>
      <c r="V438" s="14"/>
      <c r="W438" s="14"/>
      <c r="X438" s="14"/>
      <c r="Y438" s="14"/>
      <c r="Z438" s="14"/>
      <c r="AA438" s="14"/>
      <c r="AB438" s="14"/>
      <c r="AC438" s="14"/>
      <c r="AD438" s="14"/>
      <c r="AE438" s="14"/>
      <c r="AT438" s="268" t="s">
        <v>264</v>
      </c>
      <c r="AU438" s="268" t="s">
        <v>85</v>
      </c>
      <c r="AV438" s="14" t="s">
        <v>85</v>
      </c>
      <c r="AW438" s="14" t="s">
        <v>32</v>
      </c>
      <c r="AX438" s="14" t="s">
        <v>76</v>
      </c>
      <c r="AY438" s="268" t="s">
        <v>253</v>
      </c>
    </row>
    <row r="439" s="14" customFormat="1">
      <c r="A439" s="14"/>
      <c r="B439" s="258"/>
      <c r="C439" s="259"/>
      <c r="D439" s="249" t="s">
        <v>264</v>
      </c>
      <c r="E439" s="260" t="s">
        <v>1</v>
      </c>
      <c r="F439" s="261" t="s">
        <v>214</v>
      </c>
      <c r="G439" s="259"/>
      <c r="H439" s="262">
        <v>1.0680000000000001</v>
      </c>
      <c r="I439" s="263"/>
      <c r="J439" s="259"/>
      <c r="K439" s="259"/>
      <c r="L439" s="264"/>
      <c r="M439" s="265"/>
      <c r="N439" s="266"/>
      <c r="O439" s="266"/>
      <c r="P439" s="266"/>
      <c r="Q439" s="266"/>
      <c r="R439" s="266"/>
      <c r="S439" s="266"/>
      <c r="T439" s="267"/>
      <c r="U439" s="14"/>
      <c r="V439" s="14"/>
      <c r="W439" s="14"/>
      <c r="X439" s="14"/>
      <c r="Y439" s="14"/>
      <c r="Z439" s="14"/>
      <c r="AA439" s="14"/>
      <c r="AB439" s="14"/>
      <c r="AC439" s="14"/>
      <c r="AD439" s="14"/>
      <c r="AE439" s="14"/>
      <c r="AT439" s="268" t="s">
        <v>264</v>
      </c>
      <c r="AU439" s="268" t="s">
        <v>85</v>
      </c>
      <c r="AV439" s="14" t="s">
        <v>85</v>
      </c>
      <c r="AW439" s="14" t="s">
        <v>32</v>
      </c>
      <c r="AX439" s="14" t="s">
        <v>76</v>
      </c>
      <c r="AY439" s="268" t="s">
        <v>253</v>
      </c>
    </row>
    <row r="440" s="13" customFormat="1">
      <c r="A440" s="13"/>
      <c r="B440" s="247"/>
      <c r="C440" s="248"/>
      <c r="D440" s="249" t="s">
        <v>264</v>
      </c>
      <c r="E440" s="250" t="s">
        <v>1</v>
      </c>
      <c r="F440" s="251" t="s">
        <v>277</v>
      </c>
      <c r="G440" s="248"/>
      <c r="H440" s="250" t="s">
        <v>1</v>
      </c>
      <c r="I440" s="252"/>
      <c r="J440" s="248"/>
      <c r="K440" s="248"/>
      <c r="L440" s="253"/>
      <c r="M440" s="254"/>
      <c r="N440" s="255"/>
      <c r="O440" s="255"/>
      <c r="P440" s="255"/>
      <c r="Q440" s="255"/>
      <c r="R440" s="255"/>
      <c r="S440" s="255"/>
      <c r="T440" s="256"/>
      <c r="U440" s="13"/>
      <c r="V440" s="13"/>
      <c r="W440" s="13"/>
      <c r="X440" s="13"/>
      <c r="Y440" s="13"/>
      <c r="Z440" s="13"/>
      <c r="AA440" s="13"/>
      <c r="AB440" s="13"/>
      <c r="AC440" s="13"/>
      <c r="AD440" s="13"/>
      <c r="AE440" s="13"/>
      <c r="AT440" s="257" t="s">
        <v>264</v>
      </c>
      <c r="AU440" s="257" t="s">
        <v>85</v>
      </c>
      <c r="AV440" s="13" t="s">
        <v>83</v>
      </c>
      <c r="AW440" s="13" t="s">
        <v>32</v>
      </c>
      <c r="AX440" s="13" t="s">
        <v>76</v>
      </c>
      <c r="AY440" s="257" t="s">
        <v>253</v>
      </c>
    </row>
    <row r="441" s="13" customFormat="1">
      <c r="A441" s="13"/>
      <c r="B441" s="247"/>
      <c r="C441" s="248"/>
      <c r="D441" s="249" t="s">
        <v>264</v>
      </c>
      <c r="E441" s="250" t="s">
        <v>1</v>
      </c>
      <c r="F441" s="251" t="s">
        <v>265</v>
      </c>
      <c r="G441" s="248"/>
      <c r="H441" s="250" t="s">
        <v>1</v>
      </c>
      <c r="I441" s="252"/>
      <c r="J441" s="248"/>
      <c r="K441" s="248"/>
      <c r="L441" s="253"/>
      <c r="M441" s="254"/>
      <c r="N441" s="255"/>
      <c r="O441" s="255"/>
      <c r="P441" s="255"/>
      <c r="Q441" s="255"/>
      <c r="R441" s="255"/>
      <c r="S441" s="255"/>
      <c r="T441" s="256"/>
      <c r="U441" s="13"/>
      <c r="V441" s="13"/>
      <c r="W441" s="13"/>
      <c r="X441" s="13"/>
      <c r="Y441" s="13"/>
      <c r="Z441" s="13"/>
      <c r="AA441" s="13"/>
      <c r="AB441" s="13"/>
      <c r="AC441" s="13"/>
      <c r="AD441" s="13"/>
      <c r="AE441" s="13"/>
      <c r="AT441" s="257" t="s">
        <v>264</v>
      </c>
      <c r="AU441" s="257" t="s">
        <v>85</v>
      </c>
      <c r="AV441" s="13" t="s">
        <v>83</v>
      </c>
      <c r="AW441" s="13" t="s">
        <v>32</v>
      </c>
      <c r="AX441" s="13" t="s">
        <v>76</v>
      </c>
      <c r="AY441" s="257" t="s">
        <v>253</v>
      </c>
    </row>
    <row r="442" s="13" customFormat="1">
      <c r="A442" s="13"/>
      <c r="B442" s="247"/>
      <c r="C442" s="248"/>
      <c r="D442" s="249" t="s">
        <v>264</v>
      </c>
      <c r="E442" s="250" t="s">
        <v>1</v>
      </c>
      <c r="F442" s="251" t="s">
        <v>311</v>
      </c>
      <c r="G442" s="248"/>
      <c r="H442" s="250" t="s">
        <v>1</v>
      </c>
      <c r="I442" s="252"/>
      <c r="J442" s="248"/>
      <c r="K442" s="248"/>
      <c r="L442" s="253"/>
      <c r="M442" s="254"/>
      <c r="N442" s="255"/>
      <c r="O442" s="255"/>
      <c r="P442" s="255"/>
      <c r="Q442" s="255"/>
      <c r="R442" s="255"/>
      <c r="S442" s="255"/>
      <c r="T442" s="256"/>
      <c r="U442" s="13"/>
      <c r="V442" s="13"/>
      <c r="W442" s="13"/>
      <c r="X442" s="13"/>
      <c r="Y442" s="13"/>
      <c r="Z442" s="13"/>
      <c r="AA442" s="13"/>
      <c r="AB442" s="13"/>
      <c r="AC442" s="13"/>
      <c r="AD442" s="13"/>
      <c r="AE442" s="13"/>
      <c r="AT442" s="257" t="s">
        <v>264</v>
      </c>
      <c r="AU442" s="257" t="s">
        <v>85</v>
      </c>
      <c r="AV442" s="13" t="s">
        <v>83</v>
      </c>
      <c r="AW442" s="13" t="s">
        <v>32</v>
      </c>
      <c r="AX442" s="13" t="s">
        <v>76</v>
      </c>
      <c r="AY442" s="257" t="s">
        <v>253</v>
      </c>
    </row>
    <row r="443" s="14" customFormat="1">
      <c r="A443" s="14"/>
      <c r="B443" s="258"/>
      <c r="C443" s="259"/>
      <c r="D443" s="249" t="s">
        <v>264</v>
      </c>
      <c r="E443" s="260" t="s">
        <v>1</v>
      </c>
      <c r="F443" s="261" t="s">
        <v>543</v>
      </c>
      <c r="G443" s="259"/>
      <c r="H443" s="262">
        <v>2.5390000000000001</v>
      </c>
      <c r="I443" s="263"/>
      <c r="J443" s="259"/>
      <c r="K443" s="259"/>
      <c r="L443" s="264"/>
      <c r="M443" s="265"/>
      <c r="N443" s="266"/>
      <c r="O443" s="266"/>
      <c r="P443" s="266"/>
      <c r="Q443" s="266"/>
      <c r="R443" s="266"/>
      <c r="S443" s="266"/>
      <c r="T443" s="267"/>
      <c r="U443" s="14"/>
      <c r="V443" s="14"/>
      <c r="W443" s="14"/>
      <c r="X443" s="14"/>
      <c r="Y443" s="14"/>
      <c r="Z443" s="14"/>
      <c r="AA443" s="14"/>
      <c r="AB443" s="14"/>
      <c r="AC443" s="14"/>
      <c r="AD443" s="14"/>
      <c r="AE443" s="14"/>
      <c r="AT443" s="268" t="s">
        <v>264</v>
      </c>
      <c r="AU443" s="268" t="s">
        <v>85</v>
      </c>
      <c r="AV443" s="14" t="s">
        <v>85</v>
      </c>
      <c r="AW443" s="14" t="s">
        <v>32</v>
      </c>
      <c r="AX443" s="14" t="s">
        <v>76</v>
      </c>
      <c r="AY443" s="268" t="s">
        <v>253</v>
      </c>
    </row>
    <row r="444" s="14" customFormat="1">
      <c r="A444" s="14"/>
      <c r="B444" s="258"/>
      <c r="C444" s="259"/>
      <c r="D444" s="249" t="s">
        <v>264</v>
      </c>
      <c r="E444" s="260" t="s">
        <v>1</v>
      </c>
      <c r="F444" s="261" t="s">
        <v>543</v>
      </c>
      <c r="G444" s="259"/>
      <c r="H444" s="262">
        <v>2.5390000000000001</v>
      </c>
      <c r="I444" s="263"/>
      <c r="J444" s="259"/>
      <c r="K444" s="259"/>
      <c r="L444" s="264"/>
      <c r="M444" s="265"/>
      <c r="N444" s="266"/>
      <c r="O444" s="266"/>
      <c r="P444" s="266"/>
      <c r="Q444" s="266"/>
      <c r="R444" s="266"/>
      <c r="S444" s="266"/>
      <c r="T444" s="267"/>
      <c r="U444" s="14"/>
      <c r="V444" s="14"/>
      <c r="W444" s="14"/>
      <c r="X444" s="14"/>
      <c r="Y444" s="14"/>
      <c r="Z444" s="14"/>
      <c r="AA444" s="14"/>
      <c r="AB444" s="14"/>
      <c r="AC444" s="14"/>
      <c r="AD444" s="14"/>
      <c r="AE444" s="14"/>
      <c r="AT444" s="268" t="s">
        <v>264</v>
      </c>
      <c r="AU444" s="268" t="s">
        <v>85</v>
      </c>
      <c r="AV444" s="14" t="s">
        <v>85</v>
      </c>
      <c r="AW444" s="14" t="s">
        <v>32</v>
      </c>
      <c r="AX444" s="14" t="s">
        <v>76</v>
      </c>
      <c r="AY444" s="268" t="s">
        <v>253</v>
      </c>
    </row>
    <row r="445" s="15" customFormat="1">
      <c r="A445" s="15"/>
      <c r="B445" s="269"/>
      <c r="C445" s="270"/>
      <c r="D445" s="249" t="s">
        <v>264</v>
      </c>
      <c r="E445" s="271" t="s">
        <v>1</v>
      </c>
      <c r="F445" s="272" t="s">
        <v>283</v>
      </c>
      <c r="G445" s="270"/>
      <c r="H445" s="273">
        <v>201.60799999999998</v>
      </c>
      <c r="I445" s="274"/>
      <c r="J445" s="270"/>
      <c r="K445" s="270"/>
      <c r="L445" s="275"/>
      <c r="M445" s="276"/>
      <c r="N445" s="277"/>
      <c r="O445" s="277"/>
      <c r="P445" s="277"/>
      <c r="Q445" s="277"/>
      <c r="R445" s="277"/>
      <c r="S445" s="277"/>
      <c r="T445" s="278"/>
      <c r="U445" s="15"/>
      <c r="V445" s="15"/>
      <c r="W445" s="15"/>
      <c r="X445" s="15"/>
      <c r="Y445" s="15"/>
      <c r="Z445" s="15"/>
      <c r="AA445" s="15"/>
      <c r="AB445" s="15"/>
      <c r="AC445" s="15"/>
      <c r="AD445" s="15"/>
      <c r="AE445" s="15"/>
      <c r="AT445" s="279" t="s">
        <v>264</v>
      </c>
      <c r="AU445" s="279" t="s">
        <v>85</v>
      </c>
      <c r="AV445" s="15" t="s">
        <v>260</v>
      </c>
      <c r="AW445" s="15" t="s">
        <v>32</v>
      </c>
      <c r="AX445" s="15" t="s">
        <v>83</v>
      </c>
      <c r="AY445" s="279" t="s">
        <v>253</v>
      </c>
    </row>
    <row r="446" s="2" customFormat="1" ht="16.5" customHeight="1">
      <c r="A446" s="39"/>
      <c r="B446" s="40"/>
      <c r="C446" s="229" t="s">
        <v>552</v>
      </c>
      <c r="D446" s="229" t="s">
        <v>256</v>
      </c>
      <c r="E446" s="230" t="s">
        <v>553</v>
      </c>
      <c r="F446" s="231" t="s">
        <v>554</v>
      </c>
      <c r="G446" s="232" t="s">
        <v>187</v>
      </c>
      <c r="H446" s="233">
        <v>9.5220000000000002</v>
      </c>
      <c r="I446" s="234"/>
      <c r="J446" s="235">
        <f>ROUND(I446*H446,2)</f>
        <v>0</v>
      </c>
      <c r="K446" s="231" t="s">
        <v>259</v>
      </c>
      <c r="L446" s="45"/>
      <c r="M446" s="236" t="s">
        <v>1</v>
      </c>
      <c r="N446" s="237" t="s">
        <v>41</v>
      </c>
      <c r="O446" s="92"/>
      <c r="P446" s="238">
        <f>O446*H446</f>
        <v>0</v>
      </c>
      <c r="Q446" s="238">
        <v>0.0043800000000000002</v>
      </c>
      <c r="R446" s="238">
        <f>Q446*H446</f>
        <v>0.041706360000000005</v>
      </c>
      <c r="S446" s="238">
        <v>0</v>
      </c>
      <c r="T446" s="239">
        <f>S446*H446</f>
        <v>0</v>
      </c>
      <c r="U446" s="39"/>
      <c r="V446" s="39"/>
      <c r="W446" s="39"/>
      <c r="X446" s="39"/>
      <c r="Y446" s="39"/>
      <c r="Z446" s="39"/>
      <c r="AA446" s="39"/>
      <c r="AB446" s="39"/>
      <c r="AC446" s="39"/>
      <c r="AD446" s="39"/>
      <c r="AE446" s="39"/>
      <c r="AR446" s="240" t="s">
        <v>398</v>
      </c>
      <c r="AT446" s="240" t="s">
        <v>256</v>
      </c>
      <c r="AU446" s="240" t="s">
        <v>85</v>
      </c>
      <c r="AY446" s="18" t="s">
        <v>253</v>
      </c>
      <c r="BE446" s="241">
        <f>IF(N446="základní",J446,0)</f>
        <v>0</v>
      </c>
      <c r="BF446" s="241">
        <f>IF(N446="snížená",J446,0)</f>
        <v>0</v>
      </c>
      <c r="BG446" s="241">
        <f>IF(N446="zákl. přenesená",J446,0)</f>
        <v>0</v>
      </c>
      <c r="BH446" s="241">
        <f>IF(N446="sníž. přenesená",J446,0)</f>
        <v>0</v>
      </c>
      <c r="BI446" s="241">
        <f>IF(N446="nulová",J446,0)</f>
        <v>0</v>
      </c>
      <c r="BJ446" s="18" t="s">
        <v>83</v>
      </c>
      <c r="BK446" s="241">
        <f>ROUND(I446*H446,2)</f>
        <v>0</v>
      </c>
      <c r="BL446" s="18" t="s">
        <v>398</v>
      </c>
      <c r="BM446" s="240" t="s">
        <v>555</v>
      </c>
    </row>
    <row r="447" s="2" customFormat="1">
      <c r="A447" s="39"/>
      <c r="B447" s="40"/>
      <c r="C447" s="41"/>
      <c r="D447" s="242" t="s">
        <v>262</v>
      </c>
      <c r="E447" s="41"/>
      <c r="F447" s="243" t="s">
        <v>556</v>
      </c>
      <c r="G447" s="41"/>
      <c r="H447" s="41"/>
      <c r="I447" s="244"/>
      <c r="J447" s="41"/>
      <c r="K447" s="41"/>
      <c r="L447" s="45"/>
      <c r="M447" s="245"/>
      <c r="N447" s="246"/>
      <c r="O447" s="92"/>
      <c r="P447" s="92"/>
      <c r="Q447" s="92"/>
      <c r="R447" s="92"/>
      <c r="S447" s="92"/>
      <c r="T447" s="93"/>
      <c r="U447" s="39"/>
      <c r="V447" s="39"/>
      <c r="W447" s="39"/>
      <c r="X447" s="39"/>
      <c r="Y447" s="39"/>
      <c r="Z447" s="39"/>
      <c r="AA447" s="39"/>
      <c r="AB447" s="39"/>
      <c r="AC447" s="39"/>
      <c r="AD447" s="39"/>
      <c r="AE447" s="39"/>
      <c r="AT447" s="18" t="s">
        <v>262</v>
      </c>
      <c r="AU447" s="18" t="s">
        <v>85</v>
      </c>
    </row>
    <row r="448" s="13" customFormat="1">
      <c r="A448" s="13"/>
      <c r="B448" s="247"/>
      <c r="C448" s="248"/>
      <c r="D448" s="249" t="s">
        <v>264</v>
      </c>
      <c r="E448" s="250" t="s">
        <v>1</v>
      </c>
      <c r="F448" s="251" t="s">
        <v>277</v>
      </c>
      <c r="G448" s="248"/>
      <c r="H448" s="250" t="s">
        <v>1</v>
      </c>
      <c r="I448" s="252"/>
      <c r="J448" s="248"/>
      <c r="K448" s="248"/>
      <c r="L448" s="253"/>
      <c r="M448" s="254"/>
      <c r="N448" s="255"/>
      <c r="O448" s="255"/>
      <c r="P448" s="255"/>
      <c r="Q448" s="255"/>
      <c r="R448" s="255"/>
      <c r="S448" s="255"/>
      <c r="T448" s="256"/>
      <c r="U448" s="13"/>
      <c r="V448" s="13"/>
      <c r="W448" s="13"/>
      <c r="X448" s="13"/>
      <c r="Y448" s="13"/>
      <c r="Z448" s="13"/>
      <c r="AA448" s="13"/>
      <c r="AB448" s="13"/>
      <c r="AC448" s="13"/>
      <c r="AD448" s="13"/>
      <c r="AE448" s="13"/>
      <c r="AT448" s="257" t="s">
        <v>264</v>
      </c>
      <c r="AU448" s="257" t="s">
        <v>85</v>
      </c>
      <c r="AV448" s="13" t="s">
        <v>83</v>
      </c>
      <c r="AW448" s="13" t="s">
        <v>32</v>
      </c>
      <c r="AX448" s="13" t="s">
        <v>76</v>
      </c>
      <c r="AY448" s="257" t="s">
        <v>253</v>
      </c>
    </row>
    <row r="449" s="13" customFormat="1">
      <c r="A449" s="13"/>
      <c r="B449" s="247"/>
      <c r="C449" s="248"/>
      <c r="D449" s="249" t="s">
        <v>264</v>
      </c>
      <c r="E449" s="250" t="s">
        <v>1</v>
      </c>
      <c r="F449" s="251" t="s">
        <v>265</v>
      </c>
      <c r="G449" s="248"/>
      <c r="H449" s="250" t="s">
        <v>1</v>
      </c>
      <c r="I449" s="252"/>
      <c r="J449" s="248"/>
      <c r="K449" s="248"/>
      <c r="L449" s="253"/>
      <c r="M449" s="254"/>
      <c r="N449" s="255"/>
      <c r="O449" s="255"/>
      <c r="P449" s="255"/>
      <c r="Q449" s="255"/>
      <c r="R449" s="255"/>
      <c r="S449" s="255"/>
      <c r="T449" s="256"/>
      <c r="U449" s="13"/>
      <c r="V449" s="13"/>
      <c r="W449" s="13"/>
      <c r="X449" s="13"/>
      <c r="Y449" s="13"/>
      <c r="Z449" s="13"/>
      <c r="AA449" s="13"/>
      <c r="AB449" s="13"/>
      <c r="AC449" s="13"/>
      <c r="AD449" s="13"/>
      <c r="AE449" s="13"/>
      <c r="AT449" s="257" t="s">
        <v>264</v>
      </c>
      <c r="AU449" s="257" t="s">
        <v>85</v>
      </c>
      <c r="AV449" s="13" t="s">
        <v>83</v>
      </c>
      <c r="AW449" s="13" t="s">
        <v>32</v>
      </c>
      <c r="AX449" s="13" t="s">
        <v>76</v>
      </c>
      <c r="AY449" s="257" t="s">
        <v>253</v>
      </c>
    </row>
    <row r="450" s="13" customFormat="1">
      <c r="A450" s="13"/>
      <c r="B450" s="247"/>
      <c r="C450" s="248"/>
      <c r="D450" s="249" t="s">
        <v>264</v>
      </c>
      <c r="E450" s="250" t="s">
        <v>1</v>
      </c>
      <c r="F450" s="251" t="s">
        <v>311</v>
      </c>
      <c r="G450" s="248"/>
      <c r="H450" s="250" t="s">
        <v>1</v>
      </c>
      <c r="I450" s="252"/>
      <c r="J450" s="248"/>
      <c r="K450" s="248"/>
      <c r="L450" s="253"/>
      <c r="M450" s="254"/>
      <c r="N450" s="255"/>
      <c r="O450" s="255"/>
      <c r="P450" s="255"/>
      <c r="Q450" s="255"/>
      <c r="R450" s="255"/>
      <c r="S450" s="255"/>
      <c r="T450" s="256"/>
      <c r="U450" s="13"/>
      <c r="V450" s="13"/>
      <c r="W450" s="13"/>
      <c r="X450" s="13"/>
      <c r="Y450" s="13"/>
      <c r="Z450" s="13"/>
      <c r="AA450" s="13"/>
      <c r="AB450" s="13"/>
      <c r="AC450" s="13"/>
      <c r="AD450" s="13"/>
      <c r="AE450" s="13"/>
      <c r="AT450" s="257" t="s">
        <v>264</v>
      </c>
      <c r="AU450" s="257" t="s">
        <v>85</v>
      </c>
      <c r="AV450" s="13" t="s">
        <v>83</v>
      </c>
      <c r="AW450" s="13" t="s">
        <v>32</v>
      </c>
      <c r="AX450" s="13" t="s">
        <v>76</v>
      </c>
      <c r="AY450" s="257" t="s">
        <v>253</v>
      </c>
    </row>
    <row r="451" s="14" customFormat="1">
      <c r="A451" s="14"/>
      <c r="B451" s="258"/>
      <c r="C451" s="259"/>
      <c r="D451" s="249" t="s">
        <v>264</v>
      </c>
      <c r="E451" s="260" t="s">
        <v>1</v>
      </c>
      <c r="F451" s="261" t="s">
        <v>557</v>
      </c>
      <c r="G451" s="259"/>
      <c r="H451" s="262">
        <v>6.3479999999999999</v>
      </c>
      <c r="I451" s="263"/>
      <c r="J451" s="259"/>
      <c r="K451" s="259"/>
      <c r="L451" s="264"/>
      <c r="M451" s="265"/>
      <c r="N451" s="266"/>
      <c r="O451" s="266"/>
      <c r="P451" s="266"/>
      <c r="Q451" s="266"/>
      <c r="R451" s="266"/>
      <c r="S451" s="266"/>
      <c r="T451" s="267"/>
      <c r="U451" s="14"/>
      <c r="V451" s="14"/>
      <c r="W451" s="14"/>
      <c r="X451" s="14"/>
      <c r="Y451" s="14"/>
      <c r="Z451" s="14"/>
      <c r="AA451" s="14"/>
      <c r="AB451" s="14"/>
      <c r="AC451" s="14"/>
      <c r="AD451" s="14"/>
      <c r="AE451" s="14"/>
      <c r="AT451" s="268" t="s">
        <v>264</v>
      </c>
      <c r="AU451" s="268" t="s">
        <v>85</v>
      </c>
      <c r="AV451" s="14" t="s">
        <v>85</v>
      </c>
      <c r="AW451" s="14" t="s">
        <v>32</v>
      </c>
      <c r="AX451" s="14" t="s">
        <v>76</v>
      </c>
      <c r="AY451" s="268" t="s">
        <v>253</v>
      </c>
    </row>
    <row r="452" s="14" customFormat="1">
      <c r="A452" s="14"/>
      <c r="B452" s="258"/>
      <c r="C452" s="259"/>
      <c r="D452" s="249" t="s">
        <v>264</v>
      </c>
      <c r="E452" s="260" t="s">
        <v>1</v>
      </c>
      <c r="F452" s="261" t="s">
        <v>558</v>
      </c>
      <c r="G452" s="259"/>
      <c r="H452" s="262">
        <v>3.1739999999999999</v>
      </c>
      <c r="I452" s="263"/>
      <c r="J452" s="259"/>
      <c r="K452" s="259"/>
      <c r="L452" s="264"/>
      <c r="M452" s="265"/>
      <c r="N452" s="266"/>
      <c r="O452" s="266"/>
      <c r="P452" s="266"/>
      <c r="Q452" s="266"/>
      <c r="R452" s="266"/>
      <c r="S452" s="266"/>
      <c r="T452" s="267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  <c r="AE452" s="14"/>
      <c r="AT452" s="268" t="s">
        <v>264</v>
      </c>
      <c r="AU452" s="268" t="s">
        <v>85</v>
      </c>
      <c r="AV452" s="14" t="s">
        <v>85</v>
      </c>
      <c r="AW452" s="14" t="s">
        <v>32</v>
      </c>
      <c r="AX452" s="14" t="s">
        <v>76</v>
      </c>
      <c r="AY452" s="268" t="s">
        <v>253</v>
      </c>
    </row>
    <row r="453" s="15" customFormat="1">
      <c r="A453" s="15"/>
      <c r="B453" s="269"/>
      <c r="C453" s="270"/>
      <c r="D453" s="249" t="s">
        <v>264</v>
      </c>
      <c r="E453" s="271" t="s">
        <v>1</v>
      </c>
      <c r="F453" s="272" t="s">
        <v>283</v>
      </c>
      <c r="G453" s="270"/>
      <c r="H453" s="273">
        <v>9.5220000000000002</v>
      </c>
      <c r="I453" s="274"/>
      <c r="J453" s="270"/>
      <c r="K453" s="270"/>
      <c r="L453" s="275"/>
      <c r="M453" s="276"/>
      <c r="N453" s="277"/>
      <c r="O453" s="277"/>
      <c r="P453" s="277"/>
      <c r="Q453" s="277"/>
      <c r="R453" s="277"/>
      <c r="S453" s="277"/>
      <c r="T453" s="278"/>
      <c r="U453" s="15"/>
      <c r="V453" s="15"/>
      <c r="W453" s="15"/>
      <c r="X453" s="15"/>
      <c r="Y453" s="15"/>
      <c r="Z453" s="15"/>
      <c r="AA453" s="15"/>
      <c r="AB453" s="15"/>
      <c r="AC453" s="15"/>
      <c r="AD453" s="15"/>
      <c r="AE453" s="15"/>
      <c r="AT453" s="279" t="s">
        <v>264</v>
      </c>
      <c r="AU453" s="279" t="s">
        <v>85</v>
      </c>
      <c r="AV453" s="15" t="s">
        <v>260</v>
      </c>
      <c r="AW453" s="15" t="s">
        <v>32</v>
      </c>
      <c r="AX453" s="15" t="s">
        <v>83</v>
      </c>
      <c r="AY453" s="279" t="s">
        <v>253</v>
      </c>
    </row>
    <row r="454" s="2" customFormat="1" ht="21.75" customHeight="1">
      <c r="A454" s="39"/>
      <c r="B454" s="40"/>
      <c r="C454" s="229" t="s">
        <v>559</v>
      </c>
      <c r="D454" s="229" t="s">
        <v>256</v>
      </c>
      <c r="E454" s="230" t="s">
        <v>560</v>
      </c>
      <c r="F454" s="231" t="s">
        <v>561</v>
      </c>
      <c r="G454" s="232" t="s">
        <v>179</v>
      </c>
      <c r="H454" s="233">
        <v>10.398</v>
      </c>
      <c r="I454" s="234"/>
      <c r="J454" s="235">
        <f>ROUND(I454*H454,2)</f>
        <v>0</v>
      </c>
      <c r="K454" s="231" t="s">
        <v>1</v>
      </c>
      <c r="L454" s="45"/>
      <c r="M454" s="236" t="s">
        <v>1</v>
      </c>
      <c r="N454" s="237" t="s">
        <v>41</v>
      </c>
      <c r="O454" s="92"/>
      <c r="P454" s="238">
        <f>O454*H454</f>
        <v>0</v>
      </c>
      <c r="Q454" s="238">
        <v>0</v>
      </c>
      <c r="R454" s="238">
        <f>Q454*H454</f>
        <v>0</v>
      </c>
      <c r="S454" s="238">
        <v>0</v>
      </c>
      <c r="T454" s="239">
        <f>S454*H454</f>
        <v>0</v>
      </c>
      <c r="U454" s="39"/>
      <c r="V454" s="39"/>
      <c r="W454" s="39"/>
      <c r="X454" s="39"/>
      <c r="Y454" s="39"/>
      <c r="Z454" s="39"/>
      <c r="AA454" s="39"/>
      <c r="AB454" s="39"/>
      <c r="AC454" s="39"/>
      <c r="AD454" s="39"/>
      <c r="AE454" s="39"/>
      <c r="AR454" s="240" t="s">
        <v>398</v>
      </c>
      <c r="AT454" s="240" t="s">
        <v>256</v>
      </c>
      <c r="AU454" s="240" t="s">
        <v>85</v>
      </c>
      <c r="AY454" s="18" t="s">
        <v>253</v>
      </c>
      <c r="BE454" s="241">
        <f>IF(N454="základní",J454,0)</f>
        <v>0</v>
      </c>
      <c r="BF454" s="241">
        <f>IF(N454="snížená",J454,0)</f>
        <v>0</v>
      </c>
      <c r="BG454" s="241">
        <f>IF(N454="zákl. přenesená",J454,0)</f>
        <v>0</v>
      </c>
      <c r="BH454" s="241">
        <f>IF(N454="sníž. přenesená",J454,0)</f>
        <v>0</v>
      </c>
      <c r="BI454" s="241">
        <f>IF(N454="nulová",J454,0)</f>
        <v>0</v>
      </c>
      <c r="BJ454" s="18" t="s">
        <v>83</v>
      </c>
      <c r="BK454" s="241">
        <f>ROUND(I454*H454,2)</f>
        <v>0</v>
      </c>
      <c r="BL454" s="18" t="s">
        <v>398</v>
      </c>
      <c r="BM454" s="240" t="s">
        <v>562</v>
      </c>
    </row>
    <row r="455" s="13" customFormat="1">
      <c r="A455" s="13"/>
      <c r="B455" s="247"/>
      <c r="C455" s="248"/>
      <c r="D455" s="249" t="s">
        <v>264</v>
      </c>
      <c r="E455" s="250" t="s">
        <v>1</v>
      </c>
      <c r="F455" s="251" t="s">
        <v>277</v>
      </c>
      <c r="G455" s="248"/>
      <c r="H455" s="250" t="s">
        <v>1</v>
      </c>
      <c r="I455" s="252"/>
      <c r="J455" s="248"/>
      <c r="K455" s="248"/>
      <c r="L455" s="253"/>
      <c r="M455" s="254"/>
      <c r="N455" s="255"/>
      <c r="O455" s="255"/>
      <c r="P455" s="255"/>
      <c r="Q455" s="255"/>
      <c r="R455" s="255"/>
      <c r="S455" s="255"/>
      <c r="T455" s="256"/>
      <c r="U455" s="13"/>
      <c r="V455" s="13"/>
      <c r="W455" s="13"/>
      <c r="X455" s="13"/>
      <c r="Y455" s="13"/>
      <c r="Z455" s="13"/>
      <c r="AA455" s="13"/>
      <c r="AB455" s="13"/>
      <c r="AC455" s="13"/>
      <c r="AD455" s="13"/>
      <c r="AE455" s="13"/>
      <c r="AT455" s="257" t="s">
        <v>264</v>
      </c>
      <c r="AU455" s="257" t="s">
        <v>85</v>
      </c>
      <c r="AV455" s="13" t="s">
        <v>83</v>
      </c>
      <c r="AW455" s="13" t="s">
        <v>32</v>
      </c>
      <c r="AX455" s="13" t="s">
        <v>76</v>
      </c>
      <c r="AY455" s="257" t="s">
        <v>253</v>
      </c>
    </row>
    <row r="456" s="13" customFormat="1">
      <c r="A456" s="13"/>
      <c r="B456" s="247"/>
      <c r="C456" s="248"/>
      <c r="D456" s="249" t="s">
        <v>264</v>
      </c>
      <c r="E456" s="250" t="s">
        <v>1</v>
      </c>
      <c r="F456" s="251" t="s">
        <v>341</v>
      </c>
      <c r="G456" s="248"/>
      <c r="H456" s="250" t="s">
        <v>1</v>
      </c>
      <c r="I456" s="252"/>
      <c r="J456" s="248"/>
      <c r="K456" s="248"/>
      <c r="L456" s="253"/>
      <c r="M456" s="254"/>
      <c r="N456" s="255"/>
      <c r="O456" s="255"/>
      <c r="P456" s="255"/>
      <c r="Q456" s="255"/>
      <c r="R456" s="255"/>
      <c r="S456" s="255"/>
      <c r="T456" s="256"/>
      <c r="U456" s="13"/>
      <c r="V456" s="13"/>
      <c r="W456" s="13"/>
      <c r="X456" s="13"/>
      <c r="Y456" s="13"/>
      <c r="Z456" s="13"/>
      <c r="AA456" s="13"/>
      <c r="AB456" s="13"/>
      <c r="AC456" s="13"/>
      <c r="AD456" s="13"/>
      <c r="AE456" s="13"/>
      <c r="AT456" s="257" t="s">
        <v>264</v>
      </c>
      <c r="AU456" s="257" t="s">
        <v>85</v>
      </c>
      <c r="AV456" s="13" t="s">
        <v>83</v>
      </c>
      <c r="AW456" s="13" t="s">
        <v>32</v>
      </c>
      <c r="AX456" s="13" t="s">
        <v>76</v>
      </c>
      <c r="AY456" s="257" t="s">
        <v>253</v>
      </c>
    </row>
    <row r="457" s="14" customFormat="1">
      <c r="A457" s="14"/>
      <c r="B457" s="258"/>
      <c r="C457" s="259"/>
      <c r="D457" s="249" t="s">
        <v>264</v>
      </c>
      <c r="E457" s="260" t="s">
        <v>1</v>
      </c>
      <c r="F457" s="261" t="s">
        <v>342</v>
      </c>
      <c r="G457" s="259"/>
      <c r="H457" s="262">
        <v>1.99</v>
      </c>
      <c r="I457" s="263"/>
      <c r="J457" s="259"/>
      <c r="K457" s="259"/>
      <c r="L457" s="264"/>
      <c r="M457" s="265"/>
      <c r="N457" s="266"/>
      <c r="O457" s="266"/>
      <c r="P457" s="266"/>
      <c r="Q457" s="266"/>
      <c r="R457" s="266"/>
      <c r="S457" s="266"/>
      <c r="T457" s="267"/>
      <c r="U457" s="14"/>
      <c r="V457" s="14"/>
      <c r="W457" s="14"/>
      <c r="X457" s="14"/>
      <c r="Y457" s="14"/>
      <c r="Z457" s="14"/>
      <c r="AA457" s="14"/>
      <c r="AB457" s="14"/>
      <c r="AC457" s="14"/>
      <c r="AD457" s="14"/>
      <c r="AE457" s="14"/>
      <c r="AT457" s="268" t="s">
        <v>264</v>
      </c>
      <c r="AU457" s="268" t="s">
        <v>85</v>
      </c>
      <c r="AV457" s="14" t="s">
        <v>85</v>
      </c>
      <c r="AW457" s="14" t="s">
        <v>32</v>
      </c>
      <c r="AX457" s="14" t="s">
        <v>76</v>
      </c>
      <c r="AY457" s="268" t="s">
        <v>253</v>
      </c>
    </row>
    <row r="458" s="13" customFormat="1">
      <c r="A458" s="13"/>
      <c r="B458" s="247"/>
      <c r="C458" s="248"/>
      <c r="D458" s="249" t="s">
        <v>264</v>
      </c>
      <c r="E458" s="250" t="s">
        <v>1</v>
      </c>
      <c r="F458" s="251" t="s">
        <v>343</v>
      </c>
      <c r="G458" s="248"/>
      <c r="H458" s="250" t="s">
        <v>1</v>
      </c>
      <c r="I458" s="252"/>
      <c r="J458" s="248"/>
      <c r="K458" s="248"/>
      <c r="L458" s="253"/>
      <c r="M458" s="254"/>
      <c r="N458" s="255"/>
      <c r="O458" s="255"/>
      <c r="P458" s="255"/>
      <c r="Q458" s="255"/>
      <c r="R458" s="255"/>
      <c r="S458" s="255"/>
      <c r="T458" s="256"/>
      <c r="U458" s="13"/>
      <c r="V458" s="13"/>
      <c r="W458" s="13"/>
      <c r="X458" s="13"/>
      <c r="Y458" s="13"/>
      <c r="Z458" s="13"/>
      <c r="AA458" s="13"/>
      <c r="AB458" s="13"/>
      <c r="AC458" s="13"/>
      <c r="AD458" s="13"/>
      <c r="AE458" s="13"/>
      <c r="AT458" s="257" t="s">
        <v>264</v>
      </c>
      <c r="AU458" s="257" t="s">
        <v>85</v>
      </c>
      <c r="AV458" s="13" t="s">
        <v>83</v>
      </c>
      <c r="AW458" s="13" t="s">
        <v>32</v>
      </c>
      <c r="AX458" s="13" t="s">
        <v>76</v>
      </c>
      <c r="AY458" s="257" t="s">
        <v>253</v>
      </c>
    </row>
    <row r="459" s="14" customFormat="1">
      <c r="A459" s="14"/>
      <c r="B459" s="258"/>
      <c r="C459" s="259"/>
      <c r="D459" s="249" t="s">
        <v>264</v>
      </c>
      <c r="E459" s="260" t="s">
        <v>1</v>
      </c>
      <c r="F459" s="261" t="s">
        <v>344</v>
      </c>
      <c r="G459" s="259"/>
      <c r="H459" s="262">
        <v>1.69</v>
      </c>
      <c r="I459" s="263"/>
      <c r="J459" s="259"/>
      <c r="K459" s="259"/>
      <c r="L459" s="264"/>
      <c r="M459" s="265"/>
      <c r="N459" s="266"/>
      <c r="O459" s="266"/>
      <c r="P459" s="266"/>
      <c r="Q459" s="266"/>
      <c r="R459" s="266"/>
      <c r="S459" s="266"/>
      <c r="T459" s="267"/>
      <c r="U459" s="14"/>
      <c r="V459" s="14"/>
      <c r="W459" s="14"/>
      <c r="X459" s="14"/>
      <c r="Y459" s="14"/>
      <c r="Z459" s="14"/>
      <c r="AA459" s="14"/>
      <c r="AB459" s="14"/>
      <c r="AC459" s="14"/>
      <c r="AD459" s="14"/>
      <c r="AE459" s="14"/>
      <c r="AT459" s="268" t="s">
        <v>264</v>
      </c>
      <c r="AU459" s="268" t="s">
        <v>85</v>
      </c>
      <c r="AV459" s="14" t="s">
        <v>85</v>
      </c>
      <c r="AW459" s="14" t="s">
        <v>32</v>
      </c>
      <c r="AX459" s="14" t="s">
        <v>76</v>
      </c>
      <c r="AY459" s="268" t="s">
        <v>253</v>
      </c>
    </row>
    <row r="460" s="13" customFormat="1">
      <c r="A460" s="13"/>
      <c r="B460" s="247"/>
      <c r="C460" s="248"/>
      <c r="D460" s="249" t="s">
        <v>264</v>
      </c>
      <c r="E460" s="250" t="s">
        <v>1</v>
      </c>
      <c r="F460" s="251" t="s">
        <v>345</v>
      </c>
      <c r="G460" s="248"/>
      <c r="H460" s="250" t="s">
        <v>1</v>
      </c>
      <c r="I460" s="252"/>
      <c r="J460" s="248"/>
      <c r="K460" s="248"/>
      <c r="L460" s="253"/>
      <c r="M460" s="254"/>
      <c r="N460" s="255"/>
      <c r="O460" s="255"/>
      <c r="P460" s="255"/>
      <c r="Q460" s="255"/>
      <c r="R460" s="255"/>
      <c r="S460" s="255"/>
      <c r="T460" s="256"/>
      <c r="U460" s="13"/>
      <c r="V460" s="13"/>
      <c r="W460" s="13"/>
      <c r="X460" s="13"/>
      <c r="Y460" s="13"/>
      <c r="Z460" s="13"/>
      <c r="AA460" s="13"/>
      <c r="AB460" s="13"/>
      <c r="AC460" s="13"/>
      <c r="AD460" s="13"/>
      <c r="AE460" s="13"/>
      <c r="AT460" s="257" t="s">
        <v>264</v>
      </c>
      <c r="AU460" s="257" t="s">
        <v>85</v>
      </c>
      <c r="AV460" s="13" t="s">
        <v>83</v>
      </c>
      <c r="AW460" s="13" t="s">
        <v>32</v>
      </c>
      <c r="AX460" s="13" t="s">
        <v>76</v>
      </c>
      <c r="AY460" s="257" t="s">
        <v>253</v>
      </c>
    </row>
    <row r="461" s="14" customFormat="1">
      <c r="A461" s="14"/>
      <c r="B461" s="258"/>
      <c r="C461" s="259"/>
      <c r="D461" s="249" t="s">
        <v>264</v>
      </c>
      <c r="E461" s="260" t="s">
        <v>1</v>
      </c>
      <c r="F461" s="261" t="s">
        <v>346</v>
      </c>
      <c r="G461" s="259"/>
      <c r="H461" s="262">
        <v>1.6399999999999999</v>
      </c>
      <c r="I461" s="263"/>
      <c r="J461" s="259"/>
      <c r="K461" s="259"/>
      <c r="L461" s="264"/>
      <c r="M461" s="265"/>
      <c r="N461" s="266"/>
      <c r="O461" s="266"/>
      <c r="P461" s="266"/>
      <c r="Q461" s="266"/>
      <c r="R461" s="266"/>
      <c r="S461" s="266"/>
      <c r="T461" s="267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  <c r="AE461" s="14"/>
      <c r="AT461" s="268" t="s">
        <v>264</v>
      </c>
      <c r="AU461" s="268" t="s">
        <v>85</v>
      </c>
      <c r="AV461" s="14" t="s">
        <v>85</v>
      </c>
      <c r="AW461" s="14" t="s">
        <v>32</v>
      </c>
      <c r="AX461" s="14" t="s">
        <v>76</v>
      </c>
      <c r="AY461" s="268" t="s">
        <v>253</v>
      </c>
    </row>
    <row r="462" s="13" customFormat="1">
      <c r="A462" s="13"/>
      <c r="B462" s="247"/>
      <c r="C462" s="248"/>
      <c r="D462" s="249" t="s">
        <v>264</v>
      </c>
      <c r="E462" s="250" t="s">
        <v>1</v>
      </c>
      <c r="F462" s="251" t="s">
        <v>265</v>
      </c>
      <c r="G462" s="248"/>
      <c r="H462" s="250" t="s">
        <v>1</v>
      </c>
      <c r="I462" s="252"/>
      <c r="J462" s="248"/>
      <c r="K462" s="248"/>
      <c r="L462" s="253"/>
      <c r="M462" s="254"/>
      <c r="N462" s="255"/>
      <c r="O462" s="255"/>
      <c r="P462" s="255"/>
      <c r="Q462" s="255"/>
      <c r="R462" s="255"/>
      <c r="S462" s="255"/>
      <c r="T462" s="256"/>
      <c r="U462" s="13"/>
      <c r="V462" s="13"/>
      <c r="W462" s="13"/>
      <c r="X462" s="13"/>
      <c r="Y462" s="13"/>
      <c r="Z462" s="13"/>
      <c r="AA462" s="13"/>
      <c r="AB462" s="13"/>
      <c r="AC462" s="13"/>
      <c r="AD462" s="13"/>
      <c r="AE462" s="13"/>
      <c r="AT462" s="257" t="s">
        <v>264</v>
      </c>
      <c r="AU462" s="257" t="s">
        <v>85</v>
      </c>
      <c r="AV462" s="13" t="s">
        <v>83</v>
      </c>
      <c r="AW462" s="13" t="s">
        <v>32</v>
      </c>
      <c r="AX462" s="13" t="s">
        <v>76</v>
      </c>
      <c r="AY462" s="257" t="s">
        <v>253</v>
      </c>
    </row>
    <row r="463" s="13" customFormat="1">
      <c r="A463" s="13"/>
      <c r="B463" s="247"/>
      <c r="C463" s="248"/>
      <c r="D463" s="249" t="s">
        <v>264</v>
      </c>
      <c r="E463" s="250" t="s">
        <v>1</v>
      </c>
      <c r="F463" s="251" t="s">
        <v>311</v>
      </c>
      <c r="G463" s="248"/>
      <c r="H463" s="250" t="s">
        <v>1</v>
      </c>
      <c r="I463" s="252"/>
      <c r="J463" s="248"/>
      <c r="K463" s="248"/>
      <c r="L463" s="253"/>
      <c r="M463" s="254"/>
      <c r="N463" s="255"/>
      <c r="O463" s="255"/>
      <c r="P463" s="255"/>
      <c r="Q463" s="255"/>
      <c r="R463" s="255"/>
      <c r="S463" s="255"/>
      <c r="T463" s="256"/>
      <c r="U463" s="13"/>
      <c r="V463" s="13"/>
      <c r="W463" s="13"/>
      <c r="X463" s="13"/>
      <c r="Y463" s="13"/>
      <c r="Z463" s="13"/>
      <c r="AA463" s="13"/>
      <c r="AB463" s="13"/>
      <c r="AC463" s="13"/>
      <c r="AD463" s="13"/>
      <c r="AE463" s="13"/>
      <c r="AT463" s="257" t="s">
        <v>264</v>
      </c>
      <c r="AU463" s="257" t="s">
        <v>85</v>
      </c>
      <c r="AV463" s="13" t="s">
        <v>83</v>
      </c>
      <c r="AW463" s="13" t="s">
        <v>32</v>
      </c>
      <c r="AX463" s="13" t="s">
        <v>76</v>
      </c>
      <c r="AY463" s="257" t="s">
        <v>253</v>
      </c>
    </row>
    <row r="464" s="14" customFormat="1">
      <c r="A464" s="14"/>
      <c r="B464" s="258"/>
      <c r="C464" s="259"/>
      <c r="D464" s="249" t="s">
        <v>264</v>
      </c>
      <c r="E464" s="260" t="s">
        <v>1</v>
      </c>
      <c r="F464" s="261" t="s">
        <v>543</v>
      </c>
      <c r="G464" s="259"/>
      <c r="H464" s="262">
        <v>2.5390000000000001</v>
      </c>
      <c r="I464" s="263"/>
      <c r="J464" s="259"/>
      <c r="K464" s="259"/>
      <c r="L464" s="264"/>
      <c r="M464" s="265"/>
      <c r="N464" s="266"/>
      <c r="O464" s="266"/>
      <c r="P464" s="266"/>
      <c r="Q464" s="266"/>
      <c r="R464" s="266"/>
      <c r="S464" s="266"/>
      <c r="T464" s="267"/>
      <c r="U464" s="14"/>
      <c r="V464" s="14"/>
      <c r="W464" s="14"/>
      <c r="X464" s="14"/>
      <c r="Y464" s="14"/>
      <c r="Z464" s="14"/>
      <c r="AA464" s="14"/>
      <c r="AB464" s="14"/>
      <c r="AC464" s="14"/>
      <c r="AD464" s="14"/>
      <c r="AE464" s="14"/>
      <c r="AT464" s="268" t="s">
        <v>264</v>
      </c>
      <c r="AU464" s="268" t="s">
        <v>85</v>
      </c>
      <c r="AV464" s="14" t="s">
        <v>85</v>
      </c>
      <c r="AW464" s="14" t="s">
        <v>32</v>
      </c>
      <c r="AX464" s="14" t="s">
        <v>76</v>
      </c>
      <c r="AY464" s="268" t="s">
        <v>253</v>
      </c>
    </row>
    <row r="465" s="14" customFormat="1">
      <c r="A465" s="14"/>
      <c r="B465" s="258"/>
      <c r="C465" s="259"/>
      <c r="D465" s="249" t="s">
        <v>264</v>
      </c>
      <c r="E465" s="260" t="s">
        <v>1</v>
      </c>
      <c r="F465" s="261" t="s">
        <v>543</v>
      </c>
      <c r="G465" s="259"/>
      <c r="H465" s="262">
        <v>2.5390000000000001</v>
      </c>
      <c r="I465" s="263"/>
      <c r="J465" s="259"/>
      <c r="K465" s="259"/>
      <c r="L465" s="264"/>
      <c r="M465" s="265"/>
      <c r="N465" s="266"/>
      <c r="O465" s="266"/>
      <c r="P465" s="266"/>
      <c r="Q465" s="266"/>
      <c r="R465" s="266"/>
      <c r="S465" s="266"/>
      <c r="T465" s="267"/>
      <c r="U465" s="14"/>
      <c r="V465" s="14"/>
      <c r="W465" s="14"/>
      <c r="X465" s="14"/>
      <c r="Y465" s="14"/>
      <c r="Z465" s="14"/>
      <c r="AA465" s="14"/>
      <c r="AB465" s="14"/>
      <c r="AC465" s="14"/>
      <c r="AD465" s="14"/>
      <c r="AE465" s="14"/>
      <c r="AT465" s="268" t="s">
        <v>264</v>
      </c>
      <c r="AU465" s="268" t="s">
        <v>85</v>
      </c>
      <c r="AV465" s="14" t="s">
        <v>85</v>
      </c>
      <c r="AW465" s="14" t="s">
        <v>32</v>
      </c>
      <c r="AX465" s="14" t="s">
        <v>76</v>
      </c>
      <c r="AY465" s="268" t="s">
        <v>253</v>
      </c>
    </row>
    <row r="466" s="15" customFormat="1">
      <c r="A466" s="15"/>
      <c r="B466" s="269"/>
      <c r="C466" s="270"/>
      <c r="D466" s="249" t="s">
        <v>264</v>
      </c>
      <c r="E466" s="271" t="s">
        <v>1</v>
      </c>
      <c r="F466" s="272" t="s">
        <v>283</v>
      </c>
      <c r="G466" s="270"/>
      <c r="H466" s="273">
        <v>10.398</v>
      </c>
      <c r="I466" s="274"/>
      <c r="J466" s="270"/>
      <c r="K466" s="270"/>
      <c r="L466" s="275"/>
      <c r="M466" s="276"/>
      <c r="N466" s="277"/>
      <c r="O466" s="277"/>
      <c r="P466" s="277"/>
      <c r="Q466" s="277"/>
      <c r="R466" s="277"/>
      <c r="S466" s="277"/>
      <c r="T466" s="278"/>
      <c r="U466" s="15"/>
      <c r="V466" s="15"/>
      <c r="W466" s="15"/>
      <c r="X466" s="15"/>
      <c r="Y466" s="15"/>
      <c r="Z466" s="15"/>
      <c r="AA466" s="15"/>
      <c r="AB466" s="15"/>
      <c r="AC466" s="15"/>
      <c r="AD466" s="15"/>
      <c r="AE466" s="15"/>
      <c r="AT466" s="279" t="s">
        <v>264</v>
      </c>
      <c r="AU466" s="279" t="s">
        <v>85</v>
      </c>
      <c r="AV466" s="15" t="s">
        <v>260</v>
      </c>
      <c r="AW466" s="15" t="s">
        <v>32</v>
      </c>
      <c r="AX466" s="15" t="s">
        <v>83</v>
      </c>
      <c r="AY466" s="279" t="s">
        <v>253</v>
      </c>
    </row>
    <row r="467" s="2" customFormat="1" ht="24.15" customHeight="1">
      <c r="A467" s="39"/>
      <c r="B467" s="40"/>
      <c r="C467" s="229" t="s">
        <v>563</v>
      </c>
      <c r="D467" s="229" t="s">
        <v>256</v>
      </c>
      <c r="E467" s="230" t="s">
        <v>564</v>
      </c>
      <c r="F467" s="231" t="s">
        <v>565</v>
      </c>
      <c r="G467" s="232" t="s">
        <v>179</v>
      </c>
      <c r="H467" s="233">
        <v>144.84</v>
      </c>
      <c r="I467" s="234"/>
      <c r="J467" s="235">
        <f>ROUND(I467*H467,2)</f>
        <v>0</v>
      </c>
      <c r="K467" s="231" t="s">
        <v>1</v>
      </c>
      <c r="L467" s="45"/>
      <c r="M467" s="236" t="s">
        <v>1</v>
      </c>
      <c r="N467" s="237" t="s">
        <v>41</v>
      </c>
      <c r="O467" s="92"/>
      <c r="P467" s="238">
        <f>O467*H467</f>
        <v>0</v>
      </c>
      <c r="Q467" s="238">
        <v>0.00010000000000000001</v>
      </c>
      <c r="R467" s="238">
        <f>Q467*H467</f>
        <v>0.014484</v>
      </c>
      <c r="S467" s="238">
        <v>0</v>
      </c>
      <c r="T467" s="239">
        <f>S467*H467</f>
        <v>0</v>
      </c>
      <c r="U467" s="39"/>
      <c r="V467" s="39"/>
      <c r="W467" s="39"/>
      <c r="X467" s="39"/>
      <c r="Y467" s="39"/>
      <c r="Z467" s="39"/>
      <c r="AA467" s="39"/>
      <c r="AB467" s="39"/>
      <c r="AC467" s="39"/>
      <c r="AD467" s="39"/>
      <c r="AE467" s="39"/>
      <c r="AR467" s="240" t="s">
        <v>398</v>
      </c>
      <c r="AT467" s="240" t="s">
        <v>256</v>
      </c>
      <c r="AU467" s="240" t="s">
        <v>85</v>
      </c>
      <c r="AY467" s="18" t="s">
        <v>253</v>
      </c>
      <c r="BE467" s="241">
        <f>IF(N467="základní",J467,0)</f>
        <v>0</v>
      </c>
      <c r="BF467" s="241">
        <f>IF(N467="snížená",J467,0)</f>
        <v>0</v>
      </c>
      <c r="BG467" s="241">
        <f>IF(N467="zákl. přenesená",J467,0)</f>
        <v>0</v>
      </c>
      <c r="BH467" s="241">
        <f>IF(N467="sníž. přenesená",J467,0)</f>
        <v>0</v>
      </c>
      <c r="BI467" s="241">
        <f>IF(N467="nulová",J467,0)</f>
        <v>0</v>
      </c>
      <c r="BJ467" s="18" t="s">
        <v>83</v>
      </c>
      <c r="BK467" s="241">
        <f>ROUND(I467*H467,2)</f>
        <v>0</v>
      </c>
      <c r="BL467" s="18" t="s">
        <v>398</v>
      </c>
      <c r="BM467" s="240" t="s">
        <v>566</v>
      </c>
    </row>
    <row r="468" s="14" customFormat="1">
      <c r="A468" s="14"/>
      <c r="B468" s="258"/>
      <c r="C468" s="259"/>
      <c r="D468" s="249" t="s">
        <v>264</v>
      </c>
      <c r="E468" s="260" t="s">
        <v>1</v>
      </c>
      <c r="F468" s="261" t="s">
        <v>199</v>
      </c>
      <c r="G468" s="259"/>
      <c r="H468" s="262">
        <v>92.269999999999996</v>
      </c>
      <c r="I468" s="263"/>
      <c r="J468" s="259"/>
      <c r="K468" s="259"/>
      <c r="L468" s="264"/>
      <c r="M468" s="265"/>
      <c r="N468" s="266"/>
      <c r="O468" s="266"/>
      <c r="P468" s="266"/>
      <c r="Q468" s="266"/>
      <c r="R468" s="266"/>
      <c r="S468" s="266"/>
      <c r="T468" s="267"/>
      <c r="U468" s="14"/>
      <c r="V468" s="14"/>
      <c r="W468" s="14"/>
      <c r="X468" s="14"/>
      <c r="Y468" s="14"/>
      <c r="Z468" s="14"/>
      <c r="AA468" s="14"/>
      <c r="AB468" s="14"/>
      <c r="AC468" s="14"/>
      <c r="AD468" s="14"/>
      <c r="AE468" s="14"/>
      <c r="AT468" s="268" t="s">
        <v>264</v>
      </c>
      <c r="AU468" s="268" t="s">
        <v>85</v>
      </c>
      <c r="AV468" s="14" t="s">
        <v>85</v>
      </c>
      <c r="AW468" s="14" t="s">
        <v>32</v>
      </c>
      <c r="AX468" s="14" t="s">
        <v>76</v>
      </c>
      <c r="AY468" s="268" t="s">
        <v>253</v>
      </c>
    </row>
    <row r="469" s="14" customFormat="1">
      <c r="A469" s="14"/>
      <c r="B469" s="258"/>
      <c r="C469" s="259"/>
      <c r="D469" s="249" t="s">
        <v>264</v>
      </c>
      <c r="E469" s="260" t="s">
        <v>1</v>
      </c>
      <c r="F469" s="261" t="s">
        <v>203</v>
      </c>
      <c r="G469" s="259"/>
      <c r="H469" s="262">
        <v>27.411999999999999</v>
      </c>
      <c r="I469" s="263"/>
      <c r="J469" s="259"/>
      <c r="K469" s="259"/>
      <c r="L469" s="264"/>
      <c r="M469" s="265"/>
      <c r="N469" s="266"/>
      <c r="O469" s="266"/>
      <c r="P469" s="266"/>
      <c r="Q469" s="266"/>
      <c r="R469" s="266"/>
      <c r="S469" s="266"/>
      <c r="T469" s="267"/>
      <c r="U469" s="14"/>
      <c r="V469" s="14"/>
      <c r="W469" s="14"/>
      <c r="X469" s="14"/>
      <c r="Y469" s="14"/>
      <c r="Z469" s="14"/>
      <c r="AA469" s="14"/>
      <c r="AB469" s="14"/>
      <c r="AC469" s="14"/>
      <c r="AD469" s="14"/>
      <c r="AE469" s="14"/>
      <c r="AT469" s="268" t="s">
        <v>264</v>
      </c>
      <c r="AU469" s="268" t="s">
        <v>85</v>
      </c>
      <c r="AV469" s="14" t="s">
        <v>85</v>
      </c>
      <c r="AW469" s="14" t="s">
        <v>32</v>
      </c>
      <c r="AX469" s="14" t="s">
        <v>76</v>
      </c>
      <c r="AY469" s="268" t="s">
        <v>253</v>
      </c>
    </row>
    <row r="470" s="14" customFormat="1">
      <c r="A470" s="14"/>
      <c r="B470" s="258"/>
      <c r="C470" s="259"/>
      <c r="D470" s="249" t="s">
        <v>264</v>
      </c>
      <c r="E470" s="260" t="s">
        <v>1</v>
      </c>
      <c r="F470" s="261" t="s">
        <v>207</v>
      </c>
      <c r="G470" s="259"/>
      <c r="H470" s="262">
        <v>24.09</v>
      </c>
      <c r="I470" s="263"/>
      <c r="J470" s="259"/>
      <c r="K470" s="259"/>
      <c r="L470" s="264"/>
      <c r="M470" s="265"/>
      <c r="N470" s="266"/>
      <c r="O470" s="266"/>
      <c r="P470" s="266"/>
      <c r="Q470" s="266"/>
      <c r="R470" s="266"/>
      <c r="S470" s="266"/>
      <c r="T470" s="267"/>
      <c r="U470" s="14"/>
      <c r="V470" s="14"/>
      <c r="W470" s="14"/>
      <c r="X470" s="14"/>
      <c r="Y470" s="14"/>
      <c r="Z470" s="14"/>
      <c r="AA470" s="14"/>
      <c r="AB470" s="14"/>
      <c r="AC470" s="14"/>
      <c r="AD470" s="14"/>
      <c r="AE470" s="14"/>
      <c r="AT470" s="268" t="s">
        <v>264</v>
      </c>
      <c r="AU470" s="268" t="s">
        <v>85</v>
      </c>
      <c r="AV470" s="14" t="s">
        <v>85</v>
      </c>
      <c r="AW470" s="14" t="s">
        <v>32</v>
      </c>
      <c r="AX470" s="14" t="s">
        <v>76</v>
      </c>
      <c r="AY470" s="268" t="s">
        <v>253</v>
      </c>
    </row>
    <row r="471" s="14" customFormat="1">
      <c r="A471" s="14"/>
      <c r="B471" s="258"/>
      <c r="C471" s="259"/>
      <c r="D471" s="249" t="s">
        <v>264</v>
      </c>
      <c r="E471" s="260" t="s">
        <v>1</v>
      </c>
      <c r="F471" s="261" t="s">
        <v>214</v>
      </c>
      <c r="G471" s="259"/>
      <c r="H471" s="262">
        <v>1.0680000000000001</v>
      </c>
      <c r="I471" s="263"/>
      <c r="J471" s="259"/>
      <c r="K471" s="259"/>
      <c r="L471" s="264"/>
      <c r="M471" s="265"/>
      <c r="N471" s="266"/>
      <c r="O471" s="266"/>
      <c r="P471" s="266"/>
      <c r="Q471" s="266"/>
      <c r="R471" s="266"/>
      <c r="S471" s="266"/>
      <c r="T471" s="267"/>
      <c r="U471" s="14"/>
      <c r="V471" s="14"/>
      <c r="W471" s="14"/>
      <c r="X471" s="14"/>
      <c r="Y471" s="14"/>
      <c r="Z471" s="14"/>
      <c r="AA471" s="14"/>
      <c r="AB471" s="14"/>
      <c r="AC471" s="14"/>
      <c r="AD471" s="14"/>
      <c r="AE471" s="14"/>
      <c r="AT471" s="268" t="s">
        <v>264</v>
      </c>
      <c r="AU471" s="268" t="s">
        <v>85</v>
      </c>
      <c r="AV471" s="14" t="s">
        <v>85</v>
      </c>
      <c r="AW471" s="14" t="s">
        <v>32</v>
      </c>
      <c r="AX471" s="14" t="s">
        <v>76</v>
      </c>
      <c r="AY471" s="268" t="s">
        <v>253</v>
      </c>
    </row>
    <row r="472" s="15" customFormat="1">
      <c r="A472" s="15"/>
      <c r="B472" s="269"/>
      <c r="C472" s="270"/>
      <c r="D472" s="249" t="s">
        <v>264</v>
      </c>
      <c r="E472" s="271" t="s">
        <v>1</v>
      </c>
      <c r="F472" s="272" t="s">
        <v>283</v>
      </c>
      <c r="G472" s="270"/>
      <c r="H472" s="273">
        <v>144.84</v>
      </c>
      <c r="I472" s="274"/>
      <c r="J472" s="270"/>
      <c r="K472" s="270"/>
      <c r="L472" s="275"/>
      <c r="M472" s="276"/>
      <c r="N472" s="277"/>
      <c r="O472" s="277"/>
      <c r="P472" s="277"/>
      <c r="Q472" s="277"/>
      <c r="R472" s="277"/>
      <c r="S472" s="277"/>
      <c r="T472" s="278"/>
      <c r="U472" s="15"/>
      <c r="V472" s="15"/>
      <c r="W472" s="15"/>
      <c r="X472" s="15"/>
      <c r="Y472" s="15"/>
      <c r="Z472" s="15"/>
      <c r="AA472" s="15"/>
      <c r="AB472" s="15"/>
      <c r="AC472" s="15"/>
      <c r="AD472" s="15"/>
      <c r="AE472" s="15"/>
      <c r="AT472" s="279" t="s">
        <v>264</v>
      </c>
      <c r="AU472" s="279" t="s">
        <v>85</v>
      </c>
      <c r="AV472" s="15" t="s">
        <v>260</v>
      </c>
      <c r="AW472" s="15" t="s">
        <v>32</v>
      </c>
      <c r="AX472" s="15" t="s">
        <v>83</v>
      </c>
      <c r="AY472" s="279" t="s">
        <v>253</v>
      </c>
    </row>
    <row r="473" s="2" customFormat="1" ht="44.25" customHeight="1">
      <c r="A473" s="39"/>
      <c r="B473" s="40"/>
      <c r="C473" s="229" t="s">
        <v>567</v>
      </c>
      <c r="D473" s="229" t="s">
        <v>256</v>
      </c>
      <c r="E473" s="230" t="s">
        <v>568</v>
      </c>
      <c r="F473" s="231" t="s">
        <v>569</v>
      </c>
      <c r="G473" s="232" t="s">
        <v>179</v>
      </c>
      <c r="H473" s="233">
        <v>75.780000000000001</v>
      </c>
      <c r="I473" s="234"/>
      <c r="J473" s="235">
        <f>ROUND(I473*H473,2)</f>
        <v>0</v>
      </c>
      <c r="K473" s="231" t="s">
        <v>259</v>
      </c>
      <c r="L473" s="45"/>
      <c r="M473" s="236" t="s">
        <v>1</v>
      </c>
      <c r="N473" s="237" t="s">
        <v>41</v>
      </c>
      <c r="O473" s="92"/>
      <c r="P473" s="238">
        <f>O473*H473</f>
        <v>0</v>
      </c>
      <c r="Q473" s="238">
        <v>0.020449999999999999</v>
      </c>
      <c r="R473" s="238">
        <f>Q473*H473</f>
        <v>1.549701</v>
      </c>
      <c r="S473" s="238">
        <v>0</v>
      </c>
      <c r="T473" s="239">
        <f>S473*H473</f>
        <v>0</v>
      </c>
      <c r="U473" s="39"/>
      <c r="V473" s="39"/>
      <c r="W473" s="39"/>
      <c r="X473" s="39"/>
      <c r="Y473" s="39"/>
      <c r="Z473" s="39"/>
      <c r="AA473" s="39"/>
      <c r="AB473" s="39"/>
      <c r="AC473" s="39"/>
      <c r="AD473" s="39"/>
      <c r="AE473" s="39"/>
      <c r="AR473" s="240" t="s">
        <v>398</v>
      </c>
      <c r="AT473" s="240" t="s">
        <v>256</v>
      </c>
      <c r="AU473" s="240" t="s">
        <v>85</v>
      </c>
      <c r="AY473" s="18" t="s">
        <v>253</v>
      </c>
      <c r="BE473" s="241">
        <f>IF(N473="základní",J473,0)</f>
        <v>0</v>
      </c>
      <c r="BF473" s="241">
        <f>IF(N473="snížená",J473,0)</f>
        <v>0</v>
      </c>
      <c r="BG473" s="241">
        <f>IF(N473="zákl. přenesená",J473,0)</f>
        <v>0</v>
      </c>
      <c r="BH473" s="241">
        <f>IF(N473="sníž. přenesená",J473,0)</f>
        <v>0</v>
      </c>
      <c r="BI473" s="241">
        <f>IF(N473="nulová",J473,0)</f>
        <v>0</v>
      </c>
      <c r="BJ473" s="18" t="s">
        <v>83</v>
      </c>
      <c r="BK473" s="241">
        <f>ROUND(I473*H473,2)</f>
        <v>0</v>
      </c>
      <c r="BL473" s="18" t="s">
        <v>398</v>
      </c>
      <c r="BM473" s="240" t="s">
        <v>570</v>
      </c>
    </row>
    <row r="474" s="2" customFormat="1">
      <c r="A474" s="39"/>
      <c r="B474" s="40"/>
      <c r="C474" s="41"/>
      <c r="D474" s="242" t="s">
        <v>262</v>
      </c>
      <c r="E474" s="41"/>
      <c r="F474" s="243" t="s">
        <v>571</v>
      </c>
      <c r="G474" s="41"/>
      <c r="H474" s="41"/>
      <c r="I474" s="244"/>
      <c r="J474" s="41"/>
      <c r="K474" s="41"/>
      <c r="L474" s="45"/>
      <c r="M474" s="245"/>
      <c r="N474" s="246"/>
      <c r="O474" s="92"/>
      <c r="P474" s="92"/>
      <c r="Q474" s="92"/>
      <c r="R474" s="92"/>
      <c r="S474" s="92"/>
      <c r="T474" s="93"/>
      <c r="U474" s="39"/>
      <c r="V474" s="39"/>
      <c r="W474" s="39"/>
      <c r="X474" s="39"/>
      <c r="Y474" s="39"/>
      <c r="Z474" s="39"/>
      <c r="AA474" s="39"/>
      <c r="AB474" s="39"/>
      <c r="AC474" s="39"/>
      <c r="AD474" s="39"/>
      <c r="AE474" s="39"/>
      <c r="AT474" s="18" t="s">
        <v>262</v>
      </c>
      <c r="AU474" s="18" t="s">
        <v>85</v>
      </c>
    </row>
    <row r="475" s="14" customFormat="1">
      <c r="A475" s="14"/>
      <c r="B475" s="258"/>
      <c r="C475" s="259"/>
      <c r="D475" s="249" t="s">
        <v>264</v>
      </c>
      <c r="E475" s="260" t="s">
        <v>1</v>
      </c>
      <c r="F475" s="261" t="s">
        <v>211</v>
      </c>
      <c r="G475" s="259"/>
      <c r="H475" s="262">
        <v>75.780000000000001</v>
      </c>
      <c r="I475" s="263"/>
      <c r="J475" s="259"/>
      <c r="K475" s="259"/>
      <c r="L475" s="264"/>
      <c r="M475" s="265"/>
      <c r="N475" s="266"/>
      <c r="O475" s="266"/>
      <c r="P475" s="266"/>
      <c r="Q475" s="266"/>
      <c r="R475" s="266"/>
      <c r="S475" s="266"/>
      <c r="T475" s="267"/>
      <c r="U475" s="14"/>
      <c r="V475" s="14"/>
      <c r="W475" s="14"/>
      <c r="X475" s="14"/>
      <c r="Y475" s="14"/>
      <c r="Z475" s="14"/>
      <c r="AA475" s="14"/>
      <c r="AB475" s="14"/>
      <c r="AC475" s="14"/>
      <c r="AD475" s="14"/>
      <c r="AE475" s="14"/>
      <c r="AT475" s="268" t="s">
        <v>264</v>
      </c>
      <c r="AU475" s="268" t="s">
        <v>85</v>
      </c>
      <c r="AV475" s="14" t="s">
        <v>85</v>
      </c>
      <c r="AW475" s="14" t="s">
        <v>32</v>
      </c>
      <c r="AX475" s="14" t="s">
        <v>83</v>
      </c>
      <c r="AY475" s="268" t="s">
        <v>253</v>
      </c>
    </row>
    <row r="476" s="2" customFormat="1" ht="37.8" customHeight="1">
      <c r="A476" s="39"/>
      <c r="B476" s="40"/>
      <c r="C476" s="229" t="s">
        <v>572</v>
      </c>
      <c r="D476" s="229" t="s">
        <v>256</v>
      </c>
      <c r="E476" s="230" t="s">
        <v>573</v>
      </c>
      <c r="F476" s="231" t="s">
        <v>574</v>
      </c>
      <c r="G476" s="232" t="s">
        <v>179</v>
      </c>
      <c r="H476" s="233">
        <v>1.0680000000000001</v>
      </c>
      <c r="I476" s="234"/>
      <c r="J476" s="235">
        <f>ROUND(I476*H476,2)</f>
        <v>0</v>
      </c>
      <c r="K476" s="231" t="s">
        <v>259</v>
      </c>
      <c r="L476" s="45"/>
      <c r="M476" s="236" t="s">
        <v>1</v>
      </c>
      <c r="N476" s="237" t="s">
        <v>41</v>
      </c>
      <c r="O476" s="92"/>
      <c r="P476" s="238">
        <f>O476*H476</f>
        <v>0</v>
      </c>
      <c r="Q476" s="238">
        <v>0.035209999999999998</v>
      </c>
      <c r="R476" s="238">
        <f>Q476*H476</f>
        <v>0.037604279999999997</v>
      </c>
      <c r="S476" s="238">
        <v>0</v>
      </c>
      <c r="T476" s="239">
        <f>S476*H476</f>
        <v>0</v>
      </c>
      <c r="U476" s="39"/>
      <c r="V476" s="39"/>
      <c r="W476" s="39"/>
      <c r="X476" s="39"/>
      <c r="Y476" s="39"/>
      <c r="Z476" s="39"/>
      <c r="AA476" s="39"/>
      <c r="AB476" s="39"/>
      <c r="AC476" s="39"/>
      <c r="AD476" s="39"/>
      <c r="AE476" s="39"/>
      <c r="AR476" s="240" t="s">
        <v>398</v>
      </c>
      <c r="AT476" s="240" t="s">
        <v>256</v>
      </c>
      <c r="AU476" s="240" t="s">
        <v>85</v>
      </c>
      <c r="AY476" s="18" t="s">
        <v>253</v>
      </c>
      <c r="BE476" s="241">
        <f>IF(N476="základní",J476,0)</f>
        <v>0</v>
      </c>
      <c r="BF476" s="241">
        <f>IF(N476="snížená",J476,0)</f>
        <v>0</v>
      </c>
      <c r="BG476" s="241">
        <f>IF(N476="zákl. přenesená",J476,0)</f>
        <v>0</v>
      </c>
      <c r="BH476" s="241">
        <f>IF(N476="sníž. přenesená",J476,0)</f>
        <v>0</v>
      </c>
      <c r="BI476" s="241">
        <f>IF(N476="nulová",J476,0)</f>
        <v>0</v>
      </c>
      <c r="BJ476" s="18" t="s">
        <v>83</v>
      </c>
      <c r="BK476" s="241">
        <f>ROUND(I476*H476,2)</f>
        <v>0</v>
      </c>
      <c r="BL476" s="18" t="s">
        <v>398</v>
      </c>
      <c r="BM476" s="240" t="s">
        <v>575</v>
      </c>
    </row>
    <row r="477" s="2" customFormat="1">
      <c r="A477" s="39"/>
      <c r="B477" s="40"/>
      <c r="C477" s="41"/>
      <c r="D477" s="242" t="s">
        <v>262</v>
      </c>
      <c r="E477" s="41"/>
      <c r="F477" s="243" t="s">
        <v>576</v>
      </c>
      <c r="G477" s="41"/>
      <c r="H477" s="41"/>
      <c r="I477" s="244"/>
      <c r="J477" s="41"/>
      <c r="K477" s="41"/>
      <c r="L477" s="45"/>
      <c r="M477" s="245"/>
      <c r="N477" s="246"/>
      <c r="O477" s="92"/>
      <c r="P477" s="92"/>
      <c r="Q477" s="92"/>
      <c r="R477" s="92"/>
      <c r="S477" s="92"/>
      <c r="T477" s="93"/>
      <c r="U477" s="39"/>
      <c r="V477" s="39"/>
      <c r="W477" s="39"/>
      <c r="X477" s="39"/>
      <c r="Y477" s="39"/>
      <c r="Z477" s="39"/>
      <c r="AA477" s="39"/>
      <c r="AB477" s="39"/>
      <c r="AC477" s="39"/>
      <c r="AD477" s="39"/>
      <c r="AE477" s="39"/>
      <c r="AT477" s="18" t="s">
        <v>262</v>
      </c>
      <c r="AU477" s="18" t="s">
        <v>85</v>
      </c>
    </row>
    <row r="478" s="14" customFormat="1">
      <c r="A478" s="14"/>
      <c r="B478" s="258"/>
      <c r="C478" s="259"/>
      <c r="D478" s="249" t="s">
        <v>264</v>
      </c>
      <c r="E478" s="260" t="s">
        <v>1</v>
      </c>
      <c r="F478" s="261" t="s">
        <v>214</v>
      </c>
      <c r="G478" s="259"/>
      <c r="H478" s="262">
        <v>1.0680000000000001</v>
      </c>
      <c r="I478" s="263"/>
      <c r="J478" s="259"/>
      <c r="K478" s="259"/>
      <c r="L478" s="264"/>
      <c r="M478" s="265"/>
      <c r="N478" s="266"/>
      <c r="O478" s="266"/>
      <c r="P478" s="266"/>
      <c r="Q478" s="266"/>
      <c r="R478" s="266"/>
      <c r="S478" s="266"/>
      <c r="T478" s="267"/>
      <c r="U478" s="14"/>
      <c r="V478" s="14"/>
      <c r="W478" s="14"/>
      <c r="X478" s="14"/>
      <c r="Y478" s="14"/>
      <c r="Z478" s="14"/>
      <c r="AA478" s="14"/>
      <c r="AB478" s="14"/>
      <c r="AC478" s="14"/>
      <c r="AD478" s="14"/>
      <c r="AE478" s="14"/>
      <c r="AT478" s="268" t="s">
        <v>264</v>
      </c>
      <c r="AU478" s="268" t="s">
        <v>85</v>
      </c>
      <c r="AV478" s="14" t="s">
        <v>85</v>
      </c>
      <c r="AW478" s="14" t="s">
        <v>32</v>
      </c>
      <c r="AX478" s="14" t="s">
        <v>83</v>
      </c>
      <c r="AY478" s="268" t="s">
        <v>253</v>
      </c>
    </row>
    <row r="479" s="2" customFormat="1" ht="37.8" customHeight="1">
      <c r="A479" s="39"/>
      <c r="B479" s="40"/>
      <c r="C479" s="229" t="s">
        <v>577</v>
      </c>
      <c r="D479" s="229" t="s">
        <v>256</v>
      </c>
      <c r="E479" s="230" t="s">
        <v>578</v>
      </c>
      <c r="F479" s="231" t="s">
        <v>579</v>
      </c>
      <c r="G479" s="232" t="s">
        <v>179</v>
      </c>
      <c r="H479" s="233">
        <v>24.09</v>
      </c>
      <c r="I479" s="234"/>
      <c r="J479" s="235">
        <f>ROUND(I479*H479,2)</f>
        <v>0</v>
      </c>
      <c r="K479" s="231" t="s">
        <v>580</v>
      </c>
      <c r="L479" s="45"/>
      <c r="M479" s="236" t="s">
        <v>1</v>
      </c>
      <c r="N479" s="237" t="s">
        <v>41</v>
      </c>
      <c r="O479" s="92"/>
      <c r="P479" s="238">
        <f>O479*H479</f>
        <v>0</v>
      </c>
      <c r="Q479" s="238">
        <v>0.0032499999999999999</v>
      </c>
      <c r="R479" s="238">
        <f>Q479*H479</f>
        <v>0.078292500000000001</v>
      </c>
      <c r="S479" s="238">
        <v>0</v>
      </c>
      <c r="T479" s="239">
        <f>S479*H479</f>
        <v>0</v>
      </c>
      <c r="U479" s="39"/>
      <c r="V479" s="39"/>
      <c r="W479" s="39"/>
      <c r="X479" s="39"/>
      <c r="Y479" s="39"/>
      <c r="Z479" s="39"/>
      <c r="AA479" s="39"/>
      <c r="AB479" s="39"/>
      <c r="AC479" s="39"/>
      <c r="AD479" s="39"/>
      <c r="AE479" s="39"/>
      <c r="AR479" s="240" t="s">
        <v>398</v>
      </c>
      <c r="AT479" s="240" t="s">
        <v>256</v>
      </c>
      <c r="AU479" s="240" t="s">
        <v>85</v>
      </c>
      <c r="AY479" s="18" t="s">
        <v>253</v>
      </c>
      <c r="BE479" s="241">
        <f>IF(N479="základní",J479,0)</f>
        <v>0</v>
      </c>
      <c r="BF479" s="241">
        <f>IF(N479="snížená",J479,0)</f>
        <v>0</v>
      </c>
      <c r="BG479" s="241">
        <f>IF(N479="zákl. přenesená",J479,0)</f>
        <v>0</v>
      </c>
      <c r="BH479" s="241">
        <f>IF(N479="sníž. přenesená",J479,0)</f>
        <v>0</v>
      </c>
      <c r="BI479" s="241">
        <f>IF(N479="nulová",J479,0)</f>
        <v>0</v>
      </c>
      <c r="BJ479" s="18" t="s">
        <v>83</v>
      </c>
      <c r="BK479" s="241">
        <f>ROUND(I479*H479,2)</f>
        <v>0</v>
      </c>
      <c r="BL479" s="18" t="s">
        <v>398</v>
      </c>
      <c r="BM479" s="240" t="s">
        <v>581</v>
      </c>
    </row>
    <row r="480" s="2" customFormat="1">
      <c r="A480" s="39"/>
      <c r="B480" s="40"/>
      <c r="C480" s="41"/>
      <c r="D480" s="242" t="s">
        <v>262</v>
      </c>
      <c r="E480" s="41"/>
      <c r="F480" s="243" t="s">
        <v>582</v>
      </c>
      <c r="G480" s="41"/>
      <c r="H480" s="41"/>
      <c r="I480" s="244"/>
      <c r="J480" s="41"/>
      <c r="K480" s="41"/>
      <c r="L480" s="45"/>
      <c r="M480" s="245"/>
      <c r="N480" s="246"/>
      <c r="O480" s="92"/>
      <c r="P480" s="92"/>
      <c r="Q480" s="92"/>
      <c r="R480" s="92"/>
      <c r="S480" s="92"/>
      <c r="T480" s="93"/>
      <c r="U480" s="39"/>
      <c r="V480" s="39"/>
      <c r="W480" s="39"/>
      <c r="X480" s="39"/>
      <c r="Y480" s="39"/>
      <c r="Z480" s="39"/>
      <c r="AA480" s="39"/>
      <c r="AB480" s="39"/>
      <c r="AC480" s="39"/>
      <c r="AD480" s="39"/>
      <c r="AE480" s="39"/>
      <c r="AT480" s="18" t="s">
        <v>262</v>
      </c>
      <c r="AU480" s="18" t="s">
        <v>85</v>
      </c>
    </row>
    <row r="481" s="14" customFormat="1">
      <c r="A481" s="14"/>
      <c r="B481" s="258"/>
      <c r="C481" s="259"/>
      <c r="D481" s="249" t="s">
        <v>264</v>
      </c>
      <c r="E481" s="260" t="s">
        <v>1</v>
      </c>
      <c r="F481" s="261" t="s">
        <v>207</v>
      </c>
      <c r="G481" s="259"/>
      <c r="H481" s="262">
        <v>24.09</v>
      </c>
      <c r="I481" s="263"/>
      <c r="J481" s="259"/>
      <c r="K481" s="259"/>
      <c r="L481" s="264"/>
      <c r="M481" s="265"/>
      <c r="N481" s="266"/>
      <c r="O481" s="266"/>
      <c r="P481" s="266"/>
      <c r="Q481" s="266"/>
      <c r="R481" s="266"/>
      <c r="S481" s="266"/>
      <c r="T481" s="267"/>
      <c r="U481" s="14"/>
      <c r="V481" s="14"/>
      <c r="W481" s="14"/>
      <c r="X481" s="14"/>
      <c r="Y481" s="14"/>
      <c r="Z481" s="14"/>
      <c r="AA481" s="14"/>
      <c r="AB481" s="14"/>
      <c r="AC481" s="14"/>
      <c r="AD481" s="14"/>
      <c r="AE481" s="14"/>
      <c r="AT481" s="268" t="s">
        <v>264</v>
      </c>
      <c r="AU481" s="268" t="s">
        <v>85</v>
      </c>
      <c r="AV481" s="14" t="s">
        <v>85</v>
      </c>
      <c r="AW481" s="14" t="s">
        <v>32</v>
      </c>
      <c r="AX481" s="14" t="s">
        <v>83</v>
      </c>
      <c r="AY481" s="268" t="s">
        <v>253</v>
      </c>
    </row>
    <row r="482" s="2" customFormat="1" ht="24.15" customHeight="1">
      <c r="A482" s="39"/>
      <c r="B482" s="40"/>
      <c r="C482" s="291" t="s">
        <v>583</v>
      </c>
      <c r="D482" s="291" t="s">
        <v>371</v>
      </c>
      <c r="E482" s="292" t="s">
        <v>584</v>
      </c>
      <c r="F482" s="293" t="s">
        <v>585</v>
      </c>
      <c r="G482" s="294" t="s">
        <v>179</v>
      </c>
      <c r="H482" s="295">
        <v>25.295000000000002</v>
      </c>
      <c r="I482" s="296"/>
      <c r="J482" s="297">
        <f>ROUND(I482*H482,2)</f>
        <v>0</v>
      </c>
      <c r="K482" s="293" t="s">
        <v>580</v>
      </c>
      <c r="L482" s="298"/>
      <c r="M482" s="299" t="s">
        <v>1</v>
      </c>
      <c r="N482" s="300" t="s">
        <v>41</v>
      </c>
      <c r="O482" s="92"/>
      <c r="P482" s="238">
        <f>O482*H482</f>
        <v>0</v>
      </c>
      <c r="Q482" s="238">
        <v>0.0097999999999999997</v>
      </c>
      <c r="R482" s="238">
        <f>Q482*H482</f>
        <v>0.247891</v>
      </c>
      <c r="S482" s="238">
        <v>0</v>
      </c>
      <c r="T482" s="239">
        <f>S482*H482</f>
        <v>0</v>
      </c>
      <c r="U482" s="39"/>
      <c r="V482" s="39"/>
      <c r="W482" s="39"/>
      <c r="X482" s="39"/>
      <c r="Y482" s="39"/>
      <c r="Z482" s="39"/>
      <c r="AA482" s="39"/>
      <c r="AB482" s="39"/>
      <c r="AC482" s="39"/>
      <c r="AD482" s="39"/>
      <c r="AE482" s="39"/>
      <c r="AR482" s="240" t="s">
        <v>366</v>
      </c>
      <c r="AT482" s="240" t="s">
        <v>371</v>
      </c>
      <c r="AU482" s="240" t="s">
        <v>85</v>
      </c>
      <c r="AY482" s="18" t="s">
        <v>253</v>
      </c>
      <c r="BE482" s="241">
        <f>IF(N482="základní",J482,0)</f>
        <v>0</v>
      </c>
      <c r="BF482" s="241">
        <f>IF(N482="snížená",J482,0)</f>
        <v>0</v>
      </c>
      <c r="BG482" s="241">
        <f>IF(N482="zákl. přenesená",J482,0)</f>
        <v>0</v>
      </c>
      <c r="BH482" s="241">
        <f>IF(N482="sníž. přenesená",J482,0)</f>
        <v>0</v>
      </c>
      <c r="BI482" s="241">
        <f>IF(N482="nulová",J482,0)</f>
        <v>0</v>
      </c>
      <c r="BJ482" s="18" t="s">
        <v>83</v>
      </c>
      <c r="BK482" s="241">
        <f>ROUND(I482*H482,2)</f>
        <v>0</v>
      </c>
      <c r="BL482" s="18" t="s">
        <v>398</v>
      </c>
      <c r="BM482" s="240" t="s">
        <v>586</v>
      </c>
    </row>
    <row r="483" s="2" customFormat="1">
      <c r="A483" s="39"/>
      <c r="B483" s="40"/>
      <c r="C483" s="41"/>
      <c r="D483" s="249" t="s">
        <v>479</v>
      </c>
      <c r="E483" s="41"/>
      <c r="F483" s="301" t="s">
        <v>587</v>
      </c>
      <c r="G483" s="41"/>
      <c r="H483" s="41"/>
      <c r="I483" s="244"/>
      <c r="J483" s="41"/>
      <c r="K483" s="41"/>
      <c r="L483" s="45"/>
      <c r="M483" s="245"/>
      <c r="N483" s="246"/>
      <c r="O483" s="92"/>
      <c r="P483" s="92"/>
      <c r="Q483" s="92"/>
      <c r="R483" s="92"/>
      <c r="S483" s="92"/>
      <c r="T483" s="93"/>
      <c r="U483" s="39"/>
      <c r="V483" s="39"/>
      <c r="W483" s="39"/>
      <c r="X483" s="39"/>
      <c r="Y483" s="39"/>
      <c r="Z483" s="39"/>
      <c r="AA483" s="39"/>
      <c r="AB483" s="39"/>
      <c r="AC483" s="39"/>
      <c r="AD483" s="39"/>
      <c r="AE483" s="39"/>
      <c r="AT483" s="18" t="s">
        <v>479</v>
      </c>
      <c r="AU483" s="18" t="s">
        <v>85</v>
      </c>
    </row>
    <row r="484" s="14" customFormat="1">
      <c r="A484" s="14"/>
      <c r="B484" s="258"/>
      <c r="C484" s="259"/>
      <c r="D484" s="249" t="s">
        <v>264</v>
      </c>
      <c r="E484" s="259"/>
      <c r="F484" s="261" t="s">
        <v>588</v>
      </c>
      <c r="G484" s="259"/>
      <c r="H484" s="262">
        <v>25.295000000000002</v>
      </c>
      <c r="I484" s="263"/>
      <c r="J484" s="259"/>
      <c r="K484" s="259"/>
      <c r="L484" s="264"/>
      <c r="M484" s="265"/>
      <c r="N484" s="266"/>
      <c r="O484" s="266"/>
      <c r="P484" s="266"/>
      <c r="Q484" s="266"/>
      <c r="R484" s="266"/>
      <c r="S484" s="266"/>
      <c r="T484" s="267"/>
      <c r="U484" s="14"/>
      <c r="V484" s="14"/>
      <c r="W484" s="14"/>
      <c r="X484" s="14"/>
      <c r="Y484" s="14"/>
      <c r="Z484" s="14"/>
      <c r="AA484" s="14"/>
      <c r="AB484" s="14"/>
      <c r="AC484" s="14"/>
      <c r="AD484" s="14"/>
      <c r="AE484" s="14"/>
      <c r="AT484" s="268" t="s">
        <v>264</v>
      </c>
      <c r="AU484" s="268" t="s">
        <v>85</v>
      </c>
      <c r="AV484" s="14" t="s">
        <v>85</v>
      </c>
      <c r="AW484" s="14" t="s">
        <v>4</v>
      </c>
      <c r="AX484" s="14" t="s">
        <v>83</v>
      </c>
      <c r="AY484" s="268" t="s">
        <v>253</v>
      </c>
    </row>
    <row r="485" s="2" customFormat="1" ht="16.5" customHeight="1">
      <c r="A485" s="39"/>
      <c r="B485" s="40"/>
      <c r="C485" s="229" t="s">
        <v>589</v>
      </c>
      <c r="D485" s="229" t="s">
        <v>256</v>
      </c>
      <c r="E485" s="230" t="s">
        <v>590</v>
      </c>
      <c r="F485" s="231" t="s">
        <v>591</v>
      </c>
      <c r="G485" s="232" t="s">
        <v>179</v>
      </c>
      <c r="H485" s="233">
        <v>28.23</v>
      </c>
      <c r="I485" s="234"/>
      <c r="J485" s="235">
        <f>ROUND(I485*H485,2)</f>
        <v>0</v>
      </c>
      <c r="K485" s="231" t="s">
        <v>259</v>
      </c>
      <c r="L485" s="45"/>
      <c r="M485" s="236" t="s">
        <v>1</v>
      </c>
      <c r="N485" s="237" t="s">
        <v>41</v>
      </c>
      <c r="O485" s="92"/>
      <c r="P485" s="238">
        <f>O485*H485</f>
        <v>0</v>
      </c>
      <c r="Q485" s="238">
        <v>0.0050000000000000001</v>
      </c>
      <c r="R485" s="238">
        <f>Q485*H485</f>
        <v>0.14115</v>
      </c>
      <c r="S485" s="238">
        <v>0</v>
      </c>
      <c r="T485" s="239">
        <f>S485*H485</f>
        <v>0</v>
      </c>
      <c r="U485" s="39"/>
      <c r="V485" s="39"/>
      <c r="W485" s="39"/>
      <c r="X485" s="39"/>
      <c r="Y485" s="39"/>
      <c r="Z485" s="39"/>
      <c r="AA485" s="39"/>
      <c r="AB485" s="39"/>
      <c r="AC485" s="39"/>
      <c r="AD485" s="39"/>
      <c r="AE485" s="39"/>
      <c r="AR485" s="240" t="s">
        <v>398</v>
      </c>
      <c r="AT485" s="240" t="s">
        <v>256</v>
      </c>
      <c r="AU485" s="240" t="s">
        <v>85</v>
      </c>
      <c r="AY485" s="18" t="s">
        <v>253</v>
      </c>
      <c r="BE485" s="241">
        <f>IF(N485="základní",J485,0)</f>
        <v>0</v>
      </c>
      <c r="BF485" s="241">
        <f>IF(N485="snížená",J485,0)</f>
        <v>0</v>
      </c>
      <c r="BG485" s="241">
        <f>IF(N485="zákl. přenesená",J485,0)</f>
        <v>0</v>
      </c>
      <c r="BH485" s="241">
        <f>IF(N485="sníž. přenesená",J485,0)</f>
        <v>0</v>
      </c>
      <c r="BI485" s="241">
        <f>IF(N485="nulová",J485,0)</f>
        <v>0</v>
      </c>
      <c r="BJ485" s="18" t="s">
        <v>83</v>
      </c>
      <c r="BK485" s="241">
        <f>ROUND(I485*H485,2)</f>
        <v>0</v>
      </c>
      <c r="BL485" s="18" t="s">
        <v>398</v>
      </c>
      <c r="BM485" s="240" t="s">
        <v>592</v>
      </c>
    </row>
    <row r="486" s="2" customFormat="1">
      <c r="A486" s="39"/>
      <c r="B486" s="40"/>
      <c r="C486" s="41"/>
      <c r="D486" s="242" t="s">
        <v>262</v>
      </c>
      <c r="E486" s="41"/>
      <c r="F486" s="243" t="s">
        <v>593</v>
      </c>
      <c r="G486" s="41"/>
      <c r="H486" s="41"/>
      <c r="I486" s="244"/>
      <c r="J486" s="41"/>
      <c r="K486" s="41"/>
      <c r="L486" s="45"/>
      <c r="M486" s="245"/>
      <c r="N486" s="246"/>
      <c r="O486" s="92"/>
      <c r="P486" s="92"/>
      <c r="Q486" s="92"/>
      <c r="R486" s="92"/>
      <c r="S486" s="92"/>
      <c r="T486" s="93"/>
      <c r="U486" s="39"/>
      <c r="V486" s="39"/>
      <c r="W486" s="39"/>
      <c r="X486" s="39"/>
      <c r="Y486" s="39"/>
      <c r="Z486" s="39"/>
      <c r="AA486" s="39"/>
      <c r="AB486" s="39"/>
      <c r="AC486" s="39"/>
      <c r="AD486" s="39"/>
      <c r="AE486" s="39"/>
      <c r="AT486" s="18" t="s">
        <v>262</v>
      </c>
      <c r="AU486" s="18" t="s">
        <v>85</v>
      </c>
    </row>
    <row r="487" s="14" customFormat="1">
      <c r="A487" s="14"/>
      <c r="B487" s="258"/>
      <c r="C487" s="259"/>
      <c r="D487" s="249" t="s">
        <v>264</v>
      </c>
      <c r="E487" s="260" t="s">
        <v>1</v>
      </c>
      <c r="F487" s="261" t="s">
        <v>185</v>
      </c>
      <c r="G487" s="259"/>
      <c r="H487" s="262">
        <v>21.039999999999999</v>
      </c>
      <c r="I487" s="263"/>
      <c r="J487" s="259"/>
      <c r="K487" s="259"/>
      <c r="L487" s="264"/>
      <c r="M487" s="265"/>
      <c r="N487" s="266"/>
      <c r="O487" s="266"/>
      <c r="P487" s="266"/>
      <c r="Q487" s="266"/>
      <c r="R487" s="266"/>
      <c r="S487" s="266"/>
      <c r="T487" s="267"/>
      <c r="U487" s="14"/>
      <c r="V487" s="14"/>
      <c r="W487" s="14"/>
      <c r="X487" s="14"/>
      <c r="Y487" s="14"/>
      <c r="Z487" s="14"/>
      <c r="AA487" s="14"/>
      <c r="AB487" s="14"/>
      <c r="AC487" s="14"/>
      <c r="AD487" s="14"/>
      <c r="AE487" s="14"/>
      <c r="AT487" s="268" t="s">
        <v>264</v>
      </c>
      <c r="AU487" s="268" t="s">
        <v>85</v>
      </c>
      <c r="AV487" s="14" t="s">
        <v>85</v>
      </c>
      <c r="AW487" s="14" t="s">
        <v>32</v>
      </c>
      <c r="AX487" s="14" t="s">
        <v>76</v>
      </c>
      <c r="AY487" s="268" t="s">
        <v>253</v>
      </c>
    </row>
    <row r="488" s="14" customFormat="1">
      <c r="A488" s="14"/>
      <c r="B488" s="258"/>
      <c r="C488" s="259"/>
      <c r="D488" s="249" t="s">
        <v>264</v>
      </c>
      <c r="E488" s="260" t="s">
        <v>1</v>
      </c>
      <c r="F488" s="261" t="s">
        <v>189</v>
      </c>
      <c r="G488" s="259"/>
      <c r="H488" s="262">
        <v>7.1900000000000004</v>
      </c>
      <c r="I488" s="263"/>
      <c r="J488" s="259"/>
      <c r="K488" s="259"/>
      <c r="L488" s="264"/>
      <c r="M488" s="265"/>
      <c r="N488" s="266"/>
      <c r="O488" s="266"/>
      <c r="P488" s="266"/>
      <c r="Q488" s="266"/>
      <c r="R488" s="266"/>
      <c r="S488" s="266"/>
      <c r="T488" s="267"/>
      <c r="U488" s="14"/>
      <c r="V488" s="14"/>
      <c r="W488" s="14"/>
      <c r="X488" s="14"/>
      <c r="Y488" s="14"/>
      <c r="Z488" s="14"/>
      <c r="AA488" s="14"/>
      <c r="AB488" s="14"/>
      <c r="AC488" s="14"/>
      <c r="AD488" s="14"/>
      <c r="AE488" s="14"/>
      <c r="AT488" s="268" t="s">
        <v>264</v>
      </c>
      <c r="AU488" s="268" t="s">
        <v>85</v>
      </c>
      <c r="AV488" s="14" t="s">
        <v>85</v>
      </c>
      <c r="AW488" s="14" t="s">
        <v>32</v>
      </c>
      <c r="AX488" s="14" t="s">
        <v>76</v>
      </c>
      <c r="AY488" s="268" t="s">
        <v>253</v>
      </c>
    </row>
    <row r="489" s="15" customFormat="1">
      <c r="A489" s="15"/>
      <c r="B489" s="269"/>
      <c r="C489" s="270"/>
      <c r="D489" s="249" t="s">
        <v>264</v>
      </c>
      <c r="E489" s="271" t="s">
        <v>1</v>
      </c>
      <c r="F489" s="272" t="s">
        <v>283</v>
      </c>
      <c r="G489" s="270"/>
      <c r="H489" s="273">
        <v>28.23</v>
      </c>
      <c r="I489" s="274"/>
      <c r="J489" s="270"/>
      <c r="K489" s="270"/>
      <c r="L489" s="275"/>
      <c r="M489" s="276"/>
      <c r="N489" s="277"/>
      <c r="O489" s="277"/>
      <c r="P489" s="277"/>
      <c r="Q489" s="277"/>
      <c r="R489" s="277"/>
      <c r="S489" s="277"/>
      <c r="T489" s="278"/>
      <c r="U489" s="15"/>
      <c r="V489" s="15"/>
      <c r="W489" s="15"/>
      <c r="X489" s="15"/>
      <c r="Y489" s="15"/>
      <c r="Z489" s="15"/>
      <c r="AA489" s="15"/>
      <c r="AB489" s="15"/>
      <c r="AC489" s="15"/>
      <c r="AD489" s="15"/>
      <c r="AE489" s="15"/>
      <c r="AT489" s="279" t="s">
        <v>264</v>
      </c>
      <c r="AU489" s="279" t="s">
        <v>85</v>
      </c>
      <c r="AV489" s="15" t="s">
        <v>260</v>
      </c>
      <c r="AW489" s="15" t="s">
        <v>32</v>
      </c>
      <c r="AX489" s="15" t="s">
        <v>83</v>
      </c>
      <c r="AY489" s="279" t="s">
        <v>253</v>
      </c>
    </row>
    <row r="490" s="2" customFormat="1" ht="37.8" customHeight="1">
      <c r="A490" s="39"/>
      <c r="B490" s="40"/>
      <c r="C490" s="229" t="s">
        <v>594</v>
      </c>
      <c r="D490" s="229" t="s">
        <v>256</v>
      </c>
      <c r="E490" s="230" t="s">
        <v>595</v>
      </c>
      <c r="F490" s="231" t="s">
        <v>596</v>
      </c>
      <c r="G490" s="232" t="s">
        <v>179</v>
      </c>
      <c r="H490" s="233">
        <v>250.63</v>
      </c>
      <c r="I490" s="234"/>
      <c r="J490" s="235">
        <f>ROUND(I490*H490,2)</f>
        <v>0</v>
      </c>
      <c r="K490" s="231" t="s">
        <v>1</v>
      </c>
      <c r="L490" s="45"/>
      <c r="M490" s="236" t="s">
        <v>1</v>
      </c>
      <c r="N490" s="237" t="s">
        <v>41</v>
      </c>
      <c r="O490" s="92"/>
      <c r="P490" s="238">
        <f>O490*H490</f>
        <v>0</v>
      </c>
      <c r="Q490" s="238">
        <v>0.03882</v>
      </c>
      <c r="R490" s="238">
        <f>Q490*H490</f>
        <v>9.7294566000000007</v>
      </c>
      <c r="S490" s="238">
        <v>0</v>
      </c>
      <c r="T490" s="239">
        <f>S490*H490</f>
        <v>0</v>
      </c>
      <c r="U490" s="39"/>
      <c r="V490" s="39"/>
      <c r="W490" s="39"/>
      <c r="X490" s="39"/>
      <c r="Y490" s="39"/>
      <c r="Z490" s="39"/>
      <c r="AA490" s="39"/>
      <c r="AB490" s="39"/>
      <c r="AC490" s="39"/>
      <c r="AD490" s="39"/>
      <c r="AE490" s="39"/>
      <c r="AR490" s="240" t="s">
        <v>398</v>
      </c>
      <c r="AT490" s="240" t="s">
        <v>256</v>
      </c>
      <c r="AU490" s="240" t="s">
        <v>85</v>
      </c>
      <c r="AY490" s="18" t="s">
        <v>253</v>
      </c>
      <c r="BE490" s="241">
        <f>IF(N490="základní",J490,0)</f>
        <v>0</v>
      </c>
      <c r="BF490" s="241">
        <f>IF(N490="snížená",J490,0)</f>
        <v>0</v>
      </c>
      <c r="BG490" s="241">
        <f>IF(N490="zákl. přenesená",J490,0)</f>
        <v>0</v>
      </c>
      <c r="BH490" s="241">
        <f>IF(N490="sníž. přenesená",J490,0)</f>
        <v>0</v>
      </c>
      <c r="BI490" s="241">
        <f>IF(N490="nulová",J490,0)</f>
        <v>0</v>
      </c>
      <c r="BJ490" s="18" t="s">
        <v>83</v>
      </c>
      <c r="BK490" s="241">
        <f>ROUND(I490*H490,2)</f>
        <v>0</v>
      </c>
      <c r="BL490" s="18" t="s">
        <v>398</v>
      </c>
      <c r="BM490" s="240" t="s">
        <v>597</v>
      </c>
    </row>
    <row r="491" s="14" customFormat="1">
      <c r="A491" s="14"/>
      <c r="B491" s="258"/>
      <c r="C491" s="259"/>
      <c r="D491" s="249" t="s">
        <v>264</v>
      </c>
      <c r="E491" s="260" t="s">
        <v>1</v>
      </c>
      <c r="F491" s="261" t="s">
        <v>177</v>
      </c>
      <c r="G491" s="259"/>
      <c r="H491" s="262">
        <v>92.659999999999997</v>
      </c>
      <c r="I491" s="263"/>
      <c r="J491" s="259"/>
      <c r="K491" s="259"/>
      <c r="L491" s="264"/>
      <c r="M491" s="265"/>
      <c r="N491" s="266"/>
      <c r="O491" s="266"/>
      <c r="P491" s="266"/>
      <c r="Q491" s="266"/>
      <c r="R491" s="266"/>
      <c r="S491" s="266"/>
      <c r="T491" s="267"/>
      <c r="U491" s="14"/>
      <c r="V491" s="14"/>
      <c r="W491" s="14"/>
      <c r="X491" s="14"/>
      <c r="Y491" s="14"/>
      <c r="Z491" s="14"/>
      <c r="AA491" s="14"/>
      <c r="AB491" s="14"/>
      <c r="AC491" s="14"/>
      <c r="AD491" s="14"/>
      <c r="AE491" s="14"/>
      <c r="AT491" s="268" t="s">
        <v>264</v>
      </c>
      <c r="AU491" s="268" t="s">
        <v>85</v>
      </c>
      <c r="AV491" s="14" t="s">
        <v>85</v>
      </c>
      <c r="AW491" s="14" t="s">
        <v>32</v>
      </c>
      <c r="AX491" s="14" t="s">
        <v>76</v>
      </c>
      <c r="AY491" s="268" t="s">
        <v>253</v>
      </c>
    </row>
    <row r="492" s="14" customFormat="1">
      <c r="A492" s="14"/>
      <c r="B492" s="258"/>
      <c r="C492" s="259"/>
      <c r="D492" s="249" t="s">
        <v>264</v>
      </c>
      <c r="E492" s="260" t="s">
        <v>1</v>
      </c>
      <c r="F492" s="261" t="s">
        <v>181</v>
      </c>
      <c r="G492" s="259"/>
      <c r="H492" s="262">
        <v>124.44</v>
      </c>
      <c r="I492" s="263"/>
      <c r="J492" s="259"/>
      <c r="K492" s="259"/>
      <c r="L492" s="264"/>
      <c r="M492" s="265"/>
      <c r="N492" s="266"/>
      <c r="O492" s="266"/>
      <c r="P492" s="266"/>
      <c r="Q492" s="266"/>
      <c r="R492" s="266"/>
      <c r="S492" s="266"/>
      <c r="T492" s="267"/>
      <c r="U492" s="14"/>
      <c r="V492" s="14"/>
      <c r="W492" s="14"/>
      <c r="X492" s="14"/>
      <c r="Y492" s="14"/>
      <c r="Z492" s="14"/>
      <c r="AA492" s="14"/>
      <c r="AB492" s="14"/>
      <c r="AC492" s="14"/>
      <c r="AD492" s="14"/>
      <c r="AE492" s="14"/>
      <c r="AT492" s="268" t="s">
        <v>264</v>
      </c>
      <c r="AU492" s="268" t="s">
        <v>85</v>
      </c>
      <c r="AV492" s="14" t="s">
        <v>85</v>
      </c>
      <c r="AW492" s="14" t="s">
        <v>32</v>
      </c>
      <c r="AX492" s="14" t="s">
        <v>76</v>
      </c>
      <c r="AY492" s="268" t="s">
        <v>253</v>
      </c>
    </row>
    <row r="493" s="14" customFormat="1">
      <c r="A493" s="14"/>
      <c r="B493" s="258"/>
      <c r="C493" s="259"/>
      <c r="D493" s="249" t="s">
        <v>264</v>
      </c>
      <c r="E493" s="260" t="s">
        <v>1</v>
      </c>
      <c r="F493" s="261" t="s">
        <v>185</v>
      </c>
      <c r="G493" s="259"/>
      <c r="H493" s="262">
        <v>21.039999999999999</v>
      </c>
      <c r="I493" s="263"/>
      <c r="J493" s="259"/>
      <c r="K493" s="259"/>
      <c r="L493" s="264"/>
      <c r="M493" s="265"/>
      <c r="N493" s="266"/>
      <c r="O493" s="266"/>
      <c r="P493" s="266"/>
      <c r="Q493" s="266"/>
      <c r="R493" s="266"/>
      <c r="S493" s="266"/>
      <c r="T493" s="267"/>
      <c r="U493" s="14"/>
      <c r="V493" s="14"/>
      <c r="W493" s="14"/>
      <c r="X493" s="14"/>
      <c r="Y493" s="14"/>
      <c r="Z493" s="14"/>
      <c r="AA493" s="14"/>
      <c r="AB493" s="14"/>
      <c r="AC493" s="14"/>
      <c r="AD493" s="14"/>
      <c r="AE493" s="14"/>
      <c r="AT493" s="268" t="s">
        <v>264</v>
      </c>
      <c r="AU493" s="268" t="s">
        <v>85</v>
      </c>
      <c r="AV493" s="14" t="s">
        <v>85</v>
      </c>
      <c r="AW493" s="14" t="s">
        <v>32</v>
      </c>
      <c r="AX493" s="14" t="s">
        <v>76</v>
      </c>
      <c r="AY493" s="268" t="s">
        <v>253</v>
      </c>
    </row>
    <row r="494" s="14" customFormat="1">
      <c r="A494" s="14"/>
      <c r="B494" s="258"/>
      <c r="C494" s="259"/>
      <c r="D494" s="249" t="s">
        <v>264</v>
      </c>
      <c r="E494" s="260" t="s">
        <v>1</v>
      </c>
      <c r="F494" s="261" t="s">
        <v>189</v>
      </c>
      <c r="G494" s="259"/>
      <c r="H494" s="262">
        <v>7.1900000000000004</v>
      </c>
      <c r="I494" s="263"/>
      <c r="J494" s="259"/>
      <c r="K494" s="259"/>
      <c r="L494" s="264"/>
      <c r="M494" s="265"/>
      <c r="N494" s="266"/>
      <c r="O494" s="266"/>
      <c r="P494" s="266"/>
      <c r="Q494" s="266"/>
      <c r="R494" s="266"/>
      <c r="S494" s="266"/>
      <c r="T494" s="267"/>
      <c r="U494" s="14"/>
      <c r="V494" s="14"/>
      <c r="W494" s="14"/>
      <c r="X494" s="14"/>
      <c r="Y494" s="14"/>
      <c r="Z494" s="14"/>
      <c r="AA494" s="14"/>
      <c r="AB494" s="14"/>
      <c r="AC494" s="14"/>
      <c r="AD494" s="14"/>
      <c r="AE494" s="14"/>
      <c r="AT494" s="268" t="s">
        <v>264</v>
      </c>
      <c r="AU494" s="268" t="s">
        <v>85</v>
      </c>
      <c r="AV494" s="14" t="s">
        <v>85</v>
      </c>
      <c r="AW494" s="14" t="s">
        <v>32</v>
      </c>
      <c r="AX494" s="14" t="s">
        <v>76</v>
      </c>
      <c r="AY494" s="268" t="s">
        <v>253</v>
      </c>
    </row>
    <row r="495" s="14" customFormat="1">
      <c r="A495" s="14"/>
      <c r="B495" s="258"/>
      <c r="C495" s="259"/>
      <c r="D495" s="249" t="s">
        <v>264</v>
      </c>
      <c r="E495" s="260" t="s">
        <v>1</v>
      </c>
      <c r="F495" s="261" t="s">
        <v>195</v>
      </c>
      <c r="G495" s="259"/>
      <c r="H495" s="262">
        <v>5.2999999999999998</v>
      </c>
      <c r="I495" s="263"/>
      <c r="J495" s="259"/>
      <c r="K495" s="259"/>
      <c r="L495" s="264"/>
      <c r="M495" s="265"/>
      <c r="N495" s="266"/>
      <c r="O495" s="266"/>
      <c r="P495" s="266"/>
      <c r="Q495" s="266"/>
      <c r="R495" s="266"/>
      <c r="S495" s="266"/>
      <c r="T495" s="267"/>
      <c r="U495" s="14"/>
      <c r="V495" s="14"/>
      <c r="W495" s="14"/>
      <c r="X495" s="14"/>
      <c r="Y495" s="14"/>
      <c r="Z495" s="14"/>
      <c r="AA495" s="14"/>
      <c r="AB495" s="14"/>
      <c r="AC495" s="14"/>
      <c r="AD495" s="14"/>
      <c r="AE495" s="14"/>
      <c r="AT495" s="268" t="s">
        <v>264</v>
      </c>
      <c r="AU495" s="268" t="s">
        <v>85</v>
      </c>
      <c r="AV495" s="14" t="s">
        <v>85</v>
      </c>
      <c r="AW495" s="14" t="s">
        <v>32</v>
      </c>
      <c r="AX495" s="14" t="s">
        <v>76</v>
      </c>
      <c r="AY495" s="268" t="s">
        <v>253</v>
      </c>
    </row>
    <row r="496" s="15" customFormat="1">
      <c r="A496" s="15"/>
      <c r="B496" s="269"/>
      <c r="C496" s="270"/>
      <c r="D496" s="249" t="s">
        <v>264</v>
      </c>
      <c r="E496" s="271" t="s">
        <v>1</v>
      </c>
      <c r="F496" s="272" t="s">
        <v>283</v>
      </c>
      <c r="G496" s="270"/>
      <c r="H496" s="273">
        <v>250.63</v>
      </c>
      <c r="I496" s="274"/>
      <c r="J496" s="270"/>
      <c r="K496" s="270"/>
      <c r="L496" s="275"/>
      <c r="M496" s="276"/>
      <c r="N496" s="277"/>
      <c r="O496" s="277"/>
      <c r="P496" s="277"/>
      <c r="Q496" s="277"/>
      <c r="R496" s="277"/>
      <c r="S496" s="277"/>
      <c r="T496" s="278"/>
      <c r="U496" s="15"/>
      <c r="V496" s="15"/>
      <c r="W496" s="15"/>
      <c r="X496" s="15"/>
      <c r="Y496" s="15"/>
      <c r="Z496" s="15"/>
      <c r="AA496" s="15"/>
      <c r="AB496" s="15"/>
      <c r="AC496" s="15"/>
      <c r="AD496" s="15"/>
      <c r="AE496" s="15"/>
      <c r="AT496" s="279" t="s">
        <v>264</v>
      </c>
      <c r="AU496" s="279" t="s">
        <v>85</v>
      </c>
      <c r="AV496" s="15" t="s">
        <v>260</v>
      </c>
      <c r="AW496" s="15" t="s">
        <v>32</v>
      </c>
      <c r="AX496" s="15" t="s">
        <v>83</v>
      </c>
      <c r="AY496" s="279" t="s">
        <v>253</v>
      </c>
    </row>
    <row r="497" s="2" customFormat="1" ht="24.15" customHeight="1">
      <c r="A497" s="39"/>
      <c r="B497" s="40"/>
      <c r="C497" s="229" t="s">
        <v>598</v>
      </c>
      <c r="D497" s="229" t="s">
        <v>256</v>
      </c>
      <c r="E497" s="230" t="s">
        <v>599</v>
      </c>
      <c r="F497" s="231" t="s">
        <v>600</v>
      </c>
      <c r="G497" s="232" t="s">
        <v>422</v>
      </c>
      <c r="H497" s="233">
        <v>27.088999999999999</v>
      </c>
      <c r="I497" s="234"/>
      <c r="J497" s="235">
        <f>ROUND(I497*H497,2)</f>
        <v>0</v>
      </c>
      <c r="K497" s="231" t="s">
        <v>259</v>
      </c>
      <c r="L497" s="45"/>
      <c r="M497" s="236" t="s">
        <v>1</v>
      </c>
      <c r="N497" s="237" t="s">
        <v>41</v>
      </c>
      <c r="O497" s="92"/>
      <c r="P497" s="238">
        <f>O497*H497</f>
        <v>0</v>
      </c>
      <c r="Q497" s="238">
        <v>0</v>
      </c>
      <c r="R497" s="238">
        <f>Q497*H497</f>
        <v>0</v>
      </c>
      <c r="S497" s="238">
        <v>0</v>
      </c>
      <c r="T497" s="239">
        <f>S497*H497</f>
        <v>0</v>
      </c>
      <c r="U497" s="39"/>
      <c r="V497" s="39"/>
      <c r="W497" s="39"/>
      <c r="X497" s="39"/>
      <c r="Y497" s="39"/>
      <c r="Z497" s="39"/>
      <c r="AA497" s="39"/>
      <c r="AB497" s="39"/>
      <c r="AC497" s="39"/>
      <c r="AD497" s="39"/>
      <c r="AE497" s="39"/>
      <c r="AR497" s="240" t="s">
        <v>398</v>
      </c>
      <c r="AT497" s="240" t="s">
        <v>256</v>
      </c>
      <c r="AU497" s="240" t="s">
        <v>85</v>
      </c>
      <c r="AY497" s="18" t="s">
        <v>253</v>
      </c>
      <c r="BE497" s="241">
        <f>IF(N497="základní",J497,0)</f>
        <v>0</v>
      </c>
      <c r="BF497" s="241">
        <f>IF(N497="snížená",J497,0)</f>
        <v>0</v>
      </c>
      <c r="BG497" s="241">
        <f>IF(N497="zákl. přenesená",J497,0)</f>
        <v>0</v>
      </c>
      <c r="BH497" s="241">
        <f>IF(N497="sníž. přenesená",J497,0)</f>
        <v>0</v>
      </c>
      <c r="BI497" s="241">
        <f>IF(N497="nulová",J497,0)</f>
        <v>0</v>
      </c>
      <c r="BJ497" s="18" t="s">
        <v>83</v>
      </c>
      <c r="BK497" s="241">
        <f>ROUND(I497*H497,2)</f>
        <v>0</v>
      </c>
      <c r="BL497" s="18" t="s">
        <v>398</v>
      </c>
      <c r="BM497" s="240" t="s">
        <v>601</v>
      </c>
    </row>
    <row r="498" s="2" customFormat="1">
      <c r="A498" s="39"/>
      <c r="B498" s="40"/>
      <c r="C498" s="41"/>
      <c r="D498" s="242" t="s">
        <v>262</v>
      </c>
      <c r="E498" s="41"/>
      <c r="F498" s="243" t="s">
        <v>602</v>
      </c>
      <c r="G498" s="41"/>
      <c r="H498" s="41"/>
      <c r="I498" s="244"/>
      <c r="J498" s="41"/>
      <c r="K498" s="41"/>
      <c r="L498" s="45"/>
      <c r="M498" s="245"/>
      <c r="N498" s="246"/>
      <c r="O498" s="92"/>
      <c r="P498" s="92"/>
      <c r="Q498" s="92"/>
      <c r="R498" s="92"/>
      <c r="S498" s="92"/>
      <c r="T498" s="93"/>
      <c r="U498" s="39"/>
      <c r="V498" s="39"/>
      <c r="W498" s="39"/>
      <c r="X498" s="39"/>
      <c r="Y498" s="39"/>
      <c r="Z498" s="39"/>
      <c r="AA498" s="39"/>
      <c r="AB498" s="39"/>
      <c r="AC498" s="39"/>
      <c r="AD498" s="39"/>
      <c r="AE498" s="39"/>
      <c r="AT498" s="18" t="s">
        <v>262</v>
      </c>
      <c r="AU498" s="18" t="s">
        <v>85</v>
      </c>
    </row>
    <row r="499" s="12" customFormat="1" ht="22.8" customHeight="1">
      <c r="A499" s="12"/>
      <c r="B499" s="213"/>
      <c r="C499" s="214"/>
      <c r="D499" s="215" t="s">
        <v>75</v>
      </c>
      <c r="E499" s="227" t="s">
        <v>603</v>
      </c>
      <c r="F499" s="227" t="s">
        <v>604</v>
      </c>
      <c r="G499" s="214"/>
      <c r="H499" s="214"/>
      <c r="I499" s="217"/>
      <c r="J499" s="228">
        <f>BK499</f>
        <v>0</v>
      </c>
      <c r="K499" s="214"/>
      <c r="L499" s="219"/>
      <c r="M499" s="220"/>
      <c r="N499" s="221"/>
      <c r="O499" s="221"/>
      <c r="P499" s="222">
        <f>SUM(P500:P575)</f>
        <v>0</v>
      </c>
      <c r="Q499" s="221"/>
      <c r="R499" s="222">
        <f>SUM(R500:R575)</f>
        <v>2.5921799999999986</v>
      </c>
      <c r="S499" s="221"/>
      <c r="T499" s="223">
        <f>SUM(T500:T575)</f>
        <v>0</v>
      </c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R499" s="224" t="s">
        <v>85</v>
      </c>
      <c r="AT499" s="225" t="s">
        <v>75</v>
      </c>
      <c r="AU499" s="225" t="s">
        <v>83</v>
      </c>
      <c r="AY499" s="224" t="s">
        <v>253</v>
      </c>
      <c r="BK499" s="226">
        <f>SUM(BK500:BK575)</f>
        <v>0</v>
      </c>
    </row>
    <row r="500" s="2" customFormat="1" ht="21.75" customHeight="1">
      <c r="A500" s="39"/>
      <c r="B500" s="40"/>
      <c r="C500" s="229" t="s">
        <v>605</v>
      </c>
      <c r="D500" s="229" t="s">
        <v>256</v>
      </c>
      <c r="E500" s="230" t="s">
        <v>606</v>
      </c>
      <c r="F500" s="231" t="s">
        <v>607</v>
      </c>
      <c r="G500" s="232" t="s">
        <v>179</v>
      </c>
      <c r="H500" s="233">
        <v>71.212000000000003</v>
      </c>
      <c r="I500" s="234"/>
      <c r="J500" s="235">
        <f>ROUND(I500*H500,2)</f>
        <v>0</v>
      </c>
      <c r="K500" s="231" t="s">
        <v>1</v>
      </c>
      <c r="L500" s="45"/>
      <c r="M500" s="236" t="s">
        <v>1</v>
      </c>
      <c r="N500" s="237" t="s">
        <v>41</v>
      </c>
      <c r="O500" s="92"/>
      <c r="P500" s="238">
        <f>O500*H500</f>
        <v>0</v>
      </c>
      <c r="Q500" s="238">
        <v>0</v>
      </c>
      <c r="R500" s="238">
        <f>Q500*H500</f>
        <v>0</v>
      </c>
      <c r="S500" s="238">
        <v>0</v>
      </c>
      <c r="T500" s="239">
        <f>S500*H500</f>
        <v>0</v>
      </c>
      <c r="U500" s="39"/>
      <c r="V500" s="39"/>
      <c r="W500" s="39"/>
      <c r="X500" s="39"/>
      <c r="Y500" s="39"/>
      <c r="Z500" s="39"/>
      <c r="AA500" s="39"/>
      <c r="AB500" s="39"/>
      <c r="AC500" s="39"/>
      <c r="AD500" s="39"/>
      <c r="AE500" s="39"/>
      <c r="AR500" s="240" t="s">
        <v>398</v>
      </c>
      <c r="AT500" s="240" t="s">
        <v>256</v>
      </c>
      <c r="AU500" s="240" t="s">
        <v>85</v>
      </c>
      <c r="AY500" s="18" t="s">
        <v>253</v>
      </c>
      <c r="BE500" s="241">
        <f>IF(N500="základní",J500,0)</f>
        <v>0</v>
      </c>
      <c r="BF500" s="241">
        <f>IF(N500="snížená",J500,0)</f>
        <v>0</v>
      </c>
      <c r="BG500" s="241">
        <f>IF(N500="zákl. přenesená",J500,0)</f>
        <v>0</v>
      </c>
      <c r="BH500" s="241">
        <f>IF(N500="sníž. přenesená",J500,0)</f>
        <v>0</v>
      </c>
      <c r="BI500" s="241">
        <f>IF(N500="nulová",J500,0)</f>
        <v>0</v>
      </c>
      <c r="BJ500" s="18" t="s">
        <v>83</v>
      </c>
      <c r="BK500" s="241">
        <f>ROUND(I500*H500,2)</f>
        <v>0</v>
      </c>
      <c r="BL500" s="18" t="s">
        <v>398</v>
      </c>
      <c r="BM500" s="240" t="s">
        <v>608</v>
      </c>
    </row>
    <row r="501" s="13" customFormat="1">
      <c r="A501" s="13"/>
      <c r="B501" s="247"/>
      <c r="C501" s="248"/>
      <c r="D501" s="249" t="s">
        <v>264</v>
      </c>
      <c r="E501" s="250" t="s">
        <v>1</v>
      </c>
      <c r="F501" s="251" t="s">
        <v>277</v>
      </c>
      <c r="G501" s="248"/>
      <c r="H501" s="250" t="s">
        <v>1</v>
      </c>
      <c r="I501" s="252"/>
      <c r="J501" s="248"/>
      <c r="K501" s="248"/>
      <c r="L501" s="253"/>
      <c r="M501" s="254"/>
      <c r="N501" s="255"/>
      <c r="O501" s="255"/>
      <c r="P501" s="255"/>
      <c r="Q501" s="255"/>
      <c r="R501" s="255"/>
      <c r="S501" s="255"/>
      <c r="T501" s="256"/>
      <c r="U501" s="13"/>
      <c r="V501" s="13"/>
      <c r="W501" s="13"/>
      <c r="X501" s="13"/>
      <c r="Y501" s="13"/>
      <c r="Z501" s="13"/>
      <c r="AA501" s="13"/>
      <c r="AB501" s="13"/>
      <c r="AC501" s="13"/>
      <c r="AD501" s="13"/>
      <c r="AE501" s="13"/>
      <c r="AT501" s="257" t="s">
        <v>264</v>
      </c>
      <c r="AU501" s="257" t="s">
        <v>85</v>
      </c>
      <c r="AV501" s="13" t="s">
        <v>83</v>
      </c>
      <c r="AW501" s="13" t="s">
        <v>32</v>
      </c>
      <c r="AX501" s="13" t="s">
        <v>76</v>
      </c>
      <c r="AY501" s="257" t="s">
        <v>253</v>
      </c>
    </row>
    <row r="502" s="13" customFormat="1">
      <c r="A502" s="13"/>
      <c r="B502" s="247"/>
      <c r="C502" s="248"/>
      <c r="D502" s="249" t="s">
        <v>264</v>
      </c>
      <c r="E502" s="250" t="s">
        <v>1</v>
      </c>
      <c r="F502" s="251" t="s">
        <v>292</v>
      </c>
      <c r="G502" s="248"/>
      <c r="H502" s="250" t="s">
        <v>1</v>
      </c>
      <c r="I502" s="252"/>
      <c r="J502" s="248"/>
      <c r="K502" s="248"/>
      <c r="L502" s="253"/>
      <c r="M502" s="254"/>
      <c r="N502" s="255"/>
      <c r="O502" s="255"/>
      <c r="P502" s="255"/>
      <c r="Q502" s="255"/>
      <c r="R502" s="255"/>
      <c r="S502" s="255"/>
      <c r="T502" s="256"/>
      <c r="U502" s="13"/>
      <c r="V502" s="13"/>
      <c r="W502" s="13"/>
      <c r="X502" s="13"/>
      <c r="Y502" s="13"/>
      <c r="Z502" s="13"/>
      <c r="AA502" s="13"/>
      <c r="AB502" s="13"/>
      <c r="AC502" s="13"/>
      <c r="AD502" s="13"/>
      <c r="AE502" s="13"/>
      <c r="AT502" s="257" t="s">
        <v>264</v>
      </c>
      <c r="AU502" s="257" t="s">
        <v>85</v>
      </c>
      <c r="AV502" s="13" t="s">
        <v>83</v>
      </c>
      <c r="AW502" s="13" t="s">
        <v>32</v>
      </c>
      <c r="AX502" s="13" t="s">
        <v>76</v>
      </c>
      <c r="AY502" s="257" t="s">
        <v>253</v>
      </c>
    </row>
    <row r="503" s="14" customFormat="1">
      <c r="A503" s="14"/>
      <c r="B503" s="258"/>
      <c r="C503" s="259"/>
      <c r="D503" s="249" t="s">
        <v>264</v>
      </c>
      <c r="E503" s="260" t="s">
        <v>1</v>
      </c>
      <c r="F503" s="261" t="s">
        <v>609</v>
      </c>
      <c r="G503" s="259"/>
      <c r="H503" s="262">
        <v>74.992000000000004</v>
      </c>
      <c r="I503" s="263"/>
      <c r="J503" s="259"/>
      <c r="K503" s="259"/>
      <c r="L503" s="264"/>
      <c r="M503" s="265"/>
      <c r="N503" s="266"/>
      <c r="O503" s="266"/>
      <c r="P503" s="266"/>
      <c r="Q503" s="266"/>
      <c r="R503" s="266"/>
      <c r="S503" s="266"/>
      <c r="T503" s="267"/>
      <c r="U503" s="14"/>
      <c r="V503" s="14"/>
      <c r="W503" s="14"/>
      <c r="X503" s="14"/>
      <c r="Y503" s="14"/>
      <c r="Z503" s="14"/>
      <c r="AA503" s="14"/>
      <c r="AB503" s="14"/>
      <c r="AC503" s="14"/>
      <c r="AD503" s="14"/>
      <c r="AE503" s="14"/>
      <c r="AT503" s="268" t="s">
        <v>264</v>
      </c>
      <c r="AU503" s="268" t="s">
        <v>85</v>
      </c>
      <c r="AV503" s="14" t="s">
        <v>85</v>
      </c>
      <c r="AW503" s="14" t="s">
        <v>32</v>
      </c>
      <c r="AX503" s="14" t="s">
        <v>76</v>
      </c>
      <c r="AY503" s="268" t="s">
        <v>253</v>
      </c>
    </row>
    <row r="504" s="14" customFormat="1">
      <c r="A504" s="14"/>
      <c r="B504" s="258"/>
      <c r="C504" s="259"/>
      <c r="D504" s="249" t="s">
        <v>264</v>
      </c>
      <c r="E504" s="260" t="s">
        <v>1</v>
      </c>
      <c r="F504" s="261" t="s">
        <v>296</v>
      </c>
      <c r="G504" s="259"/>
      <c r="H504" s="262">
        <v>-3.7799999999999998</v>
      </c>
      <c r="I504" s="263"/>
      <c r="J504" s="259"/>
      <c r="K504" s="259"/>
      <c r="L504" s="264"/>
      <c r="M504" s="265"/>
      <c r="N504" s="266"/>
      <c r="O504" s="266"/>
      <c r="P504" s="266"/>
      <c r="Q504" s="266"/>
      <c r="R504" s="266"/>
      <c r="S504" s="266"/>
      <c r="T504" s="267"/>
      <c r="U504" s="14"/>
      <c r="V504" s="14"/>
      <c r="W504" s="14"/>
      <c r="X504" s="14"/>
      <c r="Y504" s="14"/>
      <c r="Z504" s="14"/>
      <c r="AA504" s="14"/>
      <c r="AB504" s="14"/>
      <c r="AC504" s="14"/>
      <c r="AD504" s="14"/>
      <c r="AE504" s="14"/>
      <c r="AT504" s="268" t="s">
        <v>264</v>
      </c>
      <c r="AU504" s="268" t="s">
        <v>85</v>
      </c>
      <c r="AV504" s="14" t="s">
        <v>85</v>
      </c>
      <c r="AW504" s="14" t="s">
        <v>32</v>
      </c>
      <c r="AX504" s="14" t="s">
        <v>76</v>
      </c>
      <c r="AY504" s="268" t="s">
        <v>253</v>
      </c>
    </row>
    <row r="505" s="15" customFormat="1">
      <c r="A505" s="15"/>
      <c r="B505" s="269"/>
      <c r="C505" s="270"/>
      <c r="D505" s="249" t="s">
        <v>264</v>
      </c>
      <c r="E505" s="271" t="s">
        <v>1</v>
      </c>
      <c r="F505" s="272" t="s">
        <v>283</v>
      </c>
      <c r="G505" s="270"/>
      <c r="H505" s="273">
        <v>71.212000000000003</v>
      </c>
      <c r="I505" s="274"/>
      <c r="J505" s="270"/>
      <c r="K505" s="270"/>
      <c r="L505" s="275"/>
      <c r="M505" s="276"/>
      <c r="N505" s="277"/>
      <c r="O505" s="277"/>
      <c r="P505" s="277"/>
      <c r="Q505" s="277"/>
      <c r="R505" s="277"/>
      <c r="S505" s="277"/>
      <c r="T505" s="278"/>
      <c r="U505" s="15"/>
      <c r="V505" s="15"/>
      <c r="W505" s="15"/>
      <c r="X505" s="15"/>
      <c r="Y505" s="15"/>
      <c r="Z505" s="15"/>
      <c r="AA505" s="15"/>
      <c r="AB505" s="15"/>
      <c r="AC505" s="15"/>
      <c r="AD505" s="15"/>
      <c r="AE505" s="15"/>
      <c r="AT505" s="279" t="s">
        <v>264</v>
      </c>
      <c r="AU505" s="279" t="s">
        <v>85</v>
      </c>
      <c r="AV505" s="15" t="s">
        <v>260</v>
      </c>
      <c r="AW505" s="15" t="s">
        <v>32</v>
      </c>
      <c r="AX505" s="15" t="s">
        <v>83</v>
      </c>
      <c r="AY505" s="279" t="s">
        <v>253</v>
      </c>
    </row>
    <row r="506" s="2" customFormat="1" ht="16.5" customHeight="1">
      <c r="A506" s="39"/>
      <c r="B506" s="40"/>
      <c r="C506" s="291" t="s">
        <v>610</v>
      </c>
      <c r="D506" s="291" t="s">
        <v>371</v>
      </c>
      <c r="E506" s="292" t="s">
        <v>611</v>
      </c>
      <c r="F506" s="293" t="s">
        <v>612</v>
      </c>
      <c r="G506" s="294" t="s">
        <v>179</v>
      </c>
      <c r="H506" s="295">
        <v>78.332999999999998</v>
      </c>
      <c r="I506" s="296"/>
      <c r="J506" s="297">
        <f>ROUND(I506*H506,2)</f>
        <v>0</v>
      </c>
      <c r="K506" s="293" t="s">
        <v>1</v>
      </c>
      <c r="L506" s="298"/>
      <c r="M506" s="299" t="s">
        <v>1</v>
      </c>
      <c r="N506" s="300" t="s">
        <v>41</v>
      </c>
      <c r="O506" s="92"/>
      <c r="P506" s="238">
        <f>O506*H506</f>
        <v>0</v>
      </c>
      <c r="Q506" s="238">
        <v>0</v>
      </c>
      <c r="R506" s="238">
        <f>Q506*H506</f>
        <v>0</v>
      </c>
      <c r="S506" s="238">
        <v>0</v>
      </c>
      <c r="T506" s="239">
        <f>S506*H506</f>
        <v>0</v>
      </c>
      <c r="U506" s="39"/>
      <c r="V506" s="39"/>
      <c r="W506" s="39"/>
      <c r="X506" s="39"/>
      <c r="Y506" s="39"/>
      <c r="Z506" s="39"/>
      <c r="AA506" s="39"/>
      <c r="AB506" s="39"/>
      <c r="AC506" s="39"/>
      <c r="AD506" s="39"/>
      <c r="AE506" s="39"/>
      <c r="AR506" s="240" t="s">
        <v>366</v>
      </c>
      <c r="AT506" s="240" t="s">
        <v>371</v>
      </c>
      <c r="AU506" s="240" t="s">
        <v>85</v>
      </c>
      <c r="AY506" s="18" t="s">
        <v>253</v>
      </c>
      <c r="BE506" s="241">
        <f>IF(N506="základní",J506,0)</f>
        <v>0</v>
      </c>
      <c r="BF506" s="241">
        <f>IF(N506="snížená",J506,0)</f>
        <v>0</v>
      </c>
      <c r="BG506" s="241">
        <f>IF(N506="zákl. přenesená",J506,0)</f>
        <v>0</v>
      </c>
      <c r="BH506" s="241">
        <f>IF(N506="sníž. přenesená",J506,0)</f>
        <v>0</v>
      </c>
      <c r="BI506" s="241">
        <f>IF(N506="nulová",J506,0)</f>
        <v>0</v>
      </c>
      <c r="BJ506" s="18" t="s">
        <v>83</v>
      </c>
      <c r="BK506" s="241">
        <f>ROUND(I506*H506,2)</f>
        <v>0</v>
      </c>
      <c r="BL506" s="18" t="s">
        <v>398</v>
      </c>
      <c r="BM506" s="240" t="s">
        <v>613</v>
      </c>
    </row>
    <row r="507" s="2" customFormat="1">
      <c r="A507" s="39"/>
      <c r="B507" s="40"/>
      <c r="C507" s="41"/>
      <c r="D507" s="249" t="s">
        <v>479</v>
      </c>
      <c r="E507" s="41"/>
      <c r="F507" s="301" t="s">
        <v>614</v>
      </c>
      <c r="G507" s="41"/>
      <c r="H507" s="41"/>
      <c r="I507" s="244"/>
      <c r="J507" s="41"/>
      <c r="K507" s="41"/>
      <c r="L507" s="45"/>
      <c r="M507" s="245"/>
      <c r="N507" s="246"/>
      <c r="O507" s="92"/>
      <c r="P507" s="92"/>
      <c r="Q507" s="92"/>
      <c r="R507" s="92"/>
      <c r="S507" s="92"/>
      <c r="T507" s="93"/>
      <c r="U507" s="39"/>
      <c r="V507" s="39"/>
      <c r="W507" s="39"/>
      <c r="X507" s="39"/>
      <c r="Y507" s="39"/>
      <c r="Z507" s="39"/>
      <c r="AA507" s="39"/>
      <c r="AB507" s="39"/>
      <c r="AC507" s="39"/>
      <c r="AD507" s="39"/>
      <c r="AE507" s="39"/>
      <c r="AT507" s="18" t="s">
        <v>479</v>
      </c>
      <c r="AU507" s="18" t="s">
        <v>85</v>
      </c>
    </row>
    <row r="508" s="14" customFormat="1">
      <c r="A508" s="14"/>
      <c r="B508" s="258"/>
      <c r="C508" s="259"/>
      <c r="D508" s="249" t="s">
        <v>264</v>
      </c>
      <c r="E508" s="259"/>
      <c r="F508" s="261" t="s">
        <v>615</v>
      </c>
      <c r="G508" s="259"/>
      <c r="H508" s="262">
        <v>78.332999999999998</v>
      </c>
      <c r="I508" s="263"/>
      <c r="J508" s="259"/>
      <c r="K508" s="259"/>
      <c r="L508" s="264"/>
      <c r="M508" s="265"/>
      <c r="N508" s="266"/>
      <c r="O508" s="266"/>
      <c r="P508" s="266"/>
      <c r="Q508" s="266"/>
      <c r="R508" s="266"/>
      <c r="S508" s="266"/>
      <c r="T508" s="267"/>
      <c r="U508" s="14"/>
      <c r="V508" s="14"/>
      <c r="W508" s="14"/>
      <c r="X508" s="14"/>
      <c r="Y508" s="14"/>
      <c r="Z508" s="14"/>
      <c r="AA508" s="14"/>
      <c r="AB508" s="14"/>
      <c r="AC508" s="14"/>
      <c r="AD508" s="14"/>
      <c r="AE508" s="14"/>
      <c r="AT508" s="268" t="s">
        <v>264</v>
      </c>
      <c r="AU508" s="268" t="s">
        <v>85</v>
      </c>
      <c r="AV508" s="14" t="s">
        <v>85</v>
      </c>
      <c r="AW508" s="14" t="s">
        <v>4</v>
      </c>
      <c r="AX508" s="14" t="s">
        <v>83</v>
      </c>
      <c r="AY508" s="268" t="s">
        <v>253</v>
      </c>
    </row>
    <row r="509" s="2" customFormat="1" ht="24.15" customHeight="1">
      <c r="A509" s="39"/>
      <c r="B509" s="40"/>
      <c r="C509" s="229" t="s">
        <v>616</v>
      </c>
      <c r="D509" s="229" t="s">
        <v>256</v>
      </c>
      <c r="E509" s="230" t="s">
        <v>617</v>
      </c>
      <c r="F509" s="231" t="s">
        <v>618</v>
      </c>
      <c r="G509" s="232" t="s">
        <v>187</v>
      </c>
      <c r="H509" s="233">
        <v>4.4500000000000002</v>
      </c>
      <c r="I509" s="234"/>
      <c r="J509" s="235">
        <f>ROUND(I509*H509,2)</f>
        <v>0</v>
      </c>
      <c r="K509" s="231" t="s">
        <v>259</v>
      </c>
      <c r="L509" s="45"/>
      <c r="M509" s="236" t="s">
        <v>1</v>
      </c>
      <c r="N509" s="237" t="s">
        <v>41</v>
      </c>
      <c r="O509" s="92"/>
      <c r="P509" s="238">
        <f>O509*H509</f>
        <v>0</v>
      </c>
      <c r="Q509" s="238">
        <v>0</v>
      </c>
      <c r="R509" s="238">
        <f>Q509*H509</f>
        <v>0</v>
      </c>
      <c r="S509" s="238">
        <v>0</v>
      </c>
      <c r="T509" s="239">
        <f>S509*H509</f>
        <v>0</v>
      </c>
      <c r="U509" s="39"/>
      <c r="V509" s="39"/>
      <c r="W509" s="39"/>
      <c r="X509" s="39"/>
      <c r="Y509" s="39"/>
      <c r="Z509" s="39"/>
      <c r="AA509" s="39"/>
      <c r="AB509" s="39"/>
      <c r="AC509" s="39"/>
      <c r="AD509" s="39"/>
      <c r="AE509" s="39"/>
      <c r="AR509" s="240" t="s">
        <v>398</v>
      </c>
      <c r="AT509" s="240" t="s">
        <v>256</v>
      </c>
      <c r="AU509" s="240" t="s">
        <v>85</v>
      </c>
      <c r="AY509" s="18" t="s">
        <v>253</v>
      </c>
      <c r="BE509" s="241">
        <f>IF(N509="základní",J509,0)</f>
        <v>0</v>
      </c>
      <c r="BF509" s="241">
        <f>IF(N509="snížená",J509,0)</f>
        <v>0</v>
      </c>
      <c r="BG509" s="241">
        <f>IF(N509="zákl. přenesená",J509,0)</f>
        <v>0</v>
      </c>
      <c r="BH509" s="241">
        <f>IF(N509="sníž. přenesená",J509,0)</f>
        <v>0</v>
      </c>
      <c r="BI509" s="241">
        <f>IF(N509="nulová",J509,0)</f>
        <v>0</v>
      </c>
      <c r="BJ509" s="18" t="s">
        <v>83</v>
      </c>
      <c r="BK509" s="241">
        <f>ROUND(I509*H509,2)</f>
        <v>0</v>
      </c>
      <c r="BL509" s="18" t="s">
        <v>398</v>
      </c>
      <c r="BM509" s="240" t="s">
        <v>619</v>
      </c>
    </row>
    <row r="510" s="2" customFormat="1">
      <c r="A510" s="39"/>
      <c r="B510" s="40"/>
      <c r="C510" s="41"/>
      <c r="D510" s="242" t="s">
        <v>262</v>
      </c>
      <c r="E510" s="41"/>
      <c r="F510" s="243" t="s">
        <v>620</v>
      </c>
      <c r="G510" s="41"/>
      <c r="H510" s="41"/>
      <c r="I510" s="244"/>
      <c r="J510" s="41"/>
      <c r="K510" s="41"/>
      <c r="L510" s="45"/>
      <c r="M510" s="245"/>
      <c r="N510" s="246"/>
      <c r="O510" s="92"/>
      <c r="P510" s="92"/>
      <c r="Q510" s="92"/>
      <c r="R510" s="92"/>
      <c r="S510" s="92"/>
      <c r="T510" s="93"/>
      <c r="U510" s="39"/>
      <c r="V510" s="39"/>
      <c r="W510" s="39"/>
      <c r="X510" s="39"/>
      <c r="Y510" s="39"/>
      <c r="Z510" s="39"/>
      <c r="AA510" s="39"/>
      <c r="AB510" s="39"/>
      <c r="AC510" s="39"/>
      <c r="AD510" s="39"/>
      <c r="AE510" s="39"/>
      <c r="AT510" s="18" t="s">
        <v>262</v>
      </c>
      <c r="AU510" s="18" t="s">
        <v>85</v>
      </c>
    </row>
    <row r="511" s="13" customFormat="1">
      <c r="A511" s="13"/>
      <c r="B511" s="247"/>
      <c r="C511" s="248"/>
      <c r="D511" s="249" t="s">
        <v>264</v>
      </c>
      <c r="E511" s="250" t="s">
        <v>1</v>
      </c>
      <c r="F511" s="251" t="s">
        <v>621</v>
      </c>
      <c r="G511" s="248"/>
      <c r="H511" s="250" t="s">
        <v>1</v>
      </c>
      <c r="I511" s="252"/>
      <c r="J511" s="248"/>
      <c r="K511" s="248"/>
      <c r="L511" s="253"/>
      <c r="M511" s="254"/>
      <c r="N511" s="255"/>
      <c r="O511" s="255"/>
      <c r="P511" s="255"/>
      <c r="Q511" s="255"/>
      <c r="R511" s="255"/>
      <c r="S511" s="255"/>
      <c r="T511" s="256"/>
      <c r="U511" s="13"/>
      <c r="V511" s="13"/>
      <c r="W511" s="13"/>
      <c r="X511" s="13"/>
      <c r="Y511" s="13"/>
      <c r="Z511" s="13"/>
      <c r="AA511" s="13"/>
      <c r="AB511" s="13"/>
      <c r="AC511" s="13"/>
      <c r="AD511" s="13"/>
      <c r="AE511" s="13"/>
      <c r="AT511" s="257" t="s">
        <v>264</v>
      </c>
      <c r="AU511" s="257" t="s">
        <v>85</v>
      </c>
      <c r="AV511" s="13" t="s">
        <v>83</v>
      </c>
      <c r="AW511" s="13" t="s">
        <v>32</v>
      </c>
      <c r="AX511" s="13" t="s">
        <v>76</v>
      </c>
      <c r="AY511" s="257" t="s">
        <v>253</v>
      </c>
    </row>
    <row r="512" s="14" customFormat="1">
      <c r="A512" s="14"/>
      <c r="B512" s="258"/>
      <c r="C512" s="259"/>
      <c r="D512" s="249" t="s">
        <v>264</v>
      </c>
      <c r="E512" s="260" t="s">
        <v>1</v>
      </c>
      <c r="F512" s="261" t="s">
        <v>622</v>
      </c>
      <c r="G512" s="259"/>
      <c r="H512" s="262">
        <v>3</v>
      </c>
      <c r="I512" s="263"/>
      <c r="J512" s="259"/>
      <c r="K512" s="259"/>
      <c r="L512" s="264"/>
      <c r="M512" s="265"/>
      <c r="N512" s="266"/>
      <c r="O512" s="266"/>
      <c r="P512" s="266"/>
      <c r="Q512" s="266"/>
      <c r="R512" s="266"/>
      <c r="S512" s="266"/>
      <c r="T512" s="267"/>
      <c r="U512" s="14"/>
      <c r="V512" s="14"/>
      <c r="W512" s="14"/>
      <c r="X512" s="14"/>
      <c r="Y512" s="14"/>
      <c r="Z512" s="14"/>
      <c r="AA512" s="14"/>
      <c r="AB512" s="14"/>
      <c r="AC512" s="14"/>
      <c r="AD512" s="14"/>
      <c r="AE512" s="14"/>
      <c r="AT512" s="268" t="s">
        <v>264</v>
      </c>
      <c r="AU512" s="268" t="s">
        <v>85</v>
      </c>
      <c r="AV512" s="14" t="s">
        <v>85</v>
      </c>
      <c r="AW512" s="14" t="s">
        <v>32</v>
      </c>
      <c r="AX512" s="14" t="s">
        <v>76</v>
      </c>
      <c r="AY512" s="268" t="s">
        <v>253</v>
      </c>
    </row>
    <row r="513" s="13" customFormat="1">
      <c r="A513" s="13"/>
      <c r="B513" s="247"/>
      <c r="C513" s="248"/>
      <c r="D513" s="249" t="s">
        <v>264</v>
      </c>
      <c r="E513" s="250" t="s">
        <v>1</v>
      </c>
      <c r="F513" s="251" t="s">
        <v>623</v>
      </c>
      <c r="G513" s="248"/>
      <c r="H513" s="250" t="s">
        <v>1</v>
      </c>
      <c r="I513" s="252"/>
      <c r="J513" s="248"/>
      <c r="K513" s="248"/>
      <c r="L513" s="253"/>
      <c r="M513" s="254"/>
      <c r="N513" s="255"/>
      <c r="O513" s="255"/>
      <c r="P513" s="255"/>
      <c r="Q513" s="255"/>
      <c r="R513" s="255"/>
      <c r="S513" s="255"/>
      <c r="T513" s="256"/>
      <c r="U513" s="13"/>
      <c r="V513" s="13"/>
      <c r="W513" s="13"/>
      <c r="X513" s="13"/>
      <c r="Y513" s="13"/>
      <c r="Z513" s="13"/>
      <c r="AA513" s="13"/>
      <c r="AB513" s="13"/>
      <c r="AC513" s="13"/>
      <c r="AD513" s="13"/>
      <c r="AE513" s="13"/>
      <c r="AT513" s="257" t="s">
        <v>264</v>
      </c>
      <c r="AU513" s="257" t="s">
        <v>85</v>
      </c>
      <c r="AV513" s="13" t="s">
        <v>83</v>
      </c>
      <c r="AW513" s="13" t="s">
        <v>32</v>
      </c>
      <c r="AX513" s="13" t="s">
        <v>76</v>
      </c>
      <c r="AY513" s="257" t="s">
        <v>253</v>
      </c>
    </row>
    <row r="514" s="14" customFormat="1">
      <c r="A514" s="14"/>
      <c r="B514" s="258"/>
      <c r="C514" s="259"/>
      <c r="D514" s="249" t="s">
        <v>264</v>
      </c>
      <c r="E514" s="260" t="s">
        <v>1</v>
      </c>
      <c r="F514" s="261" t="s">
        <v>624</v>
      </c>
      <c r="G514" s="259"/>
      <c r="H514" s="262">
        <v>1.45</v>
      </c>
      <c r="I514" s="263"/>
      <c r="J514" s="259"/>
      <c r="K514" s="259"/>
      <c r="L514" s="264"/>
      <c r="M514" s="265"/>
      <c r="N514" s="266"/>
      <c r="O514" s="266"/>
      <c r="P514" s="266"/>
      <c r="Q514" s="266"/>
      <c r="R514" s="266"/>
      <c r="S514" s="266"/>
      <c r="T514" s="267"/>
      <c r="U514" s="14"/>
      <c r="V514" s="14"/>
      <c r="W514" s="14"/>
      <c r="X514" s="14"/>
      <c r="Y514" s="14"/>
      <c r="Z514" s="14"/>
      <c r="AA514" s="14"/>
      <c r="AB514" s="14"/>
      <c r="AC514" s="14"/>
      <c r="AD514" s="14"/>
      <c r="AE514" s="14"/>
      <c r="AT514" s="268" t="s">
        <v>264</v>
      </c>
      <c r="AU514" s="268" t="s">
        <v>85</v>
      </c>
      <c r="AV514" s="14" t="s">
        <v>85</v>
      </c>
      <c r="AW514" s="14" t="s">
        <v>32</v>
      </c>
      <c r="AX514" s="14" t="s">
        <v>76</v>
      </c>
      <c r="AY514" s="268" t="s">
        <v>253</v>
      </c>
    </row>
    <row r="515" s="15" customFormat="1">
      <c r="A515" s="15"/>
      <c r="B515" s="269"/>
      <c r="C515" s="270"/>
      <c r="D515" s="249" t="s">
        <v>264</v>
      </c>
      <c r="E515" s="271" t="s">
        <v>1</v>
      </c>
      <c r="F515" s="272" t="s">
        <v>283</v>
      </c>
      <c r="G515" s="270"/>
      <c r="H515" s="273">
        <v>4.4500000000000002</v>
      </c>
      <c r="I515" s="274"/>
      <c r="J515" s="270"/>
      <c r="K515" s="270"/>
      <c r="L515" s="275"/>
      <c r="M515" s="276"/>
      <c r="N515" s="277"/>
      <c r="O515" s="277"/>
      <c r="P515" s="277"/>
      <c r="Q515" s="277"/>
      <c r="R515" s="277"/>
      <c r="S515" s="277"/>
      <c r="T515" s="278"/>
      <c r="U515" s="15"/>
      <c r="V515" s="15"/>
      <c r="W515" s="15"/>
      <c r="X515" s="15"/>
      <c r="Y515" s="15"/>
      <c r="Z515" s="15"/>
      <c r="AA515" s="15"/>
      <c r="AB515" s="15"/>
      <c r="AC515" s="15"/>
      <c r="AD515" s="15"/>
      <c r="AE515" s="15"/>
      <c r="AT515" s="279" t="s">
        <v>264</v>
      </c>
      <c r="AU515" s="279" t="s">
        <v>85</v>
      </c>
      <c r="AV515" s="15" t="s">
        <v>260</v>
      </c>
      <c r="AW515" s="15" t="s">
        <v>32</v>
      </c>
      <c r="AX515" s="15" t="s">
        <v>83</v>
      </c>
      <c r="AY515" s="279" t="s">
        <v>253</v>
      </c>
    </row>
    <row r="516" s="2" customFormat="1" ht="24.15" customHeight="1">
      <c r="A516" s="39"/>
      <c r="B516" s="40"/>
      <c r="C516" s="291" t="s">
        <v>625</v>
      </c>
      <c r="D516" s="291" t="s">
        <v>371</v>
      </c>
      <c r="E516" s="292" t="s">
        <v>626</v>
      </c>
      <c r="F516" s="293" t="s">
        <v>627</v>
      </c>
      <c r="G516" s="294" t="s">
        <v>187</v>
      </c>
      <c r="H516" s="295">
        <v>3.2999999999999998</v>
      </c>
      <c r="I516" s="296"/>
      <c r="J516" s="297">
        <f>ROUND(I516*H516,2)</f>
        <v>0</v>
      </c>
      <c r="K516" s="293" t="s">
        <v>1</v>
      </c>
      <c r="L516" s="298"/>
      <c r="M516" s="299" t="s">
        <v>1</v>
      </c>
      <c r="N516" s="300" t="s">
        <v>41</v>
      </c>
      <c r="O516" s="92"/>
      <c r="P516" s="238">
        <f>O516*H516</f>
        <v>0</v>
      </c>
      <c r="Q516" s="238">
        <v>0.0050000000000000001</v>
      </c>
      <c r="R516" s="238">
        <f>Q516*H516</f>
        <v>0.016500000000000001</v>
      </c>
      <c r="S516" s="238">
        <v>0</v>
      </c>
      <c r="T516" s="239">
        <f>S516*H516</f>
        <v>0</v>
      </c>
      <c r="U516" s="39"/>
      <c r="V516" s="39"/>
      <c r="W516" s="39"/>
      <c r="X516" s="39"/>
      <c r="Y516" s="39"/>
      <c r="Z516" s="39"/>
      <c r="AA516" s="39"/>
      <c r="AB516" s="39"/>
      <c r="AC516" s="39"/>
      <c r="AD516" s="39"/>
      <c r="AE516" s="39"/>
      <c r="AR516" s="240" t="s">
        <v>366</v>
      </c>
      <c r="AT516" s="240" t="s">
        <v>371</v>
      </c>
      <c r="AU516" s="240" t="s">
        <v>85</v>
      </c>
      <c r="AY516" s="18" t="s">
        <v>253</v>
      </c>
      <c r="BE516" s="241">
        <f>IF(N516="základní",J516,0)</f>
        <v>0</v>
      </c>
      <c r="BF516" s="241">
        <f>IF(N516="snížená",J516,0)</f>
        <v>0</v>
      </c>
      <c r="BG516" s="241">
        <f>IF(N516="zákl. přenesená",J516,0)</f>
        <v>0</v>
      </c>
      <c r="BH516" s="241">
        <f>IF(N516="sníž. přenesená",J516,0)</f>
        <v>0</v>
      </c>
      <c r="BI516" s="241">
        <f>IF(N516="nulová",J516,0)</f>
        <v>0</v>
      </c>
      <c r="BJ516" s="18" t="s">
        <v>83</v>
      </c>
      <c r="BK516" s="241">
        <f>ROUND(I516*H516,2)</f>
        <v>0</v>
      </c>
      <c r="BL516" s="18" t="s">
        <v>398</v>
      </c>
      <c r="BM516" s="240" t="s">
        <v>628</v>
      </c>
    </row>
    <row r="517" s="13" customFormat="1">
      <c r="A517" s="13"/>
      <c r="B517" s="247"/>
      <c r="C517" s="248"/>
      <c r="D517" s="249" t="s">
        <v>264</v>
      </c>
      <c r="E517" s="250" t="s">
        <v>1</v>
      </c>
      <c r="F517" s="251" t="s">
        <v>621</v>
      </c>
      <c r="G517" s="248"/>
      <c r="H517" s="250" t="s">
        <v>1</v>
      </c>
      <c r="I517" s="252"/>
      <c r="J517" s="248"/>
      <c r="K517" s="248"/>
      <c r="L517" s="253"/>
      <c r="M517" s="254"/>
      <c r="N517" s="255"/>
      <c r="O517" s="255"/>
      <c r="P517" s="255"/>
      <c r="Q517" s="255"/>
      <c r="R517" s="255"/>
      <c r="S517" s="255"/>
      <c r="T517" s="256"/>
      <c r="U517" s="13"/>
      <c r="V517" s="13"/>
      <c r="W517" s="13"/>
      <c r="X517" s="13"/>
      <c r="Y517" s="13"/>
      <c r="Z517" s="13"/>
      <c r="AA517" s="13"/>
      <c r="AB517" s="13"/>
      <c r="AC517" s="13"/>
      <c r="AD517" s="13"/>
      <c r="AE517" s="13"/>
      <c r="AT517" s="257" t="s">
        <v>264</v>
      </c>
      <c r="AU517" s="257" t="s">
        <v>85</v>
      </c>
      <c r="AV517" s="13" t="s">
        <v>83</v>
      </c>
      <c r="AW517" s="13" t="s">
        <v>32</v>
      </c>
      <c r="AX517" s="13" t="s">
        <v>76</v>
      </c>
      <c r="AY517" s="257" t="s">
        <v>253</v>
      </c>
    </row>
    <row r="518" s="14" customFormat="1">
      <c r="A518" s="14"/>
      <c r="B518" s="258"/>
      <c r="C518" s="259"/>
      <c r="D518" s="249" t="s">
        <v>264</v>
      </c>
      <c r="E518" s="260" t="s">
        <v>1</v>
      </c>
      <c r="F518" s="261" t="s">
        <v>622</v>
      </c>
      <c r="G518" s="259"/>
      <c r="H518" s="262">
        <v>3</v>
      </c>
      <c r="I518" s="263"/>
      <c r="J518" s="259"/>
      <c r="K518" s="259"/>
      <c r="L518" s="264"/>
      <c r="M518" s="265"/>
      <c r="N518" s="266"/>
      <c r="O518" s="266"/>
      <c r="P518" s="266"/>
      <c r="Q518" s="266"/>
      <c r="R518" s="266"/>
      <c r="S518" s="266"/>
      <c r="T518" s="267"/>
      <c r="U518" s="14"/>
      <c r="V518" s="14"/>
      <c r="W518" s="14"/>
      <c r="X518" s="14"/>
      <c r="Y518" s="14"/>
      <c r="Z518" s="14"/>
      <c r="AA518" s="14"/>
      <c r="AB518" s="14"/>
      <c r="AC518" s="14"/>
      <c r="AD518" s="14"/>
      <c r="AE518" s="14"/>
      <c r="AT518" s="268" t="s">
        <v>264</v>
      </c>
      <c r="AU518" s="268" t="s">
        <v>85</v>
      </c>
      <c r="AV518" s="14" t="s">
        <v>85</v>
      </c>
      <c r="AW518" s="14" t="s">
        <v>32</v>
      </c>
      <c r="AX518" s="14" t="s">
        <v>83</v>
      </c>
      <c r="AY518" s="268" t="s">
        <v>253</v>
      </c>
    </row>
    <row r="519" s="14" customFormat="1">
      <c r="A519" s="14"/>
      <c r="B519" s="258"/>
      <c r="C519" s="259"/>
      <c r="D519" s="249" t="s">
        <v>264</v>
      </c>
      <c r="E519" s="259"/>
      <c r="F519" s="261" t="s">
        <v>629</v>
      </c>
      <c r="G519" s="259"/>
      <c r="H519" s="262">
        <v>3.2999999999999998</v>
      </c>
      <c r="I519" s="263"/>
      <c r="J519" s="259"/>
      <c r="K519" s="259"/>
      <c r="L519" s="264"/>
      <c r="M519" s="265"/>
      <c r="N519" s="266"/>
      <c r="O519" s="266"/>
      <c r="P519" s="266"/>
      <c r="Q519" s="266"/>
      <c r="R519" s="266"/>
      <c r="S519" s="266"/>
      <c r="T519" s="267"/>
      <c r="U519" s="14"/>
      <c r="V519" s="14"/>
      <c r="W519" s="14"/>
      <c r="X519" s="14"/>
      <c r="Y519" s="14"/>
      <c r="Z519" s="14"/>
      <c r="AA519" s="14"/>
      <c r="AB519" s="14"/>
      <c r="AC519" s="14"/>
      <c r="AD519" s="14"/>
      <c r="AE519" s="14"/>
      <c r="AT519" s="268" t="s">
        <v>264</v>
      </c>
      <c r="AU519" s="268" t="s">
        <v>85</v>
      </c>
      <c r="AV519" s="14" t="s">
        <v>85</v>
      </c>
      <c r="AW519" s="14" t="s">
        <v>4</v>
      </c>
      <c r="AX519" s="14" t="s">
        <v>83</v>
      </c>
      <c r="AY519" s="268" t="s">
        <v>253</v>
      </c>
    </row>
    <row r="520" s="2" customFormat="1" ht="24.15" customHeight="1">
      <c r="A520" s="39"/>
      <c r="B520" s="40"/>
      <c r="C520" s="291" t="s">
        <v>630</v>
      </c>
      <c r="D520" s="291" t="s">
        <v>371</v>
      </c>
      <c r="E520" s="292" t="s">
        <v>631</v>
      </c>
      <c r="F520" s="293" t="s">
        <v>632</v>
      </c>
      <c r="G520" s="294" t="s">
        <v>187</v>
      </c>
      <c r="H520" s="295">
        <v>1.595</v>
      </c>
      <c r="I520" s="296"/>
      <c r="J520" s="297">
        <f>ROUND(I520*H520,2)</f>
        <v>0</v>
      </c>
      <c r="K520" s="293" t="s">
        <v>1</v>
      </c>
      <c r="L520" s="298"/>
      <c r="M520" s="299" t="s">
        <v>1</v>
      </c>
      <c r="N520" s="300" t="s">
        <v>41</v>
      </c>
      <c r="O520" s="92"/>
      <c r="P520" s="238">
        <f>O520*H520</f>
        <v>0</v>
      </c>
      <c r="Q520" s="238">
        <v>0.0050000000000000001</v>
      </c>
      <c r="R520" s="238">
        <f>Q520*H520</f>
        <v>0.0079749999999999995</v>
      </c>
      <c r="S520" s="238">
        <v>0</v>
      </c>
      <c r="T520" s="239">
        <f>S520*H520</f>
        <v>0</v>
      </c>
      <c r="U520" s="39"/>
      <c r="V520" s="39"/>
      <c r="W520" s="39"/>
      <c r="X520" s="39"/>
      <c r="Y520" s="39"/>
      <c r="Z520" s="39"/>
      <c r="AA520" s="39"/>
      <c r="AB520" s="39"/>
      <c r="AC520" s="39"/>
      <c r="AD520" s="39"/>
      <c r="AE520" s="39"/>
      <c r="AR520" s="240" t="s">
        <v>366</v>
      </c>
      <c r="AT520" s="240" t="s">
        <v>371</v>
      </c>
      <c r="AU520" s="240" t="s">
        <v>85</v>
      </c>
      <c r="AY520" s="18" t="s">
        <v>253</v>
      </c>
      <c r="BE520" s="241">
        <f>IF(N520="základní",J520,0)</f>
        <v>0</v>
      </c>
      <c r="BF520" s="241">
        <f>IF(N520="snížená",J520,0)</f>
        <v>0</v>
      </c>
      <c r="BG520" s="241">
        <f>IF(N520="zákl. přenesená",J520,0)</f>
        <v>0</v>
      </c>
      <c r="BH520" s="241">
        <f>IF(N520="sníž. přenesená",J520,0)</f>
        <v>0</v>
      </c>
      <c r="BI520" s="241">
        <f>IF(N520="nulová",J520,0)</f>
        <v>0</v>
      </c>
      <c r="BJ520" s="18" t="s">
        <v>83</v>
      </c>
      <c r="BK520" s="241">
        <f>ROUND(I520*H520,2)</f>
        <v>0</v>
      </c>
      <c r="BL520" s="18" t="s">
        <v>398</v>
      </c>
      <c r="BM520" s="240" t="s">
        <v>633</v>
      </c>
    </row>
    <row r="521" s="13" customFormat="1">
      <c r="A521" s="13"/>
      <c r="B521" s="247"/>
      <c r="C521" s="248"/>
      <c r="D521" s="249" t="s">
        <v>264</v>
      </c>
      <c r="E521" s="250" t="s">
        <v>1</v>
      </c>
      <c r="F521" s="251" t="s">
        <v>623</v>
      </c>
      <c r="G521" s="248"/>
      <c r="H521" s="250" t="s">
        <v>1</v>
      </c>
      <c r="I521" s="252"/>
      <c r="J521" s="248"/>
      <c r="K521" s="248"/>
      <c r="L521" s="253"/>
      <c r="M521" s="254"/>
      <c r="N521" s="255"/>
      <c r="O521" s="255"/>
      <c r="P521" s="255"/>
      <c r="Q521" s="255"/>
      <c r="R521" s="255"/>
      <c r="S521" s="255"/>
      <c r="T521" s="256"/>
      <c r="U521" s="13"/>
      <c r="V521" s="13"/>
      <c r="W521" s="13"/>
      <c r="X521" s="13"/>
      <c r="Y521" s="13"/>
      <c r="Z521" s="13"/>
      <c r="AA521" s="13"/>
      <c r="AB521" s="13"/>
      <c r="AC521" s="13"/>
      <c r="AD521" s="13"/>
      <c r="AE521" s="13"/>
      <c r="AT521" s="257" t="s">
        <v>264</v>
      </c>
      <c r="AU521" s="257" t="s">
        <v>85</v>
      </c>
      <c r="AV521" s="13" t="s">
        <v>83</v>
      </c>
      <c r="AW521" s="13" t="s">
        <v>32</v>
      </c>
      <c r="AX521" s="13" t="s">
        <v>76</v>
      </c>
      <c r="AY521" s="257" t="s">
        <v>253</v>
      </c>
    </row>
    <row r="522" s="14" customFormat="1">
      <c r="A522" s="14"/>
      <c r="B522" s="258"/>
      <c r="C522" s="259"/>
      <c r="D522" s="249" t="s">
        <v>264</v>
      </c>
      <c r="E522" s="260" t="s">
        <v>1</v>
      </c>
      <c r="F522" s="261" t="s">
        <v>624</v>
      </c>
      <c r="G522" s="259"/>
      <c r="H522" s="262">
        <v>1.45</v>
      </c>
      <c r="I522" s="263"/>
      <c r="J522" s="259"/>
      <c r="K522" s="259"/>
      <c r="L522" s="264"/>
      <c r="M522" s="265"/>
      <c r="N522" s="266"/>
      <c r="O522" s="266"/>
      <c r="P522" s="266"/>
      <c r="Q522" s="266"/>
      <c r="R522" s="266"/>
      <c r="S522" s="266"/>
      <c r="T522" s="267"/>
      <c r="U522" s="14"/>
      <c r="V522" s="14"/>
      <c r="W522" s="14"/>
      <c r="X522" s="14"/>
      <c r="Y522" s="14"/>
      <c r="Z522" s="14"/>
      <c r="AA522" s="14"/>
      <c r="AB522" s="14"/>
      <c r="AC522" s="14"/>
      <c r="AD522" s="14"/>
      <c r="AE522" s="14"/>
      <c r="AT522" s="268" t="s">
        <v>264</v>
      </c>
      <c r="AU522" s="268" t="s">
        <v>85</v>
      </c>
      <c r="AV522" s="14" t="s">
        <v>85</v>
      </c>
      <c r="AW522" s="14" t="s">
        <v>32</v>
      </c>
      <c r="AX522" s="14" t="s">
        <v>83</v>
      </c>
      <c r="AY522" s="268" t="s">
        <v>253</v>
      </c>
    </row>
    <row r="523" s="14" customFormat="1">
      <c r="A523" s="14"/>
      <c r="B523" s="258"/>
      <c r="C523" s="259"/>
      <c r="D523" s="249" t="s">
        <v>264</v>
      </c>
      <c r="E523" s="259"/>
      <c r="F523" s="261" t="s">
        <v>634</v>
      </c>
      <c r="G523" s="259"/>
      <c r="H523" s="262">
        <v>1.595</v>
      </c>
      <c r="I523" s="263"/>
      <c r="J523" s="259"/>
      <c r="K523" s="259"/>
      <c r="L523" s="264"/>
      <c r="M523" s="265"/>
      <c r="N523" s="266"/>
      <c r="O523" s="266"/>
      <c r="P523" s="266"/>
      <c r="Q523" s="266"/>
      <c r="R523" s="266"/>
      <c r="S523" s="266"/>
      <c r="T523" s="267"/>
      <c r="U523" s="14"/>
      <c r="V523" s="14"/>
      <c r="W523" s="14"/>
      <c r="X523" s="14"/>
      <c r="Y523" s="14"/>
      <c r="Z523" s="14"/>
      <c r="AA523" s="14"/>
      <c r="AB523" s="14"/>
      <c r="AC523" s="14"/>
      <c r="AD523" s="14"/>
      <c r="AE523" s="14"/>
      <c r="AT523" s="268" t="s">
        <v>264</v>
      </c>
      <c r="AU523" s="268" t="s">
        <v>85</v>
      </c>
      <c r="AV523" s="14" t="s">
        <v>85</v>
      </c>
      <c r="AW523" s="14" t="s">
        <v>4</v>
      </c>
      <c r="AX523" s="14" t="s">
        <v>83</v>
      </c>
      <c r="AY523" s="268" t="s">
        <v>253</v>
      </c>
    </row>
    <row r="524" s="2" customFormat="1" ht="24.15" customHeight="1">
      <c r="A524" s="39"/>
      <c r="B524" s="40"/>
      <c r="C524" s="229" t="s">
        <v>635</v>
      </c>
      <c r="D524" s="229" t="s">
        <v>256</v>
      </c>
      <c r="E524" s="230" t="s">
        <v>636</v>
      </c>
      <c r="F524" s="231" t="s">
        <v>637</v>
      </c>
      <c r="G524" s="232" t="s">
        <v>187</v>
      </c>
      <c r="H524" s="233">
        <v>8.5999999999999996</v>
      </c>
      <c r="I524" s="234"/>
      <c r="J524" s="235">
        <f>ROUND(I524*H524,2)</f>
        <v>0</v>
      </c>
      <c r="K524" s="231" t="s">
        <v>1</v>
      </c>
      <c r="L524" s="45"/>
      <c r="M524" s="236" t="s">
        <v>1</v>
      </c>
      <c r="N524" s="237" t="s">
        <v>41</v>
      </c>
      <c r="O524" s="92"/>
      <c r="P524" s="238">
        <f>O524*H524</f>
        <v>0</v>
      </c>
      <c r="Q524" s="238">
        <v>0</v>
      </c>
      <c r="R524" s="238">
        <f>Q524*H524</f>
        <v>0</v>
      </c>
      <c r="S524" s="238">
        <v>0</v>
      </c>
      <c r="T524" s="239">
        <f>S524*H524</f>
        <v>0</v>
      </c>
      <c r="U524" s="39"/>
      <c r="V524" s="39"/>
      <c r="W524" s="39"/>
      <c r="X524" s="39"/>
      <c r="Y524" s="39"/>
      <c r="Z524" s="39"/>
      <c r="AA524" s="39"/>
      <c r="AB524" s="39"/>
      <c r="AC524" s="39"/>
      <c r="AD524" s="39"/>
      <c r="AE524" s="39"/>
      <c r="AR524" s="240" t="s">
        <v>398</v>
      </c>
      <c r="AT524" s="240" t="s">
        <v>256</v>
      </c>
      <c r="AU524" s="240" t="s">
        <v>85</v>
      </c>
      <c r="AY524" s="18" t="s">
        <v>253</v>
      </c>
      <c r="BE524" s="241">
        <f>IF(N524="základní",J524,0)</f>
        <v>0</v>
      </c>
      <c r="BF524" s="241">
        <f>IF(N524="snížená",J524,0)</f>
        <v>0</v>
      </c>
      <c r="BG524" s="241">
        <f>IF(N524="zákl. přenesená",J524,0)</f>
        <v>0</v>
      </c>
      <c r="BH524" s="241">
        <f>IF(N524="sníž. přenesená",J524,0)</f>
        <v>0</v>
      </c>
      <c r="BI524" s="241">
        <f>IF(N524="nulová",J524,0)</f>
        <v>0</v>
      </c>
      <c r="BJ524" s="18" t="s">
        <v>83</v>
      </c>
      <c r="BK524" s="241">
        <f>ROUND(I524*H524,2)</f>
        <v>0</v>
      </c>
      <c r="BL524" s="18" t="s">
        <v>398</v>
      </c>
      <c r="BM524" s="240" t="s">
        <v>638</v>
      </c>
    </row>
    <row r="525" s="13" customFormat="1">
      <c r="A525" s="13"/>
      <c r="B525" s="247"/>
      <c r="C525" s="248"/>
      <c r="D525" s="249" t="s">
        <v>264</v>
      </c>
      <c r="E525" s="250" t="s">
        <v>1</v>
      </c>
      <c r="F525" s="251" t="s">
        <v>639</v>
      </c>
      <c r="G525" s="248"/>
      <c r="H525" s="250" t="s">
        <v>1</v>
      </c>
      <c r="I525" s="252"/>
      <c r="J525" s="248"/>
      <c r="K525" s="248"/>
      <c r="L525" s="253"/>
      <c r="M525" s="254"/>
      <c r="N525" s="255"/>
      <c r="O525" s="255"/>
      <c r="P525" s="255"/>
      <c r="Q525" s="255"/>
      <c r="R525" s="255"/>
      <c r="S525" s="255"/>
      <c r="T525" s="256"/>
      <c r="U525" s="13"/>
      <c r="V525" s="13"/>
      <c r="W525" s="13"/>
      <c r="X525" s="13"/>
      <c r="Y525" s="13"/>
      <c r="Z525" s="13"/>
      <c r="AA525" s="13"/>
      <c r="AB525" s="13"/>
      <c r="AC525" s="13"/>
      <c r="AD525" s="13"/>
      <c r="AE525" s="13"/>
      <c r="AT525" s="257" t="s">
        <v>264</v>
      </c>
      <c r="AU525" s="257" t="s">
        <v>85</v>
      </c>
      <c r="AV525" s="13" t="s">
        <v>83</v>
      </c>
      <c r="AW525" s="13" t="s">
        <v>32</v>
      </c>
      <c r="AX525" s="13" t="s">
        <v>76</v>
      </c>
      <c r="AY525" s="257" t="s">
        <v>253</v>
      </c>
    </row>
    <row r="526" s="14" customFormat="1">
      <c r="A526" s="14"/>
      <c r="B526" s="258"/>
      <c r="C526" s="259"/>
      <c r="D526" s="249" t="s">
        <v>264</v>
      </c>
      <c r="E526" s="260" t="s">
        <v>1</v>
      </c>
      <c r="F526" s="261" t="s">
        <v>640</v>
      </c>
      <c r="G526" s="259"/>
      <c r="H526" s="262">
        <v>5.7999999999999998</v>
      </c>
      <c r="I526" s="263"/>
      <c r="J526" s="259"/>
      <c r="K526" s="259"/>
      <c r="L526" s="264"/>
      <c r="M526" s="265"/>
      <c r="N526" s="266"/>
      <c r="O526" s="266"/>
      <c r="P526" s="266"/>
      <c r="Q526" s="266"/>
      <c r="R526" s="266"/>
      <c r="S526" s="266"/>
      <c r="T526" s="267"/>
      <c r="U526" s="14"/>
      <c r="V526" s="14"/>
      <c r="W526" s="14"/>
      <c r="X526" s="14"/>
      <c r="Y526" s="14"/>
      <c r="Z526" s="14"/>
      <c r="AA526" s="14"/>
      <c r="AB526" s="14"/>
      <c r="AC526" s="14"/>
      <c r="AD526" s="14"/>
      <c r="AE526" s="14"/>
      <c r="AT526" s="268" t="s">
        <v>264</v>
      </c>
      <c r="AU526" s="268" t="s">
        <v>85</v>
      </c>
      <c r="AV526" s="14" t="s">
        <v>85</v>
      </c>
      <c r="AW526" s="14" t="s">
        <v>32</v>
      </c>
      <c r="AX526" s="14" t="s">
        <v>76</v>
      </c>
      <c r="AY526" s="268" t="s">
        <v>253</v>
      </c>
    </row>
    <row r="527" s="14" customFormat="1">
      <c r="A527" s="14"/>
      <c r="B527" s="258"/>
      <c r="C527" s="259"/>
      <c r="D527" s="249" t="s">
        <v>264</v>
      </c>
      <c r="E527" s="260" t="s">
        <v>1</v>
      </c>
      <c r="F527" s="261" t="s">
        <v>624</v>
      </c>
      <c r="G527" s="259"/>
      <c r="H527" s="262">
        <v>1.45</v>
      </c>
      <c r="I527" s="263"/>
      <c r="J527" s="259"/>
      <c r="K527" s="259"/>
      <c r="L527" s="264"/>
      <c r="M527" s="265"/>
      <c r="N527" s="266"/>
      <c r="O527" s="266"/>
      <c r="P527" s="266"/>
      <c r="Q527" s="266"/>
      <c r="R527" s="266"/>
      <c r="S527" s="266"/>
      <c r="T527" s="267"/>
      <c r="U527" s="14"/>
      <c r="V527" s="14"/>
      <c r="W527" s="14"/>
      <c r="X527" s="14"/>
      <c r="Y527" s="14"/>
      <c r="Z527" s="14"/>
      <c r="AA527" s="14"/>
      <c r="AB527" s="14"/>
      <c r="AC527" s="14"/>
      <c r="AD527" s="14"/>
      <c r="AE527" s="14"/>
      <c r="AT527" s="268" t="s">
        <v>264</v>
      </c>
      <c r="AU527" s="268" t="s">
        <v>85</v>
      </c>
      <c r="AV527" s="14" t="s">
        <v>85</v>
      </c>
      <c r="AW527" s="14" t="s">
        <v>32</v>
      </c>
      <c r="AX527" s="14" t="s">
        <v>76</v>
      </c>
      <c r="AY527" s="268" t="s">
        <v>253</v>
      </c>
    </row>
    <row r="528" s="13" customFormat="1">
      <c r="A528" s="13"/>
      <c r="B528" s="247"/>
      <c r="C528" s="248"/>
      <c r="D528" s="249" t="s">
        <v>264</v>
      </c>
      <c r="E528" s="250" t="s">
        <v>1</v>
      </c>
      <c r="F528" s="251" t="s">
        <v>641</v>
      </c>
      <c r="G528" s="248"/>
      <c r="H528" s="250" t="s">
        <v>1</v>
      </c>
      <c r="I528" s="252"/>
      <c r="J528" s="248"/>
      <c r="K528" s="248"/>
      <c r="L528" s="253"/>
      <c r="M528" s="254"/>
      <c r="N528" s="255"/>
      <c r="O528" s="255"/>
      <c r="P528" s="255"/>
      <c r="Q528" s="255"/>
      <c r="R528" s="255"/>
      <c r="S528" s="255"/>
      <c r="T528" s="256"/>
      <c r="U528" s="13"/>
      <c r="V528" s="13"/>
      <c r="W528" s="13"/>
      <c r="X528" s="13"/>
      <c r="Y528" s="13"/>
      <c r="Z528" s="13"/>
      <c r="AA528" s="13"/>
      <c r="AB528" s="13"/>
      <c r="AC528" s="13"/>
      <c r="AD528" s="13"/>
      <c r="AE528" s="13"/>
      <c r="AT528" s="257" t="s">
        <v>264</v>
      </c>
      <c r="AU528" s="257" t="s">
        <v>85</v>
      </c>
      <c r="AV528" s="13" t="s">
        <v>83</v>
      </c>
      <c r="AW528" s="13" t="s">
        <v>32</v>
      </c>
      <c r="AX528" s="13" t="s">
        <v>76</v>
      </c>
      <c r="AY528" s="257" t="s">
        <v>253</v>
      </c>
    </row>
    <row r="529" s="14" customFormat="1">
      <c r="A529" s="14"/>
      <c r="B529" s="258"/>
      <c r="C529" s="259"/>
      <c r="D529" s="249" t="s">
        <v>264</v>
      </c>
      <c r="E529" s="260" t="s">
        <v>1</v>
      </c>
      <c r="F529" s="261" t="s">
        <v>642</v>
      </c>
      <c r="G529" s="259"/>
      <c r="H529" s="262">
        <v>1.3500000000000001</v>
      </c>
      <c r="I529" s="263"/>
      <c r="J529" s="259"/>
      <c r="K529" s="259"/>
      <c r="L529" s="264"/>
      <c r="M529" s="265"/>
      <c r="N529" s="266"/>
      <c r="O529" s="266"/>
      <c r="P529" s="266"/>
      <c r="Q529" s="266"/>
      <c r="R529" s="266"/>
      <c r="S529" s="266"/>
      <c r="T529" s="267"/>
      <c r="U529" s="14"/>
      <c r="V529" s="14"/>
      <c r="W529" s="14"/>
      <c r="X529" s="14"/>
      <c r="Y529" s="14"/>
      <c r="Z529" s="14"/>
      <c r="AA529" s="14"/>
      <c r="AB529" s="14"/>
      <c r="AC529" s="14"/>
      <c r="AD529" s="14"/>
      <c r="AE529" s="14"/>
      <c r="AT529" s="268" t="s">
        <v>264</v>
      </c>
      <c r="AU529" s="268" t="s">
        <v>85</v>
      </c>
      <c r="AV529" s="14" t="s">
        <v>85</v>
      </c>
      <c r="AW529" s="14" t="s">
        <v>32</v>
      </c>
      <c r="AX529" s="14" t="s">
        <v>76</v>
      </c>
      <c r="AY529" s="268" t="s">
        <v>253</v>
      </c>
    </row>
    <row r="530" s="15" customFormat="1">
      <c r="A530" s="15"/>
      <c r="B530" s="269"/>
      <c r="C530" s="270"/>
      <c r="D530" s="249" t="s">
        <v>264</v>
      </c>
      <c r="E530" s="271" t="s">
        <v>1</v>
      </c>
      <c r="F530" s="272" t="s">
        <v>283</v>
      </c>
      <c r="G530" s="270"/>
      <c r="H530" s="273">
        <v>8.5999999999999996</v>
      </c>
      <c r="I530" s="274"/>
      <c r="J530" s="270"/>
      <c r="K530" s="270"/>
      <c r="L530" s="275"/>
      <c r="M530" s="276"/>
      <c r="N530" s="277"/>
      <c r="O530" s="277"/>
      <c r="P530" s="277"/>
      <c r="Q530" s="277"/>
      <c r="R530" s="277"/>
      <c r="S530" s="277"/>
      <c r="T530" s="278"/>
      <c r="U530" s="15"/>
      <c r="V530" s="15"/>
      <c r="W530" s="15"/>
      <c r="X530" s="15"/>
      <c r="Y530" s="15"/>
      <c r="Z530" s="15"/>
      <c r="AA530" s="15"/>
      <c r="AB530" s="15"/>
      <c r="AC530" s="15"/>
      <c r="AD530" s="15"/>
      <c r="AE530" s="15"/>
      <c r="AT530" s="279" t="s">
        <v>264</v>
      </c>
      <c r="AU530" s="279" t="s">
        <v>85</v>
      </c>
      <c r="AV530" s="15" t="s">
        <v>260</v>
      </c>
      <c r="AW530" s="15" t="s">
        <v>32</v>
      </c>
      <c r="AX530" s="15" t="s">
        <v>83</v>
      </c>
      <c r="AY530" s="279" t="s">
        <v>253</v>
      </c>
    </row>
    <row r="531" s="2" customFormat="1" ht="24.15" customHeight="1">
      <c r="A531" s="39"/>
      <c r="B531" s="40"/>
      <c r="C531" s="291" t="s">
        <v>643</v>
      </c>
      <c r="D531" s="291" t="s">
        <v>371</v>
      </c>
      <c r="E531" s="292" t="s">
        <v>644</v>
      </c>
      <c r="F531" s="293" t="s">
        <v>645</v>
      </c>
      <c r="G531" s="294" t="s">
        <v>187</v>
      </c>
      <c r="H531" s="295">
        <v>6.3799999999999999</v>
      </c>
      <c r="I531" s="296"/>
      <c r="J531" s="297">
        <f>ROUND(I531*H531,2)</f>
        <v>0</v>
      </c>
      <c r="K531" s="293" t="s">
        <v>1</v>
      </c>
      <c r="L531" s="298"/>
      <c r="M531" s="299" t="s">
        <v>1</v>
      </c>
      <c r="N531" s="300" t="s">
        <v>41</v>
      </c>
      <c r="O531" s="92"/>
      <c r="P531" s="238">
        <f>O531*H531</f>
        <v>0</v>
      </c>
      <c r="Q531" s="238">
        <v>0.0070000000000000001</v>
      </c>
      <c r="R531" s="238">
        <f>Q531*H531</f>
        <v>0.044659999999999998</v>
      </c>
      <c r="S531" s="238">
        <v>0</v>
      </c>
      <c r="T531" s="239">
        <f>S531*H531</f>
        <v>0</v>
      </c>
      <c r="U531" s="39"/>
      <c r="V531" s="39"/>
      <c r="W531" s="39"/>
      <c r="X531" s="39"/>
      <c r="Y531" s="39"/>
      <c r="Z531" s="39"/>
      <c r="AA531" s="39"/>
      <c r="AB531" s="39"/>
      <c r="AC531" s="39"/>
      <c r="AD531" s="39"/>
      <c r="AE531" s="39"/>
      <c r="AR531" s="240" t="s">
        <v>366</v>
      </c>
      <c r="AT531" s="240" t="s">
        <v>371</v>
      </c>
      <c r="AU531" s="240" t="s">
        <v>85</v>
      </c>
      <c r="AY531" s="18" t="s">
        <v>253</v>
      </c>
      <c r="BE531" s="241">
        <f>IF(N531="základní",J531,0)</f>
        <v>0</v>
      </c>
      <c r="BF531" s="241">
        <f>IF(N531="snížená",J531,0)</f>
        <v>0</v>
      </c>
      <c r="BG531" s="241">
        <f>IF(N531="zákl. přenesená",J531,0)</f>
        <v>0</v>
      </c>
      <c r="BH531" s="241">
        <f>IF(N531="sníž. přenesená",J531,0)</f>
        <v>0</v>
      </c>
      <c r="BI531" s="241">
        <f>IF(N531="nulová",J531,0)</f>
        <v>0</v>
      </c>
      <c r="BJ531" s="18" t="s">
        <v>83</v>
      </c>
      <c r="BK531" s="241">
        <f>ROUND(I531*H531,2)</f>
        <v>0</v>
      </c>
      <c r="BL531" s="18" t="s">
        <v>398</v>
      </c>
      <c r="BM531" s="240" t="s">
        <v>646</v>
      </c>
    </row>
    <row r="532" s="2" customFormat="1">
      <c r="A532" s="39"/>
      <c r="B532" s="40"/>
      <c r="C532" s="41"/>
      <c r="D532" s="249" t="s">
        <v>479</v>
      </c>
      <c r="E532" s="41"/>
      <c r="F532" s="301" t="s">
        <v>647</v>
      </c>
      <c r="G532" s="41"/>
      <c r="H532" s="41"/>
      <c r="I532" s="244"/>
      <c r="J532" s="41"/>
      <c r="K532" s="41"/>
      <c r="L532" s="45"/>
      <c r="M532" s="245"/>
      <c r="N532" s="246"/>
      <c r="O532" s="92"/>
      <c r="P532" s="92"/>
      <c r="Q532" s="92"/>
      <c r="R532" s="92"/>
      <c r="S532" s="92"/>
      <c r="T532" s="93"/>
      <c r="U532" s="39"/>
      <c r="V532" s="39"/>
      <c r="W532" s="39"/>
      <c r="X532" s="39"/>
      <c r="Y532" s="39"/>
      <c r="Z532" s="39"/>
      <c r="AA532" s="39"/>
      <c r="AB532" s="39"/>
      <c r="AC532" s="39"/>
      <c r="AD532" s="39"/>
      <c r="AE532" s="39"/>
      <c r="AT532" s="18" t="s">
        <v>479</v>
      </c>
      <c r="AU532" s="18" t="s">
        <v>85</v>
      </c>
    </row>
    <row r="533" s="13" customFormat="1">
      <c r="A533" s="13"/>
      <c r="B533" s="247"/>
      <c r="C533" s="248"/>
      <c r="D533" s="249" t="s">
        <v>264</v>
      </c>
      <c r="E533" s="250" t="s">
        <v>1</v>
      </c>
      <c r="F533" s="251" t="s">
        <v>648</v>
      </c>
      <c r="G533" s="248"/>
      <c r="H533" s="250" t="s">
        <v>1</v>
      </c>
      <c r="I533" s="252"/>
      <c r="J533" s="248"/>
      <c r="K533" s="248"/>
      <c r="L533" s="253"/>
      <c r="M533" s="254"/>
      <c r="N533" s="255"/>
      <c r="O533" s="255"/>
      <c r="P533" s="255"/>
      <c r="Q533" s="255"/>
      <c r="R533" s="255"/>
      <c r="S533" s="255"/>
      <c r="T533" s="256"/>
      <c r="U533" s="13"/>
      <c r="V533" s="13"/>
      <c r="W533" s="13"/>
      <c r="X533" s="13"/>
      <c r="Y533" s="13"/>
      <c r="Z533" s="13"/>
      <c r="AA533" s="13"/>
      <c r="AB533" s="13"/>
      <c r="AC533" s="13"/>
      <c r="AD533" s="13"/>
      <c r="AE533" s="13"/>
      <c r="AT533" s="257" t="s">
        <v>264</v>
      </c>
      <c r="AU533" s="257" t="s">
        <v>85</v>
      </c>
      <c r="AV533" s="13" t="s">
        <v>83</v>
      </c>
      <c r="AW533" s="13" t="s">
        <v>32</v>
      </c>
      <c r="AX533" s="13" t="s">
        <v>76</v>
      </c>
      <c r="AY533" s="257" t="s">
        <v>253</v>
      </c>
    </row>
    <row r="534" s="14" customFormat="1">
      <c r="A534" s="14"/>
      <c r="B534" s="258"/>
      <c r="C534" s="259"/>
      <c r="D534" s="249" t="s">
        <v>264</v>
      </c>
      <c r="E534" s="260" t="s">
        <v>1</v>
      </c>
      <c r="F534" s="261" t="s">
        <v>640</v>
      </c>
      <c r="G534" s="259"/>
      <c r="H534" s="262">
        <v>5.7999999999999998</v>
      </c>
      <c r="I534" s="263"/>
      <c r="J534" s="259"/>
      <c r="K534" s="259"/>
      <c r="L534" s="264"/>
      <c r="M534" s="265"/>
      <c r="N534" s="266"/>
      <c r="O534" s="266"/>
      <c r="P534" s="266"/>
      <c r="Q534" s="266"/>
      <c r="R534" s="266"/>
      <c r="S534" s="266"/>
      <c r="T534" s="267"/>
      <c r="U534" s="14"/>
      <c r="V534" s="14"/>
      <c r="W534" s="14"/>
      <c r="X534" s="14"/>
      <c r="Y534" s="14"/>
      <c r="Z534" s="14"/>
      <c r="AA534" s="14"/>
      <c r="AB534" s="14"/>
      <c r="AC534" s="14"/>
      <c r="AD534" s="14"/>
      <c r="AE534" s="14"/>
      <c r="AT534" s="268" t="s">
        <v>264</v>
      </c>
      <c r="AU534" s="268" t="s">
        <v>85</v>
      </c>
      <c r="AV534" s="14" t="s">
        <v>85</v>
      </c>
      <c r="AW534" s="14" t="s">
        <v>32</v>
      </c>
      <c r="AX534" s="14" t="s">
        <v>83</v>
      </c>
      <c r="AY534" s="268" t="s">
        <v>253</v>
      </c>
    </row>
    <row r="535" s="14" customFormat="1">
      <c r="A535" s="14"/>
      <c r="B535" s="258"/>
      <c r="C535" s="259"/>
      <c r="D535" s="249" t="s">
        <v>264</v>
      </c>
      <c r="E535" s="259"/>
      <c r="F535" s="261" t="s">
        <v>649</v>
      </c>
      <c r="G535" s="259"/>
      <c r="H535" s="262">
        <v>6.3799999999999999</v>
      </c>
      <c r="I535" s="263"/>
      <c r="J535" s="259"/>
      <c r="K535" s="259"/>
      <c r="L535" s="264"/>
      <c r="M535" s="265"/>
      <c r="N535" s="266"/>
      <c r="O535" s="266"/>
      <c r="P535" s="266"/>
      <c r="Q535" s="266"/>
      <c r="R535" s="266"/>
      <c r="S535" s="266"/>
      <c r="T535" s="267"/>
      <c r="U535" s="14"/>
      <c r="V535" s="14"/>
      <c r="W535" s="14"/>
      <c r="X535" s="14"/>
      <c r="Y535" s="14"/>
      <c r="Z535" s="14"/>
      <c r="AA535" s="14"/>
      <c r="AB535" s="14"/>
      <c r="AC535" s="14"/>
      <c r="AD535" s="14"/>
      <c r="AE535" s="14"/>
      <c r="AT535" s="268" t="s">
        <v>264</v>
      </c>
      <c r="AU535" s="268" t="s">
        <v>85</v>
      </c>
      <c r="AV535" s="14" t="s">
        <v>85</v>
      </c>
      <c r="AW535" s="14" t="s">
        <v>4</v>
      </c>
      <c r="AX535" s="14" t="s">
        <v>83</v>
      </c>
      <c r="AY535" s="268" t="s">
        <v>253</v>
      </c>
    </row>
    <row r="536" s="2" customFormat="1" ht="24.15" customHeight="1">
      <c r="A536" s="39"/>
      <c r="B536" s="40"/>
      <c r="C536" s="291" t="s">
        <v>650</v>
      </c>
      <c r="D536" s="291" t="s">
        <v>371</v>
      </c>
      <c r="E536" s="292" t="s">
        <v>651</v>
      </c>
      <c r="F536" s="293" t="s">
        <v>652</v>
      </c>
      <c r="G536" s="294" t="s">
        <v>187</v>
      </c>
      <c r="H536" s="295">
        <v>1.595</v>
      </c>
      <c r="I536" s="296"/>
      <c r="J536" s="297">
        <f>ROUND(I536*H536,2)</f>
        <v>0</v>
      </c>
      <c r="K536" s="293" t="s">
        <v>1</v>
      </c>
      <c r="L536" s="298"/>
      <c r="M536" s="299" t="s">
        <v>1</v>
      </c>
      <c r="N536" s="300" t="s">
        <v>41</v>
      </c>
      <c r="O536" s="92"/>
      <c r="P536" s="238">
        <f>O536*H536</f>
        <v>0</v>
      </c>
      <c r="Q536" s="238">
        <v>0.0070000000000000001</v>
      </c>
      <c r="R536" s="238">
        <f>Q536*H536</f>
        <v>0.011165</v>
      </c>
      <c r="S536" s="238">
        <v>0</v>
      </c>
      <c r="T536" s="239">
        <f>S536*H536</f>
        <v>0</v>
      </c>
      <c r="U536" s="39"/>
      <c r="V536" s="39"/>
      <c r="W536" s="39"/>
      <c r="X536" s="39"/>
      <c r="Y536" s="39"/>
      <c r="Z536" s="39"/>
      <c r="AA536" s="39"/>
      <c r="AB536" s="39"/>
      <c r="AC536" s="39"/>
      <c r="AD536" s="39"/>
      <c r="AE536" s="39"/>
      <c r="AR536" s="240" t="s">
        <v>366</v>
      </c>
      <c r="AT536" s="240" t="s">
        <v>371</v>
      </c>
      <c r="AU536" s="240" t="s">
        <v>85</v>
      </c>
      <c r="AY536" s="18" t="s">
        <v>253</v>
      </c>
      <c r="BE536" s="241">
        <f>IF(N536="základní",J536,0)</f>
        <v>0</v>
      </c>
      <c r="BF536" s="241">
        <f>IF(N536="snížená",J536,0)</f>
        <v>0</v>
      </c>
      <c r="BG536" s="241">
        <f>IF(N536="zákl. přenesená",J536,0)</f>
        <v>0</v>
      </c>
      <c r="BH536" s="241">
        <f>IF(N536="sníž. přenesená",J536,0)</f>
        <v>0</v>
      </c>
      <c r="BI536" s="241">
        <f>IF(N536="nulová",J536,0)</f>
        <v>0</v>
      </c>
      <c r="BJ536" s="18" t="s">
        <v>83</v>
      </c>
      <c r="BK536" s="241">
        <f>ROUND(I536*H536,2)</f>
        <v>0</v>
      </c>
      <c r="BL536" s="18" t="s">
        <v>398</v>
      </c>
      <c r="BM536" s="240" t="s">
        <v>653</v>
      </c>
    </row>
    <row r="537" s="2" customFormat="1">
      <c r="A537" s="39"/>
      <c r="B537" s="40"/>
      <c r="C537" s="41"/>
      <c r="D537" s="249" t="s">
        <v>479</v>
      </c>
      <c r="E537" s="41"/>
      <c r="F537" s="301" t="s">
        <v>647</v>
      </c>
      <c r="G537" s="41"/>
      <c r="H537" s="41"/>
      <c r="I537" s="244"/>
      <c r="J537" s="41"/>
      <c r="K537" s="41"/>
      <c r="L537" s="45"/>
      <c r="M537" s="245"/>
      <c r="N537" s="246"/>
      <c r="O537" s="92"/>
      <c r="P537" s="92"/>
      <c r="Q537" s="92"/>
      <c r="R537" s="92"/>
      <c r="S537" s="92"/>
      <c r="T537" s="93"/>
      <c r="U537" s="39"/>
      <c r="V537" s="39"/>
      <c r="W537" s="39"/>
      <c r="X537" s="39"/>
      <c r="Y537" s="39"/>
      <c r="Z537" s="39"/>
      <c r="AA537" s="39"/>
      <c r="AB537" s="39"/>
      <c r="AC537" s="39"/>
      <c r="AD537" s="39"/>
      <c r="AE537" s="39"/>
      <c r="AT537" s="18" t="s">
        <v>479</v>
      </c>
      <c r="AU537" s="18" t="s">
        <v>85</v>
      </c>
    </row>
    <row r="538" s="13" customFormat="1">
      <c r="A538" s="13"/>
      <c r="B538" s="247"/>
      <c r="C538" s="248"/>
      <c r="D538" s="249" t="s">
        <v>264</v>
      </c>
      <c r="E538" s="250" t="s">
        <v>1</v>
      </c>
      <c r="F538" s="251" t="s">
        <v>639</v>
      </c>
      <c r="G538" s="248"/>
      <c r="H538" s="250" t="s">
        <v>1</v>
      </c>
      <c r="I538" s="252"/>
      <c r="J538" s="248"/>
      <c r="K538" s="248"/>
      <c r="L538" s="253"/>
      <c r="M538" s="254"/>
      <c r="N538" s="255"/>
      <c r="O538" s="255"/>
      <c r="P538" s="255"/>
      <c r="Q538" s="255"/>
      <c r="R538" s="255"/>
      <c r="S538" s="255"/>
      <c r="T538" s="256"/>
      <c r="U538" s="13"/>
      <c r="V538" s="13"/>
      <c r="W538" s="13"/>
      <c r="X538" s="13"/>
      <c r="Y538" s="13"/>
      <c r="Z538" s="13"/>
      <c r="AA538" s="13"/>
      <c r="AB538" s="13"/>
      <c r="AC538" s="13"/>
      <c r="AD538" s="13"/>
      <c r="AE538" s="13"/>
      <c r="AT538" s="257" t="s">
        <v>264</v>
      </c>
      <c r="AU538" s="257" t="s">
        <v>85</v>
      </c>
      <c r="AV538" s="13" t="s">
        <v>83</v>
      </c>
      <c r="AW538" s="13" t="s">
        <v>32</v>
      </c>
      <c r="AX538" s="13" t="s">
        <v>76</v>
      </c>
      <c r="AY538" s="257" t="s">
        <v>253</v>
      </c>
    </row>
    <row r="539" s="14" customFormat="1">
      <c r="A539" s="14"/>
      <c r="B539" s="258"/>
      <c r="C539" s="259"/>
      <c r="D539" s="249" t="s">
        <v>264</v>
      </c>
      <c r="E539" s="260" t="s">
        <v>1</v>
      </c>
      <c r="F539" s="261" t="s">
        <v>624</v>
      </c>
      <c r="G539" s="259"/>
      <c r="H539" s="262">
        <v>1.45</v>
      </c>
      <c r="I539" s="263"/>
      <c r="J539" s="259"/>
      <c r="K539" s="259"/>
      <c r="L539" s="264"/>
      <c r="M539" s="265"/>
      <c r="N539" s="266"/>
      <c r="O539" s="266"/>
      <c r="P539" s="266"/>
      <c r="Q539" s="266"/>
      <c r="R539" s="266"/>
      <c r="S539" s="266"/>
      <c r="T539" s="267"/>
      <c r="U539" s="14"/>
      <c r="V539" s="14"/>
      <c r="W539" s="14"/>
      <c r="X539" s="14"/>
      <c r="Y539" s="14"/>
      <c r="Z539" s="14"/>
      <c r="AA539" s="14"/>
      <c r="AB539" s="14"/>
      <c r="AC539" s="14"/>
      <c r="AD539" s="14"/>
      <c r="AE539" s="14"/>
      <c r="AT539" s="268" t="s">
        <v>264</v>
      </c>
      <c r="AU539" s="268" t="s">
        <v>85</v>
      </c>
      <c r="AV539" s="14" t="s">
        <v>85</v>
      </c>
      <c r="AW539" s="14" t="s">
        <v>32</v>
      </c>
      <c r="AX539" s="14" t="s">
        <v>83</v>
      </c>
      <c r="AY539" s="268" t="s">
        <v>253</v>
      </c>
    </row>
    <row r="540" s="14" customFormat="1">
      <c r="A540" s="14"/>
      <c r="B540" s="258"/>
      <c r="C540" s="259"/>
      <c r="D540" s="249" t="s">
        <v>264</v>
      </c>
      <c r="E540" s="259"/>
      <c r="F540" s="261" t="s">
        <v>634</v>
      </c>
      <c r="G540" s="259"/>
      <c r="H540" s="262">
        <v>1.595</v>
      </c>
      <c r="I540" s="263"/>
      <c r="J540" s="259"/>
      <c r="K540" s="259"/>
      <c r="L540" s="264"/>
      <c r="M540" s="265"/>
      <c r="N540" s="266"/>
      <c r="O540" s="266"/>
      <c r="P540" s="266"/>
      <c r="Q540" s="266"/>
      <c r="R540" s="266"/>
      <c r="S540" s="266"/>
      <c r="T540" s="267"/>
      <c r="U540" s="14"/>
      <c r="V540" s="14"/>
      <c r="W540" s="14"/>
      <c r="X540" s="14"/>
      <c r="Y540" s="14"/>
      <c r="Z540" s="14"/>
      <c r="AA540" s="14"/>
      <c r="AB540" s="14"/>
      <c r="AC540" s="14"/>
      <c r="AD540" s="14"/>
      <c r="AE540" s="14"/>
      <c r="AT540" s="268" t="s">
        <v>264</v>
      </c>
      <c r="AU540" s="268" t="s">
        <v>85</v>
      </c>
      <c r="AV540" s="14" t="s">
        <v>85</v>
      </c>
      <c r="AW540" s="14" t="s">
        <v>4</v>
      </c>
      <c r="AX540" s="14" t="s">
        <v>83</v>
      </c>
      <c r="AY540" s="268" t="s">
        <v>253</v>
      </c>
    </row>
    <row r="541" s="2" customFormat="1" ht="24.15" customHeight="1">
      <c r="A541" s="39"/>
      <c r="B541" s="40"/>
      <c r="C541" s="291" t="s">
        <v>654</v>
      </c>
      <c r="D541" s="291" t="s">
        <v>371</v>
      </c>
      <c r="E541" s="292" t="s">
        <v>655</v>
      </c>
      <c r="F541" s="293" t="s">
        <v>656</v>
      </c>
      <c r="G541" s="294" t="s">
        <v>187</v>
      </c>
      <c r="H541" s="295">
        <v>1.4850000000000001</v>
      </c>
      <c r="I541" s="296"/>
      <c r="J541" s="297">
        <f>ROUND(I541*H541,2)</f>
        <v>0</v>
      </c>
      <c r="K541" s="293" t="s">
        <v>1</v>
      </c>
      <c r="L541" s="298"/>
      <c r="M541" s="299" t="s">
        <v>1</v>
      </c>
      <c r="N541" s="300" t="s">
        <v>41</v>
      </c>
      <c r="O541" s="92"/>
      <c r="P541" s="238">
        <f>O541*H541</f>
        <v>0</v>
      </c>
      <c r="Q541" s="238">
        <v>0.0080000000000000002</v>
      </c>
      <c r="R541" s="238">
        <f>Q541*H541</f>
        <v>0.011880000000000002</v>
      </c>
      <c r="S541" s="238">
        <v>0</v>
      </c>
      <c r="T541" s="239">
        <f>S541*H541</f>
        <v>0</v>
      </c>
      <c r="U541" s="39"/>
      <c r="V541" s="39"/>
      <c r="W541" s="39"/>
      <c r="X541" s="39"/>
      <c r="Y541" s="39"/>
      <c r="Z541" s="39"/>
      <c r="AA541" s="39"/>
      <c r="AB541" s="39"/>
      <c r="AC541" s="39"/>
      <c r="AD541" s="39"/>
      <c r="AE541" s="39"/>
      <c r="AR541" s="240" t="s">
        <v>366</v>
      </c>
      <c r="AT541" s="240" t="s">
        <v>371</v>
      </c>
      <c r="AU541" s="240" t="s">
        <v>85</v>
      </c>
      <c r="AY541" s="18" t="s">
        <v>253</v>
      </c>
      <c r="BE541" s="241">
        <f>IF(N541="základní",J541,0)</f>
        <v>0</v>
      </c>
      <c r="BF541" s="241">
        <f>IF(N541="snížená",J541,0)</f>
        <v>0</v>
      </c>
      <c r="BG541" s="241">
        <f>IF(N541="zákl. přenesená",J541,0)</f>
        <v>0</v>
      </c>
      <c r="BH541" s="241">
        <f>IF(N541="sníž. přenesená",J541,0)</f>
        <v>0</v>
      </c>
      <c r="BI541" s="241">
        <f>IF(N541="nulová",J541,0)</f>
        <v>0</v>
      </c>
      <c r="BJ541" s="18" t="s">
        <v>83</v>
      </c>
      <c r="BK541" s="241">
        <f>ROUND(I541*H541,2)</f>
        <v>0</v>
      </c>
      <c r="BL541" s="18" t="s">
        <v>398</v>
      </c>
      <c r="BM541" s="240" t="s">
        <v>657</v>
      </c>
    </row>
    <row r="542" s="13" customFormat="1">
      <c r="A542" s="13"/>
      <c r="B542" s="247"/>
      <c r="C542" s="248"/>
      <c r="D542" s="249" t="s">
        <v>264</v>
      </c>
      <c r="E542" s="250" t="s">
        <v>1</v>
      </c>
      <c r="F542" s="251" t="s">
        <v>658</v>
      </c>
      <c r="G542" s="248"/>
      <c r="H542" s="250" t="s">
        <v>1</v>
      </c>
      <c r="I542" s="252"/>
      <c r="J542" s="248"/>
      <c r="K542" s="248"/>
      <c r="L542" s="253"/>
      <c r="M542" s="254"/>
      <c r="N542" s="255"/>
      <c r="O542" s="255"/>
      <c r="P542" s="255"/>
      <c r="Q542" s="255"/>
      <c r="R542" s="255"/>
      <c r="S542" s="255"/>
      <c r="T542" s="256"/>
      <c r="U542" s="13"/>
      <c r="V542" s="13"/>
      <c r="W542" s="13"/>
      <c r="X542" s="13"/>
      <c r="Y542" s="13"/>
      <c r="Z542" s="13"/>
      <c r="AA542" s="13"/>
      <c r="AB542" s="13"/>
      <c r="AC542" s="13"/>
      <c r="AD542" s="13"/>
      <c r="AE542" s="13"/>
      <c r="AT542" s="257" t="s">
        <v>264</v>
      </c>
      <c r="AU542" s="257" t="s">
        <v>85</v>
      </c>
      <c r="AV542" s="13" t="s">
        <v>83</v>
      </c>
      <c r="AW542" s="13" t="s">
        <v>32</v>
      </c>
      <c r="AX542" s="13" t="s">
        <v>76</v>
      </c>
      <c r="AY542" s="257" t="s">
        <v>253</v>
      </c>
    </row>
    <row r="543" s="14" customFormat="1">
      <c r="A543" s="14"/>
      <c r="B543" s="258"/>
      <c r="C543" s="259"/>
      <c r="D543" s="249" t="s">
        <v>264</v>
      </c>
      <c r="E543" s="260" t="s">
        <v>1</v>
      </c>
      <c r="F543" s="261" t="s">
        <v>642</v>
      </c>
      <c r="G543" s="259"/>
      <c r="H543" s="262">
        <v>1.3500000000000001</v>
      </c>
      <c r="I543" s="263"/>
      <c r="J543" s="259"/>
      <c r="K543" s="259"/>
      <c r="L543" s="264"/>
      <c r="M543" s="265"/>
      <c r="N543" s="266"/>
      <c r="O543" s="266"/>
      <c r="P543" s="266"/>
      <c r="Q543" s="266"/>
      <c r="R543" s="266"/>
      <c r="S543" s="266"/>
      <c r="T543" s="267"/>
      <c r="U543" s="14"/>
      <c r="V543" s="14"/>
      <c r="W543" s="14"/>
      <c r="X543" s="14"/>
      <c r="Y543" s="14"/>
      <c r="Z543" s="14"/>
      <c r="AA543" s="14"/>
      <c r="AB543" s="14"/>
      <c r="AC543" s="14"/>
      <c r="AD543" s="14"/>
      <c r="AE543" s="14"/>
      <c r="AT543" s="268" t="s">
        <v>264</v>
      </c>
      <c r="AU543" s="268" t="s">
        <v>85</v>
      </c>
      <c r="AV543" s="14" t="s">
        <v>85</v>
      </c>
      <c r="AW543" s="14" t="s">
        <v>32</v>
      </c>
      <c r="AX543" s="14" t="s">
        <v>83</v>
      </c>
      <c r="AY543" s="268" t="s">
        <v>253</v>
      </c>
    </row>
    <row r="544" s="14" customFormat="1">
      <c r="A544" s="14"/>
      <c r="B544" s="258"/>
      <c r="C544" s="259"/>
      <c r="D544" s="249" t="s">
        <v>264</v>
      </c>
      <c r="E544" s="259"/>
      <c r="F544" s="261" t="s">
        <v>659</v>
      </c>
      <c r="G544" s="259"/>
      <c r="H544" s="262">
        <v>1.4850000000000001</v>
      </c>
      <c r="I544" s="263"/>
      <c r="J544" s="259"/>
      <c r="K544" s="259"/>
      <c r="L544" s="264"/>
      <c r="M544" s="265"/>
      <c r="N544" s="266"/>
      <c r="O544" s="266"/>
      <c r="P544" s="266"/>
      <c r="Q544" s="266"/>
      <c r="R544" s="266"/>
      <c r="S544" s="266"/>
      <c r="T544" s="267"/>
      <c r="U544" s="14"/>
      <c r="V544" s="14"/>
      <c r="W544" s="14"/>
      <c r="X544" s="14"/>
      <c r="Y544" s="14"/>
      <c r="Z544" s="14"/>
      <c r="AA544" s="14"/>
      <c r="AB544" s="14"/>
      <c r="AC544" s="14"/>
      <c r="AD544" s="14"/>
      <c r="AE544" s="14"/>
      <c r="AT544" s="268" t="s">
        <v>264</v>
      </c>
      <c r="AU544" s="268" t="s">
        <v>85</v>
      </c>
      <c r="AV544" s="14" t="s">
        <v>85</v>
      </c>
      <c r="AW544" s="14" t="s">
        <v>4</v>
      </c>
      <c r="AX544" s="14" t="s">
        <v>83</v>
      </c>
      <c r="AY544" s="268" t="s">
        <v>253</v>
      </c>
    </row>
    <row r="545" s="2" customFormat="1" ht="24.15" customHeight="1">
      <c r="A545" s="39"/>
      <c r="B545" s="40"/>
      <c r="C545" s="229" t="s">
        <v>660</v>
      </c>
      <c r="D545" s="229" t="s">
        <v>256</v>
      </c>
      <c r="E545" s="230" t="s">
        <v>661</v>
      </c>
      <c r="F545" s="231" t="s">
        <v>662</v>
      </c>
      <c r="G545" s="232" t="s">
        <v>369</v>
      </c>
      <c r="H545" s="233">
        <v>1</v>
      </c>
      <c r="I545" s="234"/>
      <c r="J545" s="235">
        <f>ROUND(I545*H545,2)</f>
        <v>0</v>
      </c>
      <c r="K545" s="231" t="s">
        <v>1</v>
      </c>
      <c r="L545" s="45"/>
      <c r="M545" s="236" t="s">
        <v>1</v>
      </c>
      <c r="N545" s="237" t="s">
        <v>41</v>
      </c>
      <c r="O545" s="92"/>
      <c r="P545" s="238">
        <f>O545*H545</f>
        <v>0</v>
      </c>
      <c r="Q545" s="238">
        <v>0.089999999999999997</v>
      </c>
      <c r="R545" s="238">
        <f>Q545*H545</f>
        <v>0.089999999999999997</v>
      </c>
      <c r="S545" s="238">
        <v>0</v>
      </c>
      <c r="T545" s="239">
        <f>S545*H545</f>
        <v>0</v>
      </c>
      <c r="U545" s="39"/>
      <c r="V545" s="39"/>
      <c r="W545" s="39"/>
      <c r="X545" s="39"/>
      <c r="Y545" s="39"/>
      <c r="Z545" s="39"/>
      <c r="AA545" s="39"/>
      <c r="AB545" s="39"/>
      <c r="AC545" s="39"/>
      <c r="AD545" s="39"/>
      <c r="AE545" s="39"/>
      <c r="AR545" s="240" t="s">
        <v>398</v>
      </c>
      <c r="AT545" s="240" t="s">
        <v>256</v>
      </c>
      <c r="AU545" s="240" t="s">
        <v>85</v>
      </c>
      <c r="AY545" s="18" t="s">
        <v>253</v>
      </c>
      <c r="BE545" s="241">
        <f>IF(N545="základní",J545,0)</f>
        <v>0</v>
      </c>
      <c r="BF545" s="241">
        <f>IF(N545="snížená",J545,0)</f>
        <v>0</v>
      </c>
      <c r="BG545" s="241">
        <f>IF(N545="zákl. přenesená",J545,0)</f>
        <v>0</v>
      </c>
      <c r="BH545" s="241">
        <f>IF(N545="sníž. přenesená",J545,0)</f>
        <v>0</v>
      </c>
      <c r="BI545" s="241">
        <f>IF(N545="nulová",J545,0)</f>
        <v>0</v>
      </c>
      <c r="BJ545" s="18" t="s">
        <v>83</v>
      </c>
      <c r="BK545" s="241">
        <f>ROUND(I545*H545,2)</f>
        <v>0</v>
      </c>
      <c r="BL545" s="18" t="s">
        <v>398</v>
      </c>
      <c r="BM545" s="240" t="s">
        <v>663</v>
      </c>
    </row>
    <row r="546" s="2" customFormat="1" ht="24.15" customHeight="1">
      <c r="A546" s="39"/>
      <c r="B546" s="40"/>
      <c r="C546" s="229" t="s">
        <v>664</v>
      </c>
      <c r="D546" s="229" t="s">
        <v>256</v>
      </c>
      <c r="E546" s="230" t="s">
        <v>665</v>
      </c>
      <c r="F546" s="231" t="s">
        <v>666</v>
      </c>
      <c r="G546" s="232" t="s">
        <v>369</v>
      </c>
      <c r="H546" s="233">
        <v>1</v>
      </c>
      <c r="I546" s="234"/>
      <c r="J546" s="235">
        <f>ROUND(I546*H546,2)</f>
        <v>0</v>
      </c>
      <c r="K546" s="231" t="s">
        <v>1</v>
      </c>
      <c r="L546" s="45"/>
      <c r="M546" s="236" t="s">
        <v>1</v>
      </c>
      <c r="N546" s="237" t="s">
        <v>41</v>
      </c>
      <c r="O546" s="92"/>
      <c r="P546" s="238">
        <f>O546*H546</f>
        <v>0</v>
      </c>
      <c r="Q546" s="238">
        <v>0.089999999999999997</v>
      </c>
      <c r="R546" s="238">
        <f>Q546*H546</f>
        <v>0.089999999999999997</v>
      </c>
      <c r="S546" s="238">
        <v>0</v>
      </c>
      <c r="T546" s="239">
        <f>S546*H546</f>
        <v>0</v>
      </c>
      <c r="U546" s="39"/>
      <c r="V546" s="39"/>
      <c r="W546" s="39"/>
      <c r="X546" s="39"/>
      <c r="Y546" s="39"/>
      <c r="Z546" s="39"/>
      <c r="AA546" s="39"/>
      <c r="AB546" s="39"/>
      <c r="AC546" s="39"/>
      <c r="AD546" s="39"/>
      <c r="AE546" s="39"/>
      <c r="AR546" s="240" t="s">
        <v>398</v>
      </c>
      <c r="AT546" s="240" t="s">
        <v>256</v>
      </c>
      <c r="AU546" s="240" t="s">
        <v>85</v>
      </c>
      <c r="AY546" s="18" t="s">
        <v>253</v>
      </c>
      <c r="BE546" s="241">
        <f>IF(N546="základní",J546,0)</f>
        <v>0</v>
      </c>
      <c r="BF546" s="241">
        <f>IF(N546="snížená",J546,0)</f>
        <v>0</v>
      </c>
      <c r="BG546" s="241">
        <f>IF(N546="zákl. přenesená",J546,0)</f>
        <v>0</v>
      </c>
      <c r="BH546" s="241">
        <f>IF(N546="sníž. přenesená",J546,0)</f>
        <v>0</v>
      </c>
      <c r="BI546" s="241">
        <f>IF(N546="nulová",J546,0)</f>
        <v>0</v>
      </c>
      <c r="BJ546" s="18" t="s">
        <v>83</v>
      </c>
      <c r="BK546" s="241">
        <f>ROUND(I546*H546,2)</f>
        <v>0</v>
      </c>
      <c r="BL546" s="18" t="s">
        <v>398</v>
      </c>
      <c r="BM546" s="240" t="s">
        <v>667</v>
      </c>
    </row>
    <row r="547" s="2" customFormat="1" ht="24.15" customHeight="1">
      <c r="A547" s="39"/>
      <c r="B547" s="40"/>
      <c r="C547" s="229" t="s">
        <v>668</v>
      </c>
      <c r="D547" s="229" t="s">
        <v>256</v>
      </c>
      <c r="E547" s="230" t="s">
        <v>669</v>
      </c>
      <c r="F547" s="231" t="s">
        <v>670</v>
      </c>
      <c r="G547" s="232" t="s">
        <v>369</v>
      </c>
      <c r="H547" s="233">
        <v>1</v>
      </c>
      <c r="I547" s="234"/>
      <c r="J547" s="235">
        <f>ROUND(I547*H547,2)</f>
        <v>0</v>
      </c>
      <c r="K547" s="231" t="s">
        <v>1</v>
      </c>
      <c r="L547" s="45"/>
      <c r="M547" s="236" t="s">
        <v>1</v>
      </c>
      <c r="N547" s="237" t="s">
        <v>41</v>
      </c>
      <c r="O547" s="92"/>
      <c r="P547" s="238">
        <f>O547*H547</f>
        <v>0</v>
      </c>
      <c r="Q547" s="238">
        <v>0.089999999999999997</v>
      </c>
      <c r="R547" s="238">
        <f>Q547*H547</f>
        <v>0.089999999999999997</v>
      </c>
      <c r="S547" s="238">
        <v>0</v>
      </c>
      <c r="T547" s="239">
        <f>S547*H547</f>
        <v>0</v>
      </c>
      <c r="U547" s="39"/>
      <c r="V547" s="39"/>
      <c r="W547" s="39"/>
      <c r="X547" s="39"/>
      <c r="Y547" s="39"/>
      <c r="Z547" s="39"/>
      <c r="AA547" s="39"/>
      <c r="AB547" s="39"/>
      <c r="AC547" s="39"/>
      <c r="AD547" s="39"/>
      <c r="AE547" s="39"/>
      <c r="AR547" s="240" t="s">
        <v>398</v>
      </c>
      <c r="AT547" s="240" t="s">
        <v>256</v>
      </c>
      <c r="AU547" s="240" t="s">
        <v>85</v>
      </c>
      <c r="AY547" s="18" t="s">
        <v>253</v>
      </c>
      <c r="BE547" s="241">
        <f>IF(N547="základní",J547,0)</f>
        <v>0</v>
      </c>
      <c r="BF547" s="241">
        <f>IF(N547="snížená",J547,0)</f>
        <v>0</v>
      </c>
      <c r="BG547" s="241">
        <f>IF(N547="zákl. přenesená",J547,0)</f>
        <v>0</v>
      </c>
      <c r="BH547" s="241">
        <f>IF(N547="sníž. přenesená",J547,0)</f>
        <v>0</v>
      </c>
      <c r="BI547" s="241">
        <f>IF(N547="nulová",J547,0)</f>
        <v>0</v>
      </c>
      <c r="BJ547" s="18" t="s">
        <v>83</v>
      </c>
      <c r="BK547" s="241">
        <f>ROUND(I547*H547,2)</f>
        <v>0</v>
      </c>
      <c r="BL547" s="18" t="s">
        <v>398</v>
      </c>
      <c r="BM547" s="240" t="s">
        <v>671</v>
      </c>
    </row>
    <row r="548" s="2" customFormat="1" ht="24.15" customHeight="1">
      <c r="A548" s="39"/>
      <c r="B548" s="40"/>
      <c r="C548" s="229" t="s">
        <v>672</v>
      </c>
      <c r="D548" s="229" t="s">
        <v>256</v>
      </c>
      <c r="E548" s="230" t="s">
        <v>673</v>
      </c>
      <c r="F548" s="231" t="s">
        <v>674</v>
      </c>
      <c r="G548" s="232" t="s">
        <v>369</v>
      </c>
      <c r="H548" s="233">
        <v>1</v>
      </c>
      <c r="I548" s="234"/>
      <c r="J548" s="235">
        <f>ROUND(I548*H548,2)</f>
        <v>0</v>
      </c>
      <c r="K548" s="231" t="s">
        <v>1</v>
      </c>
      <c r="L548" s="45"/>
      <c r="M548" s="236" t="s">
        <v>1</v>
      </c>
      <c r="N548" s="237" t="s">
        <v>41</v>
      </c>
      <c r="O548" s="92"/>
      <c r="P548" s="238">
        <f>O548*H548</f>
        <v>0</v>
      </c>
      <c r="Q548" s="238">
        <v>0.089999999999999997</v>
      </c>
      <c r="R548" s="238">
        <f>Q548*H548</f>
        <v>0.089999999999999997</v>
      </c>
      <c r="S548" s="238">
        <v>0</v>
      </c>
      <c r="T548" s="239">
        <f>S548*H548</f>
        <v>0</v>
      </c>
      <c r="U548" s="39"/>
      <c r="V548" s="39"/>
      <c r="W548" s="39"/>
      <c r="X548" s="39"/>
      <c r="Y548" s="39"/>
      <c r="Z548" s="39"/>
      <c r="AA548" s="39"/>
      <c r="AB548" s="39"/>
      <c r="AC548" s="39"/>
      <c r="AD548" s="39"/>
      <c r="AE548" s="39"/>
      <c r="AR548" s="240" t="s">
        <v>398</v>
      </c>
      <c r="AT548" s="240" t="s">
        <v>256</v>
      </c>
      <c r="AU548" s="240" t="s">
        <v>85</v>
      </c>
      <c r="AY548" s="18" t="s">
        <v>253</v>
      </c>
      <c r="BE548" s="241">
        <f>IF(N548="základní",J548,0)</f>
        <v>0</v>
      </c>
      <c r="BF548" s="241">
        <f>IF(N548="snížená",J548,0)</f>
        <v>0</v>
      </c>
      <c r="BG548" s="241">
        <f>IF(N548="zákl. přenesená",J548,0)</f>
        <v>0</v>
      </c>
      <c r="BH548" s="241">
        <f>IF(N548="sníž. přenesená",J548,0)</f>
        <v>0</v>
      </c>
      <c r="BI548" s="241">
        <f>IF(N548="nulová",J548,0)</f>
        <v>0</v>
      </c>
      <c r="BJ548" s="18" t="s">
        <v>83</v>
      </c>
      <c r="BK548" s="241">
        <f>ROUND(I548*H548,2)</f>
        <v>0</v>
      </c>
      <c r="BL548" s="18" t="s">
        <v>398</v>
      </c>
      <c r="BM548" s="240" t="s">
        <v>675</v>
      </c>
    </row>
    <row r="549" s="2" customFormat="1" ht="24.15" customHeight="1">
      <c r="A549" s="39"/>
      <c r="B549" s="40"/>
      <c r="C549" s="229" t="s">
        <v>676</v>
      </c>
      <c r="D549" s="229" t="s">
        <v>256</v>
      </c>
      <c r="E549" s="230" t="s">
        <v>677</v>
      </c>
      <c r="F549" s="231" t="s">
        <v>678</v>
      </c>
      <c r="G549" s="232" t="s">
        <v>369</v>
      </c>
      <c r="H549" s="233">
        <v>1</v>
      </c>
      <c r="I549" s="234"/>
      <c r="J549" s="235">
        <f>ROUND(I549*H549,2)</f>
        <v>0</v>
      </c>
      <c r="K549" s="231" t="s">
        <v>1</v>
      </c>
      <c r="L549" s="45"/>
      <c r="M549" s="236" t="s">
        <v>1</v>
      </c>
      <c r="N549" s="237" t="s">
        <v>41</v>
      </c>
      <c r="O549" s="92"/>
      <c r="P549" s="238">
        <f>O549*H549</f>
        <v>0</v>
      </c>
      <c r="Q549" s="238">
        <v>0.089999999999999997</v>
      </c>
      <c r="R549" s="238">
        <f>Q549*H549</f>
        <v>0.089999999999999997</v>
      </c>
      <c r="S549" s="238">
        <v>0</v>
      </c>
      <c r="T549" s="239">
        <f>S549*H549</f>
        <v>0</v>
      </c>
      <c r="U549" s="39"/>
      <c r="V549" s="39"/>
      <c r="W549" s="39"/>
      <c r="X549" s="39"/>
      <c r="Y549" s="39"/>
      <c r="Z549" s="39"/>
      <c r="AA549" s="39"/>
      <c r="AB549" s="39"/>
      <c r="AC549" s="39"/>
      <c r="AD549" s="39"/>
      <c r="AE549" s="39"/>
      <c r="AR549" s="240" t="s">
        <v>398</v>
      </c>
      <c r="AT549" s="240" t="s">
        <v>256</v>
      </c>
      <c r="AU549" s="240" t="s">
        <v>85</v>
      </c>
      <c r="AY549" s="18" t="s">
        <v>253</v>
      </c>
      <c r="BE549" s="241">
        <f>IF(N549="základní",J549,0)</f>
        <v>0</v>
      </c>
      <c r="BF549" s="241">
        <f>IF(N549="snížená",J549,0)</f>
        <v>0</v>
      </c>
      <c r="BG549" s="241">
        <f>IF(N549="zákl. přenesená",J549,0)</f>
        <v>0</v>
      </c>
      <c r="BH549" s="241">
        <f>IF(N549="sníž. přenesená",J549,0)</f>
        <v>0</v>
      </c>
      <c r="BI549" s="241">
        <f>IF(N549="nulová",J549,0)</f>
        <v>0</v>
      </c>
      <c r="BJ549" s="18" t="s">
        <v>83</v>
      </c>
      <c r="BK549" s="241">
        <f>ROUND(I549*H549,2)</f>
        <v>0</v>
      </c>
      <c r="BL549" s="18" t="s">
        <v>398</v>
      </c>
      <c r="BM549" s="240" t="s">
        <v>679</v>
      </c>
    </row>
    <row r="550" s="2" customFormat="1" ht="24.15" customHeight="1">
      <c r="A550" s="39"/>
      <c r="B550" s="40"/>
      <c r="C550" s="229" t="s">
        <v>680</v>
      </c>
      <c r="D550" s="229" t="s">
        <v>256</v>
      </c>
      <c r="E550" s="230" t="s">
        <v>681</v>
      </c>
      <c r="F550" s="231" t="s">
        <v>682</v>
      </c>
      <c r="G550" s="232" t="s">
        <v>369</v>
      </c>
      <c r="H550" s="233">
        <v>1</v>
      </c>
      <c r="I550" s="234"/>
      <c r="J550" s="235">
        <f>ROUND(I550*H550,2)</f>
        <v>0</v>
      </c>
      <c r="K550" s="231" t="s">
        <v>1</v>
      </c>
      <c r="L550" s="45"/>
      <c r="M550" s="236" t="s">
        <v>1</v>
      </c>
      <c r="N550" s="237" t="s">
        <v>41</v>
      </c>
      <c r="O550" s="92"/>
      <c r="P550" s="238">
        <f>O550*H550</f>
        <v>0</v>
      </c>
      <c r="Q550" s="238">
        <v>0.089999999999999997</v>
      </c>
      <c r="R550" s="238">
        <f>Q550*H550</f>
        <v>0.089999999999999997</v>
      </c>
      <c r="S550" s="238">
        <v>0</v>
      </c>
      <c r="T550" s="239">
        <f>S550*H550</f>
        <v>0</v>
      </c>
      <c r="U550" s="39"/>
      <c r="V550" s="39"/>
      <c r="W550" s="39"/>
      <c r="X550" s="39"/>
      <c r="Y550" s="39"/>
      <c r="Z550" s="39"/>
      <c r="AA550" s="39"/>
      <c r="AB550" s="39"/>
      <c r="AC550" s="39"/>
      <c r="AD550" s="39"/>
      <c r="AE550" s="39"/>
      <c r="AR550" s="240" t="s">
        <v>398</v>
      </c>
      <c r="AT550" s="240" t="s">
        <v>256</v>
      </c>
      <c r="AU550" s="240" t="s">
        <v>85</v>
      </c>
      <c r="AY550" s="18" t="s">
        <v>253</v>
      </c>
      <c r="BE550" s="241">
        <f>IF(N550="základní",J550,0)</f>
        <v>0</v>
      </c>
      <c r="BF550" s="241">
        <f>IF(N550="snížená",J550,0)</f>
        <v>0</v>
      </c>
      <c r="BG550" s="241">
        <f>IF(N550="zákl. přenesená",J550,0)</f>
        <v>0</v>
      </c>
      <c r="BH550" s="241">
        <f>IF(N550="sníž. přenesená",J550,0)</f>
        <v>0</v>
      </c>
      <c r="BI550" s="241">
        <f>IF(N550="nulová",J550,0)</f>
        <v>0</v>
      </c>
      <c r="BJ550" s="18" t="s">
        <v>83</v>
      </c>
      <c r="BK550" s="241">
        <f>ROUND(I550*H550,2)</f>
        <v>0</v>
      </c>
      <c r="BL550" s="18" t="s">
        <v>398</v>
      </c>
      <c r="BM550" s="240" t="s">
        <v>683</v>
      </c>
    </row>
    <row r="551" s="2" customFormat="1" ht="24.15" customHeight="1">
      <c r="A551" s="39"/>
      <c r="B551" s="40"/>
      <c r="C551" s="229" t="s">
        <v>684</v>
      </c>
      <c r="D551" s="229" t="s">
        <v>256</v>
      </c>
      <c r="E551" s="230" t="s">
        <v>685</v>
      </c>
      <c r="F551" s="231" t="s">
        <v>686</v>
      </c>
      <c r="G551" s="232" t="s">
        <v>369</v>
      </c>
      <c r="H551" s="233">
        <v>1</v>
      </c>
      <c r="I551" s="234"/>
      <c r="J551" s="235">
        <f>ROUND(I551*H551,2)</f>
        <v>0</v>
      </c>
      <c r="K551" s="231" t="s">
        <v>1</v>
      </c>
      <c r="L551" s="45"/>
      <c r="M551" s="236" t="s">
        <v>1</v>
      </c>
      <c r="N551" s="237" t="s">
        <v>41</v>
      </c>
      <c r="O551" s="92"/>
      <c r="P551" s="238">
        <f>O551*H551</f>
        <v>0</v>
      </c>
      <c r="Q551" s="238">
        <v>0.089999999999999997</v>
      </c>
      <c r="R551" s="238">
        <f>Q551*H551</f>
        <v>0.089999999999999997</v>
      </c>
      <c r="S551" s="238">
        <v>0</v>
      </c>
      <c r="T551" s="239">
        <f>S551*H551</f>
        <v>0</v>
      </c>
      <c r="U551" s="39"/>
      <c r="V551" s="39"/>
      <c r="W551" s="39"/>
      <c r="X551" s="39"/>
      <c r="Y551" s="39"/>
      <c r="Z551" s="39"/>
      <c r="AA551" s="39"/>
      <c r="AB551" s="39"/>
      <c r="AC551" s="39"/>
      <c r="AD551" s="39"/>
      <c r="AE551" s="39"/>
      <c r="AR551" s="240" t="s">
        <v>398</v>
      </c>
      <c r="AT551" s="240" t="s">
        <v>256</v>
      </c>
      <c r="AU551" s="240" t="s">
        <v>85</v>
      </c>
      <c r="AY551" s="18" t="s">
        <v>253</v>
      </c>
      <c r="BE551" s="241">
        <f>IF(N551="základní",J551,0)</f>
        <v>0</v>
      </c>
      <c r="BF551" s="241">
        <f>IF(N551="snížená",J551,0)</f>
        <v>0</v>
      </c>
      <c r="BG551" s="241">
        <f>IF(N551="zákl. přenesená",J551,0)</f>
        <v>0</v>
      </c>
      <c r="BH551" s="241">
        <f>IF(N551="sníž. přenesená",J551,0)</f>
        <v>0</v>
      </c>
      <c r="BI551" s="241">
        <f>IF(N551="nulová",J551,0)</f>
        <v>0</v>
      </c>
      <c r="BJ551" s="18" t="s">
        <v>83</v>
      </c>
      <c r="BK551" s="241">
        <f>ROUND(I551*H551,2)</f>
        <v>0</v>
      </c>
      <c r="BL551" s="18" t="s">
        <v>398</v>
      </c>
      <c r="BM551" s="240" t="s">
        <v>687</v>
      </c>
    </row>
    <row r="552" s="2" customFormat="1" ht="24.15" customHeight="1">
      <c r="A552" s="39"/>
      <c r="B552" s="40"/>
      <c r="C552" s="229" t="s">
        <v>688</v>
      </c>
      <c r="D552" s="229" t="s">
        <v>256</v>
      </c>
      <c r="E552" s="230" t="s">
        <v>689</v>
      </c>
      <c r="F552" s="231" t="s">
        <v>690</v>
      </c>
      <c r="G552" s="232" t="s">
        <v>369</v>
      </c>
      <c r="H552" s="233">
        <v>1</v>
      </c>
      <c r="I552" s="234"/>
      <c r="J552" s="235">
        <f>ROUND(I552*H552,2)</f>
        <v>0</v>
      </c>
      <c r="K552" s="231" t="s">
        <v>1</v>
      </c>
      <c r="L552" s="45"/>
      <c r="M552" s="236" t="s">
        <v>1</v>
      </c>
      <c r="N552" s="237" t="s">
        <v>41</v>
      </c>
      <c r="O552" s="92"/>
      <c r="P552" s="238">
        <f>O552*H552</f>
        <v>0</v>
      </c>
      <c r="Q552" s="238">
        <v>0.089999999999999997</v>
      </c>
      <c r="R552" s="238">
        <f>Q552*H552</f>
        <v>0.089999999999999997</v>
      </c>
      <c r="S552" s="238">
        <v>0</v>
      </c>
      <c r="T552" s="239">
        <f>S552*H552</f>
        <v>0</v>
      </c>
      <c r="U552" s="39"/>
      <c r="V552" s="39"/>
      <c r="W552" s="39"/>
      <c r="X552" s="39"/>
      <c r="Y552" s="39"/>
      <c r="Z552" s="39"/>
      <c r="AA552" s="39"/>
      <c r="AB552" s="39"/>
      <c r="AC552" s="39"/>
      <c r="AD552" s="39"/>
      <c r="AE552" s="39"/>
      <c r="AR552" s="240" t="s">
        <v>398</v>
      </c>
      <c r="AT552" s="240" t="s">
        <v>256</v>
      </c>
      <c r="AU552" s="240" t="s">
        <v>85</v>
      </c>
      <c r="AY552" s="18" t="s">
        <v>253</v>
      </c>
      <c r="BE552" s="241">
        <f>IF(N552="základní",J552,0)</f>
        <v>0</v>
      </c>
      <c r="BF552" s="241">
        <f>IF(N552="snížená",J552,0)</f>
        <v>0</v>
      </c>
      <c r="BG552" s="241">
        <f>IF(N552="zákl. přenesená",J552,0)</f>
        <v>0</v>
      </c>
      <c r="BH552" s="241">
        <f>IF(N552="sníž. přenesená",J552,0)</f>
        <v>0</v>
      </c>
      <c r="BI552" s="241">
        <f>IF(N552="nulová",J552,0)</f>
        <v>0</v>
      </c>
      <c r="BJ552" s="18" t="s">
        <v>83</v>
      </c>
      <c r="BK552" s="241">
        <f>ROUND(I552*H552,2)</f>
        <v>0</v>
      </c>
      <c r="BL552" s="18" t="s">
        <v>398</v>
      </c>
      <c r="BM552" s="240" t="s">
        <v>691</v>
      </c>
    </row>
    <row r="553" s="2" customFormat="1" ht="24.15" customHeight="1">
      <c r="A553" s="39"/>
      <c r="B553" s="40"/>
      <c r="C553" s="229" t="s">
        <v>692</v>
      </c>
      <c r="D553" s="229" t="s">
        <v>256</v>
      </c>
      <c r="E553" s="230" t="s">
        <v>693</v>
      </c>
      <c r="F553" s="231" t="s">
        <v>694</v>
      </c>
      <c r="G553" s="232" t="s">
        <v>369</v>
      </c>
      <c r="H553" s="233">
        <v>1</v>
      </c>
      <c r="I553" s="234"/>
      <c r="J553" s="235">
        <f>ROUND(I553*H553,2)</f>
        <v>0</v>
      </c>
      <c r="K553" s="231" t="s">
        <v>1</v>
      </c>
      <c r="L553" s="45"/>
      <c r="M553" s="236" t="s">
        <v>1</v>
      </c>
      <c r="N553" s="237" t="s">
        <v>41</v>
      </c>
      <c r="O553" s="92"/>
      <c r="P553" s="238">
        <f>O553*H553</f>
        <v>0</v>
      </c>
      <c r="Q553" s="238">
        <v>0.089999999999999997</v>
      </c>
      <c r="R553" s="238">
        <f>Q553*H553</f>
        <v>0.089999999999999997</v>
      </c>
      <c r="S553" s="238">
        <v>0</v>
      </c>
      <c r="T553" s="239">
        <f>S553*H553</f>
        <v>0</v>
      </c>
      <c r="U553" s="39"/>
      <c r="V553" s="39"/>
      <c r="W553" s="39"/>
      <c r="X553" s="39"/>
      <c r="Y553" s="39"/>
      <c r="Z553" s="39"/>
      <c r="AA553" s="39"/>
      <c r="AB553" s="39"/>
      <c r="AC553" s="39"/>
      <c r="AD553" s="39"/>
      <c r="AE553" s="39"/>
      <c r="AR553" s="240" t="s">
        <v>398</v>
      </c>
      <c r="AT553" s="240" t="s">
        <v>256</v>
      </c>
      <c r="AU553" s="240" t="s">
        <v>85</v>
      </c>
      <c r="AY553" s="18" t="s">
        <v>253</v>
      </c>
      <c r="BE553" s="241">
        <f>IF(N553="základní",J553,0)</f>
        <v>0</v>
      </c>
      <c r="BF553" s="241">
        <f>IF(N553="snížená",J553,0)</f>
        <v>0</v>
      </c>
      <c r="BG553" s="241">
        <f>IF(N553="zákl. přenesená",J553,0)</f>
        <v>0</v>
      </c>
      <c r="BH553" s="241">
        <f>IF(N553="sníž. přenesená",J553,0)</f>
        <v>0</v>
      </c>
      <c r="BI553" s="241">
        <f>IF(N553="nulová",J553,0)</f>
        <v>0</v>
      </c>
      <c r="BJ553" s="18" t="s">
        <v>83</v>
      </c>
      <c r="BK553" s="241">
        <f>ROUND(I553*H553,2)</f>
        <v>0</v>
      </c>
      <c r="BL553" s="18" t="s">
        <v>398</v>
      </c>
      <c r="BM553" s="240" t="s">
        <v>695</v>
      </c>
    </row>
    <row r="554" s="2" customFormat="1" ht="24.15" customHeight="1">
      <c r="A554" s="39"/>
      <c r="B554" s="40"/>
      <c r="C554" s="229" t="s">
        <v>696</v>
      </c>
      <c r="D554" s="229" t="s">
        <v>256</v>
      </c>
      <c r="E554" s="230" t="s">
        <v>697</v>
      </c>
      <c r="F554" s="231" t="s">
        <v>698</v>
      </c>
      <c r="G554" s="232" t="s">
        <v>369</v>
      </c>
      <c r="H554" s="233">
        <v>1</v>
      </c>
      <c r="I554" s="234"/>
      <c r="J554" s="235">
        <f>ROUND(I554*H554,2)</f>
        <v>0</v>
      </c>
      <c r="K554" s="231" t="s">
        <v>1</v>
      </c>
      <c r="L554" s="45"/>
      <c r="M554" s="236" t="s">
        <v>1</v>
      </c>
      <c r="N554" s="237" t="s">
        <v>41</v>
      </c>
      <c r="O554" s="92"/>
      <c r="P554" s="238">
        <f>O554*H554</f>
        <v>0</v>
      </c>
      <c r="Q554" s="238">
        <v>0.089999999999999997</v>
      </c>
      <c r="R554" s="238">
        <f>Q554*H554</f>
        <v>0.089999999999999997</v>
      </c>
      <c r="S554" s="238">
        <v>0</v>
      </c>
      <c r="T554" s="239">
        <f>S554*H554</f>
        <v>0</v>
      </c>
      <c r="U554" s="39"/>
      <c r="V554" s="39"/>
      <c r="W554" s="39"/>
      <c r="X554" s="39"/>
      <c r="Y554" s="39"/>
      <c r="Z554" s="39"/>
      <c r="AA554" s="39"/>
      <c r="AB554" s="39"/>
      <c r="AC554" s="39"/>
      <c r="AD554" s="39"/>
      <c r="AE554" s="39"/>
      <c r="AR554" s="240" t="s">
        <v>398</v>
      </c>
      <c r="AT554" s="240" t="s">
        <v>256</v>
      </c>
      <c r="AU554" s="240" t="s">
        <v>85</v>
      </c>
      <c r="AY554" s="18" t="s">
        <v>253</v>
      </c>
      <c r="BE554" s="241">
        <f>IF(N554="základní",J554,0)</f>
        <v>0</v>
      </c>
      <c r="BF554" s="241">
        <f>IF(N554="snížená",J554,0)</f>
        <v>0</v>
      </c>
      <c r="BG554" s="241">
        <f>IF(N554="zákl. přenesená",J554,0)</f>
        <v>0</v>
      </c>
      <c r="BH554" s="241">
        <f>IF(N554="sníž. přenesená",J554,0)</f>
        <v>0</v>
      </c>
      <c r="BI554" s="241">
        <f>IF(N554="nulová",J554,0)</f>
        <v>0</v>
      </c>
      <c r="BJ554" s="18" t="s">
        <v>83</v>
      </c>
      <c r="BK554" s="241">
        <f>ROUND(I554*H554,2)</f>
        <v>0</v>
      </c>
      <c r="BL554" s="18" t="s">
        <v>398</v>
      </c>
      <c r="BM554" s="240" t="s">
        <v>699</v>
      </c>
    </row>
    <row r="555" s="2" customFormat="1" ht="24.15" customHeight="1">
      <c r="A555" s="39"/>
      <c r="B555" s="40"/>
      <c r="C555" s="229" t="s">
        <v>700</v>
      </c>
      <c r="D555" s="229" t="s">
        <v>256</v>
      </c>
      <c r="E555" s="230" t="s">
        <v>701</v>
      </c>
      <c r="F555" s="231" t="s">
        <v>702</v>
      </c>
      <c r="G555" s="232" t="s">
        <v>369</v>
      </c>
      <c r="H555" s="233">
        <v>1</v>
      </c>
      <c r="I555" s="234"/>
      <c r="J555" s="235">
        <f>ROUND(I555*H555,2)</f>
        <v>0</v>
      </c>
      <c r="K555" s="231" t="s">
        <v>1</v>
      </c>
      <c r="L555" s="45"/>
      <c r="M555" s="236" t="s">
        <v>1</v>
      </c>
      <c r="N555" s="237" t="s">
        <v>41</v>
      </c>
      <c r="O555" s="92"/>
      <c r="P555" s="238">
        <f>O555*H555</f>
        <v>0</v>
      </c>
      <c r="Q555" s="238">
        <v>0.089999999999999997</v>
      </c>
      <c r="R555" s="238">
        <f>Q555*H555</f>
        <v>0.089999999999999997</v>
      </c>
      <c r="S555" s="238">
        <v>0</v>
      </c>
      <c r="T555" s="239">
        <f>S555*H555</f>
        <v>0</v>
      </c>
      <c r="U555" s="39"/>
      <c r="V555" s="39"/>
      <c r="W555" s="39"/>
      <c r="X555" s="39"/>
      <c r="Y555" s="39"/>
      <c r="Z555" s="39"/>
      <c r="AA555" s="39"/>
      <c r="AB555" s="39"/>
      <c r="AC555" s="39"/>
      <c r="AD555" s="39"/>
      <c r="AE555" s="39"/>
      <c r="AR555" s="240" t="s">
        <v>398</v>
      </c>
      <c r="AT555" s="240" t="s">
        <v>256</v>
      </c>
      <c r="AU555" s="240" t="s">
        <v>85</v>
      </c>
      <c r="AY555" s="18" t="s">
        <v>253</v>
      </c>
      <c r="BE555" s="241">
        <f>IF(N555="základní",J555,0)</f>
        <v>0</v>
      </c>
      <c r="BF555" s="241">
        <f>IF(N555="snížená",J555,0)</f>
        <v>0</v>
      </c>
      <c r="BG555" s="241">
        <f>IF(N555="zákl. přenesená",J555,0)</f>
        <v>0</v>
      </c>
      <c r="BH555" s="241">
        <f>IF(N555="sníž. přenesená",J555,0)</f>
        <v>0</v>
      </c>
      <c r="BI555" s="241">
        <f>IF(N555="nulová",J555,0)</f>
        <v>0</v>
      </c>
      <c r="BJ555" s="18" t="s">
        <v>83</v>
      </c>
      <c r="BK555" s="241">
        <f>ROUND(I555*H555,2)</f>
        <v>0</v>
      </c>
      <c r="BL555" s="18" t="s">
        <v>398</v>
      </c>
      <c r="BM555" s="240" t="s">
        <v>703</v>
      </c>
    </row>
    <row r="556" s="2" customFormat="1" ht="24.15" customHeight="1">
      <c r="A556" s="39"/>
      <c r="B556" s="40"/>
      <c r="C556" s="229" t="s">
        <v>704</v>
      </c>
      <c r="D556" s="229" t="s">
        <v>256</v>
      </c>
      <c r="E556" s="230" t="s">
        <v>705</v>
      </c>
      <c r="F556" s="231" t="s">
        <v>706</v>
      </c>
      <c r="G556" s="232" t="s">
        <v>369</v>
      </c>
      <c r="H556" s="233">
        <v>1</v>
      </c>
      <c r="I556" s="234"/>
      <c r="J556" s="235">
        <f>ROUND(I556*H556,2)</f>
        <v>0</v>
      </c>
      <c r="K556" s="231" t="s">
        <v>1</v>
      </c>
      <c r="L556" s="45"/>
      <c r="M556" s="236" t="s">
        <v>1</v>
      </c>
      <c r="N556" s="237" t="s">
        <v>41</v>
      </c>
      <c r="O556" s="92"/>
      <c r="P556" s="238">
        <f>O556*H556</f>
        <v>0</v>
      </c>
      <c r="Q556" s="238">
        <v>0.089999999999999997</v>
      </c>
      <c r="R556" s="238">
        <f>Q556*H556</f>
        <v>0.089999999999999997</v>
      </c>
      <c r="S556" s="238">
        <v>0</v>
      </c>
      <c r="T556" s="239">
        <f>S556*H556</f>
        <v>0</v>
      </c>
      <c r="U556" s="39"/>
      <c r="V556" s="39"/>
      <c r="W556" s="39"/>
      <c r="X556" s="39"/>
      <c r="Y556" s="39"/>
      <c r="Z556" s="39"/>
      <c r="AA556" s="39"/>
      <c r="AB556" s="39"/>
      <c r="AC556" s="39"/>
      <c r="AD556" s="39"/>
      <c r="AE556" s="39"/>
      <c r="AR556" s="240" t="s">
        <v>398</v>
      </c>
      <c r="AT556" s="240" t="s">
        <v>256</v>
      </c>
      <c r="AU556" s="240" t="s">
        <v>85</v>
      </c>
      <c r="AY556" s="18" t="s">
        <v>253</v>
      </c>
      <c r="BE556" s="241">
        <f>IF(N556="základní",J556,0)</f>
        <v>0</v>
      </c>
      <c r="BF556" s="241">
        <f>IF(N556="snížená",J556,0)</f>
        <v>0</v>
      </c>
      <c r="BG556" s="241">
        <f>IF(N556="zákl. přenesená",J556,0)</f>
        <v>0</v>
      </c>
      <c r="BH556" s="241">
        <f>IF(N556="sníž. přenesená",J556,0)</f>
        <v>0</v>
      </c>
      <c r="BI556" s="241">
        <f>IF(N556="nulová",J556,0)</f>
        <v>0</v>
      </c>
      <c r="BJ556" s="18" t="s">
        <v>83</v>
      </c>
      <c r="BK556" s="241">
        <f>ROUND(I556*H556,2)</f>
        <v>0</v>
      </c>
      <c r="BL556" s="18" t="s">
        <v>398</v>
      </c>
      <c r="BM556" s="240" t="s">
        <v>707</v>
      </c>
    </row>
    <row r="557" s="2" customFormat="1" ht="24.15" customHeight="1">
      <c r="A557" s="39"/>
      <c r="B557" s="40"/>
      <c r="C557" s="229" t="s">
        <v>708</v>
      </c>
      <c r="D557" s="229" t="s">
        <v>256</v>
      </c>
      <c r="E557" s="230" t="s">
        <v>709</v>
      </c>
      <c r="F557" s="231" t="s">
        <v>710</v>
      </c>
      <c r="G557" s="232" t="s">
        <v>369</v>
      </c>
      <c r="H557" s="233">
        <v>1</v>
      </c>
      <c r="I557" s="234"/>
      <c r="J557" s="235">
        <f>ROUND(I557*H557,2)</f>
        <v>0</v>
      </c>
      <c r="K557" s="231" t="s">
        <v>1</v>
      </c>
      <c r="L557" s="45"/>
      <c r="M557" s="236" t="s">
        <v>1</v>
      </c>
      <c r="N557" s="237" t="s">
        <v>41</v>
      </c>
      <c r="O557" s="92"/>
      <c r="P557" s="238">
        <f>O557*H557</f>
        <v>0</v>
      </c>
      <c r="Q557" s="238">
        <v>0.089999999999999997</v>
      </c>
      <c r="R557" s="238">
        <f>Q557*H557</f>
        <v>0.089999999999999997</v>
      </c>
      <c r="S557" s="238">
        <v>0</v>
      </c>
      <c r="T557" s="239">
        <f>S557*H557</f>
        <v>0</v>
      </c>
      <c r="U557" s="39"/>
      <c r="V557" s="39"/>
      <c r="W557" s="39"/>
      <c r="X557" s="39"/>
      <c r="Y557" s="39"/>
      <c r="Z557" s="39"/>
      <c r="AA557" s="39"/>
      <c r="AB557" s="39"/>
      <c r="AC557" s="39"/>
      <c r="AD557" s="39"/>
      <c r="AE557" s="39"/>
      <c r="AR557" s="240" t="s">
        <v>398</v>
      </c>
      <c r="AT557" s="240" t="s">
        <v>256</v>
      </c>
      <c r="AU557" s="240" t="s">
        <v>85</v>
      </c>
      <c r="AY557" s="18" t="s">
        <v>253</v>
      </c>
      <c r="BE557" s="241">
        <f>IF(N557="základní",J557,0)</f>
        <v>0</v>
      </c>
      <c r="BF557" s="241">
        <f>IF(N557="snížená",J557,0)</f>
        <v>0</v>
      </c>
      <c r="BG557" s="241">
        <f>IF(N557="zákl. přenesená",J557,0)</f>
        <v>0</v>
      </c>
      <c r="BH557" s="241">
        <f>IF(N557="sníž. přenesená",J557,0)</f>
        <v>0</v>
      </c>
      <c r="BI557" s="241">
        <f>IF(N557="nulová",J557,0)</f>
        <v>0</v>
      </c>
      <c r="BJ557" s="18" t="s">
        <v>83</v>
      </c>
      <c r="BK557" s="241">
        <f>ROUND(I557*H557,2)</f>
        <v>0</v>
      </c>
      <c r="BL557" s="18" t="s">
        <v>398</v>
      </c>
      <c r="BM557" s="240" t="s">
        <v>711</v>
      </c>
    </row>
    <row r="558" s="2" customFormat="1" ht="37.8" customHeight="1">
      <c r="A558" s="39"/>
      <c r="B558" s="40"/>
      <c r="C558" s="229" t="s">
        <v>712</v>
      </c>
      <c r="D558" s="229" t="s">
        <v>256</v>
      </c>
      <c r="E558" s="230" t="s">
        <v>713</v>
      </c>
      <c r="F558" s="231" t="s">
        <v>714</v>
      </c>
      <c r="G558" s="232" t="s">
        <v>369</v>
      </c>
      <c r="H558" s="233">
        <v>1</v>
      </c>
      <c r="I558" s="234"/>
      <c r="J558" s="235">
        <f>ROUND(I558*H558,2)</f>
        <v>0</v>
      </c>
      <c r="K558" s="231" t="s">
        <v>1</v>
      </c>
      <c r="L558" s="45"/>
      <c r="M558" s="236" t="s">
        <v>1</v>
      </c>
      <c r="N558" s="237" t="s">
        <v>41</v>
      </c>
      <c r="O558" s="92"/>
      <c r="P558" s="238">
        <f>O558*H558</f>
        <v>0</v>
      </c>
      <c r="Q558" s="238">
        <v>0.089999999999999997</v>
      </c>
      <c r="R558" s="238">
        <f>Q558*H558</f>
        <v>0.089999999999999997</v>
      </c>
      <c r="S558" s="238">
        <v>0</v>
      </c>
      <c r="T558" s="239">
        <f>S558*H558</f>
        <v>0</v>
      </c>
      <c r="U558" s="39"/>
      <c r="V558" s="39"/>
      <c r="W558" s="39"/>
      <c r="X558" s="39"/>
      <c r="Y558" s="39"/>
      <c r="Z558" s="39"/>
      <c r="AA558" s="39"/>
      <c r="AB558" s="39"/>
      <c r="AC558" s="39"/>
      <c r="AD558" s="39"/>
      <c r="AE558" s="39"/>
      <c r="AR558" s="240" t="s">
        <v>398</v>
      </c>
      <c r="AT558" s="240" t="s">
        <v>256</v>
      </c>
      <c r="AU558" s="240" t="s">
        <v>85</v>
      </c>
      <c r="AY558" s="18" t="s">
        <v>253</v>
      </c>
      <c r="BE558" s="241">
        <f>IF(N558="základní",J558,0)</f>
        <v>0</v>
      </c>
      <c r="BF558" s="241">
        <f>IF(N558="snížená",J558,0)</f>
        <v>0</v>
      </c>
      <c r="BG558" s="241">
        <f>IF(N558="zákl. přenesená",J558,0)</f>
        <v>0</v>
      </c>
      <c r="BH558" s="241">
        <f>IF(N558="sníž. přenesená",J558,0)</f>
        <v>0</v>
      </c>
      <c r="BI558" s="241">
        <f>IF(N558="nulová",J558,0)</f>
        <v>0</v>
      </c>
      <c r="BJ558" s="18" t="s">
        <v>83</v>
      </c>
      <c r="BK558" s="241">
        <f>ROUND(I558*H558,2)</f>
        <v>0</v>
      </c>
      <c r="BL558" s="18" t="s">
        <v>398</v>
      </c>
      <c r="BM558" s="240" t="s">
        <v>715</v>
      </c>
    </row>
    <row r="559" s="2" customFormat="1" ht="37.8" customHeight="1">
      <c r="A559" s="39"/>
      <c r="B559" s="40"/>
      <c r="C559" s="229" t="s">
        <v>716</v>
      </c>
      <c r="D559" s="229" t="s">
        <v>256</v>
      </c>
      <c r="E559" s="230" t="s">
        <v>717</v>
      </c>
      <c r="F559" s="231" t="s">
        <v>718</v>
      </c>
      <c r="G559" s="232" t="s">
        <v>369</v>
      </c>
      <c r="H559" s="233">
        <v>1</v>
      </c>
      <c r="I559" s="234"/>
      <c r="J559" s="235">
        <f>ROUND(I559*H559,2)</f>
        <v>0</v>
      </c>
      <c r="K559" s="231" t="s">
        <v>1</v>
      </c>
      <c r="L559" s="45"/>
      <c r="M559" s="236" t="s">
        <v>1</v>
      </c>
      <c r="N559" s="237" t="s">
        <v>41</v>
      </c>
      <c r="O559" s="92"/>
      <c r="P559" s="238">
        <f>O559*H559</f>
        <v>0</v>
      </c>
      <c r="Q559" s="238">
        <v>0.089999999999999997</v>
      </c>
      <c r="R559" s="238">
        <f>Q559*H559</f>
        <v>0.089999999999999997</v>
      </c>
      <c r="S559" s="238">
        <v>0</v>
      </c>
      <c r="T559" s="239">
        <f>S559*H559</f>
        <v>0</v>
      </c>
      <c r="U559" s="39"/>
      <c r="V559" s="39"/>
      <c r="W559" s="39"/>
      <c r="X559" s="39"/>
      <c r="Y559" s="39"/>
      <c r="Z559" s="39"/>
      <c r="AA559" s="39"/>
      <c r="AB559" s="39"/>
      <c r="AC559" s="39"/>
      <c r="AD559" s="39"/>
      <c r="AE559" s="39"/>
      <c r="AR559" s="240" t="s">
        <v>398</v>
      </c>
      <c r="AT559" s="240" t="s">
        <v>256</v>
      </c>
      <c r="AU559" s="240" t="s">
        <v>85</v>
      </c>
      <c r="AY559" s="18" t="s">
        <v>253</v>
      </c>
      <c r="BE559" s="241">
        <f>IF(N559="základní",J559,0)</f>
        <v>0</v>
      </c>
      <c r="BF559" s="241">
        <f>IF(N559="snížená",J559,0)</f>
        <v>0</v>
      </c>
      <c r="BG559" s="241">
        <f>IF(N559="zákl. přenesená",J559,0)</f>
        <v>0</v>
      </c>
      <c r="BH559" s="241">
        <f>IF(N559="sníž. přenesená",J559,0)</f>
        <v>0</v>
      </c>
      <c r="BI559" s="241">
        <f>IF(N559="nulová",J559,0)</f>
        <v>0</v>
      </c>
      <c r="BJ559" s="18" t="s">
        <v>83</v>
      </c>
      <c r="BK559" s="241">
        <f>ROUND(I559*H559,2)</f>
        <v>0</v>
      </c>
      <c r="BL559" s="18" t="s">
        <v>398</v>
      </c>
      <c r="BM559" s="240" t="s">
        <v>719</v>
      </c>
    </row>
    <row r="560" s="2" customFormat="1" ht="24.15" customHeight="1">
      <c r="A560" s="39"/>
      <c r="B560" s="40"/>
      <c r="C560" s="229" t="s">
        <v>720</v>
      </c>
      <c r="D560" s="229" t="s">
        <v>256</v>
      </c>
      <c r="E560" s="230" t="s">
        <v>721</v>
      </c>
      <c r="F560" s="231" t="s">
        <v>722</v>
      </c>
      <c r="G560" s="232" t="s">
        <v>369</v>
      </c>
      <c r="H560" s="233">
        <v>1</v>
      </c>
      <c r="I560" s="234"/>
      <c r="J560" s="235">
        <f>ROUND(I560*H560,2)</f>
        <v>0</v>
      </c>
      <c r="K560" s="231" t="s">
        <v>1</v>
      </c>
      <c r="L560" s="45"/>
      <c r="M560" s="236" t="s">
        <v>1</v>
      </c>
      <c r="N560" s="237" t="s">
        <v>41</v>
      </c>
      <c r="O560" s="92"/>
      <c r="P560" s="238">
        <f>O560*H560</f>
        <v>0</v>
      </c>
      <c r="Q560" s="238">
        <v>0.089999999999999997</v>
      </c>
      <c r="R560" s="238">
        <f>Q560*H560</f>
        <v>0.089999999999999997</v>
      </c>
      <c r="S560" s="238">
        <v>0</v>
      </c>
      <c r="T560" s="239">
        <f>S560*H560</f>
        <v>0</v>
      </c>
      <c r="U560" s="39"/>
      <c r="V560" s="39"/>
      <c r="W560" s="39"/>
      <c r="X560" s="39"/>
      <c r="Y560" s="39"/>
      <c r="Z560" s="39"/>
      <c r="AA560" s="39"/>
      <c r="AB560" s="39"/>
      <c r="AC560" s="39"/>
      <c r="AD560" s="39"/>
      <c r="AE560" s="39"/>
      <c r="AR560" s="240" t="s">
        <v>398</v>
      </c>
      <c r="AT560" s="240" t="s">
        <v>256</v>
      </c>
      <c r="AU560" s="240" t="s">
        <v>85</v>
      </c>
      <c r="AY560" s="18" t="s">
        <v>253</v>
      </c>
      <c r="BE560" s="241">
        <f>IF(N560="základní",J560,0)</f>
        <v>0</v>
      </c>
      <c r="BF560" s="241">
        <f>IF(N560="snížená",J560,0)</f>
        <v>0</v>
      </c>
      <c r="BG560" s="241">
        <f>IF(N560="zákl. přenesená",J560,0)</f>
        <v>0</v>
      </c>
      <c r="BH560" s="241">
        <f>IF(N560="sníž. přenesená",J560,0)</f>
        <v>0</v>
      </c>
      <c r="BI560" s="241">
        <f>IF(N560="nulová",J560,0)</f>
        <v>0</v>
      </c>
      <c r="BJ560" s="18" t="s">
        <v>83</v>
      </c>
      <c r="BK560" s="241">
        <f>ROUND(I560*H560,2)</f>
        <v>0</v>
      </c>
      <c r="BL560" s="18" t="s">
        <v>398</v>
      </c>
      <c r="BM560" s="240" t="s">
        <v>723</v>
      </c>
    </row>
    <row r="561" s="2" customFormat="1" ht="24.15" customHeight="1">
      <c r="A561" s="39"/>
      <c r="B561" s="40"/>
      <c r="C561" s="229" t="s">
        <v>724</v>
      </c>
      <c r="D561" s="229" t="s">
        <v>256</v>
      </c>
      <c r="E561" s="230" t="s">
        <v>725</v>
      </c>
      <c r="F561" s="231" t="s">
        <v>726</v>
      </c>
      <c r="G561" s="232" t="s">
        <v>369</v>
      </c>
      <c r="H561" s="233">
        <v>1</v>
      </c>
      <c r="I561" s="234"/>
      <c r="J561" s="235">
        <f>ROUND(I561*H561,2)</f>
        <v>0</v>
      </c>
      <c r="K561" s="231" t="s">
        <v>1</v>
      </c>
      <c r="L561" s="45"/>
      <c r="M561" s="236" t="s">
        <v>1</v>
      </c>
      <c r="N561" s="237" t="s">
        <v>41</v>
      </c>
      <c r="O561" s="92"/>
      <c r="P561" s="238">
        <f>O561*H561</f>
        <v>0</v>
      </c>
      <c r="Q561" s="238">
        <v>0.089999999999999997</v>
      </c>
      <c r="R561" s="238">
        <f>Q561*H561</f>
        <v>0.089999999999999997</v>
      </c>
      <c r="S561" s="238">
        <v>0</v>
      </c>
      <c r="T561" s="239">
        <f>S561*H561</f>
        <v>0</v>
      </c>
      <c r="U561" s="39"/>
      <c r="V561" s="39"/>
      <c r="W561" s="39"/>
      <c r="X561" s="39"/>
      <c r="Y561" s="39"/>
      <c r="Z561" s="39"/>
      <c r="AA561" s="39"/>
      <c r="AB561" s="39"/>
      <c r="AC561" s="39"/>
      <c r="AD561" s="39"/>
      <c r="AE561" s="39"/>
      <c r="AR561" s="240" t="s">
        <v>398</v>
      </c>
      <c r="AT561" s="240" t="s">
        <v>256</v>
      </c>
      <c r="AU561" s="240" t="s">
        <v>85</v>
      </c>
      <c r="AY561" s="18" t="s">
        <v>253</v>
      </c>
      <c r="BE561" s="241">
        <f>IF(N561="základní",J561,0)</f>
        <v>0</v>
      </c>
      <c r="BF561" s="241">
        <f>IF(N561="snížená",J561,0)</f>
        <v>0</v>
      </c>
      <c r="BG561" s="241">
        <f>IF(N561="zákl. přenesená",J561,0)</f>
        <v>0</v>
      </c>
      <c r="BH561" s="241">
        <f>IF(N561="sníž. přenesená",J561,0)</f>
        <v>0</v>
      </c>
      <c r="BI561" s="241">
        <f>IF(N561="nulová",J561,0)</f>
        <v>0</v>
      </c>
      <c r="BJ561" s="18" t="s">
        <v>83</v>
      </c>
      <c r="BK561" s="241">
        <f>ROUND(I561*H561,2)</f>
        <v>0</v>
      </c>
      <c r="BL561" s="18" t="s">
        <v>398</v>
      </c>
      <c r="BM561" s="240" t="s">
        <v>727</v>
      </c>
    </row>
    <row r="562" s="2" customFormat="1" ht="24.15" customHeight="1">
      <c r="A562" s="39"/>
      <c r="B562" s="40"/>
      <c r="C562" s="229" t="s">
        <v>728</v>
      </c>
      <c r="D562" s="229" t="s">
        <v>256</v>
      </c>
      <c r="E562" s="230" t="s">
        <v>729</v>
      </c>
      <c r="F562" s="231" t="s">
        <v>730</v>
      </c>
      <c r="G562" s="232" t="s">
        <v>369</v>
      </c>
      <c r="H562" s="233">
        <v>1</v>
      </c>
      <c r="I562" s="234"/>
      <c r="J562" s="235">
        <f>ROUND(I562*H562,2)</f>
        <v>0</v>
      </c>
      <c r="K562" s="231" t="s">
        <v>1</v>
      </c>
      <c r="L562" s="45"/>
      <c r="M562" s="236" t="s">
        <v>1</v>
      </c>
      <c r="N562" s="237" t="s">
        <v>41</v>
      </c>
      <c r="O562" s="92"/>
      <c r="P562" s="238">
        <f>O562*H562</f>
        <v>0</v>
      </c>
      <c r="Q562" s="238">
        <v>0.089999999999999997</v>
      </c>
      <c r="R562" s="238">
        <f>Q562*H562</f>
        <v>0.089999999999999997</v>
      </c>
      <c r="S562" s="238">
        <v>0</v>
      </c>
      <c r="T562" s="239">
        <f>S562*H562</f>
        <v>0</v>
      </c>
      <c r="U562" s="39"/>
      <c r="V562" s="39"/>
      <c r="W562" s="39"/>
      <c r="X562" s="39"/>
      <c r="Y562" s="39"/>
      <c r="Z562" s="39"/>
      <c r="AA562" s="39"/>
      <c r="AB562" s="39"/>
      <c r="AC562" s="39"/>
      <c r="AD562" s="39"/>
      <c r="AE562" s="39"/>
      <c r="AR562" s="240" t="s">
        <v>398</v>
      </c>
      <c r="AT562" s="240" t="s">
        <v>256</v>
      </c>
      <c r="AU562" s="240" t="s">
        <v>85</v>
      </c>
      <c r="AY562" s="18" t="s">
        <v>253</v>
      </c>
      <c r="BE562" s="241">
        <f>IF(N562="základní",J562,0)</f>
        <v>0</v>
      </c>
      <c r="BF562" s="241">
        <f>IF(N562="snížená",J562,0)</f>
        <v>0</v>
      </c>
      <c r="BG562" s="241">
        <f>IF(N562="zákl. přenesená",J562,0)</f>
        <v>0</v>
      </c>
      <c r="BH562" s="241">
        <f>IF(N562="sníž. přenesená",J562,0)</f>
        <v>0</v>
      </c>
      <c r="BI562" s="241">
        <f>IF(N562="nulová",J562,0)</f>
        <v>0</v>
      </c>
      <c r="BJ562" s="18" t="s">
        <v>83</v>
      </c>
      <c r="BK562" s="241">
        <f>ROUND(I562*H562,2)</f>
        <v>0</v>
      </c>
      <c r="BL562" s="18" t="s">
        <v>398</v>
      </c>
      <c r="BM562" s="240" t="s">
        <v>731</v>
      </c>
    </row>
    <row r="563" s="2" customFormat="1" ht="24.15" customHeight="1">
      <c r="A563" s="39"/>
      <c r="B563" s="40"/>
      <c r="C563" s="229" t="s">
        <v>732</v>
      </c>
      <c r="D563" s="229" t="s">
        <v>256</v>
      </c>
      <c r="E563" s="230" t="s">
        <v>733</v>
      </c>
      <c r="F563" s="231" t="s">
        <v>734</v>
      </c>
      <c r="G563" s="232" t="s">
        <v>369</v>
      </c>
      <c r="H563" s="233">
        <v>1</v>
      </c>
      <c r="I563" s="234"/>
      <c r="J563" s="235">
        <f>ROUND(I563*H563,2)</f>
        <v>0</v>
      </c>
      <c r="K563" s="231" t="s">
        <v>1</v>
      </c>
      <c r="L563" s="45"/>
      <c r="M563" s="236" t="s">
        <v>1</v>
      </c>
      <c r="N563" s="237" t="s">
        <v>41</v>
      </c>
      <c r="O563" s="92"/>
      <c r="P563" s="238">
        <f>O563*H563</f>
        <v>0</v>
      </c>
      <c r="Q563" s="238">
        <v>0.089999999999999997</v>
      </c>
      <c r="R563" s="238">
        <f>Q563*H563</f>
        <v>0.089999999999999997</v>
      </c>
      <c r="S563" s="238">
        <v>0</v>
      </c>
      <c r="T563" s="239">
        <f>S563*H563</f>
        <v>0</v>
      </c>
      <c r="U563" s="39"/>
      <c r="V563" s="39"/>
      <c r="W563" s="39"/>
      <c r="X563" s="39"/>
      <c r="Y563" s="39"/>
      <c r="Z563" s="39"/>
      <c r="AA563" s="39"/>
      <c r="AB563" s="39"/>
      <c r="AC563" s="39"/>
      <c r="AD563" s="39"/>
      <c r="AE563" s="39"/>
      <c r="AR563" s="240" t="s">
        <v>398</v>
      </c>
      <c r="AT563" s="240" t="s">
        <v>256</v>
      </c>
      <c r="AU563" s="240" t="s">
        <v>85</v>
      </c>
      <c r="AY563" s="18" t="s">
        <v>253</v>
      </c>
      <c r="BE563" s="241">
        <f>IF(N563="základní",J563,0)</f>
        <v>0</v>
      </c>
      <c r="BF563" s="241">
        <f>IF(N563="snížená",J563,0)</f>
        <v>0</v>
      </c>
      <c r="BG563" s="241">
        <f>IF(N563="zákl. přenesená",J563,0)</f>
        <v>0</v>
      </c>
      <c r="BH563" s="241">
        <f>IF(N563="sníž. přenesená",J563,0)</f>
        <v>0</v>
      </c>
      <c r="BI563" s="241">
        <f>IF(N563="nulová",J563,0)</f>
        <v>0</v>
      </c>
      <c r="BJ563" s="18" t="s">
        <v>83</v>
      </c>
      <c r="BK563" s="241">
        <f>ROUND(I563*H563,2)</f>
        <v>0</v>
      </c>
      <c r="BL563" s="18" t="s">
        <v>398</v>
      </c>
      <c r="BM563" s="240" t="s">
        <v>735</v>
      </c>
    </row>
    <row r="564" s="2" customFormat="1" ht="24.15" customHeight="1">
      <c r="A564" s="39"/>
      <c r="B564" s="40"/>
      <c r="C564" s="229" t="s">
        <v>736</v>
      </c>
      <c r="D564" s="229" t="s">
        <v>256</v>
      </c>
      <c r="E564" s="230" t="s">
        <v>737</v>
      </c>
      <c r="F564" s="231" t="s">
        <v>738</v>
      </c>
      <c r="G564" s="232" t="s">
        <v>369</v>
      </c>
      <c r="H564" s="233">
        <v>1</v>
      </c>
      <c r="I564" s="234"/>
      <c r="J564" s="235">
        <f>ROUND(I564*H564,2)</f>
        <v>0</v>
      </c>
      <c r="K564" s="231" t="s">
        <v>1</v>
      </c>
      <c r="L564" s="45"/>
      <c r="M564" s="236" t="s">
        <v>1</v>
      </c>
      <c r="N564" s="237" t="s">
        <v>41</v>
      </c>
      <c r="O564" s="92"/>
      <c r="P564" s="238">
        <f>O564*H564</f>
        <v>0</v>
      </c>
      <c r="Q564" s="238">
        <v>0.089999999999999997</v>
      </c>
      <c r="R564" s="238">
        <f>Q564*H564</f>
        <v>0.089999999999999997</v>
      </c>
      <c r="S564" s="238">
        <v>0</v>
      </c>
      <c r="T564" s="239">
        <f>S564*H564</f>
        <v>0</v>
      </c>
      <c r="U564" s="39"/>
      <c r="V564" s="39"/>
      <c r="W564" s="39"/>
      <c r="X564" s="39"/>
      <c r="Y564" s="39"/>
      <c r="Z564" s="39"/>
      <c r="AA564" s="39"/>
      <c r="AB564" s="39"/>
      <c r="AC564" s="39"/>
      <c r="AD564" s="39"/>
      <c r="AE564" s="39"/>
      <c r="AR564" s="240" t="s">
        <v>398</v>
      </c>
      <c r="AT564" s="240" t="s">
        <v>256</v>
      </c>
      <c r="AU564" s="240" t="s">
        <v>85</v>
      </c>
      <c r="AY564" s="18" t="s">
        <v>253</v>
      </c>
      <c r="BE564" s="241">
        <f>IF(N564="základní",J564,0)</f>
        <v>0</v>
      </c>
      <c r="BF564" s="241">
        <f>IF(N564="snížená",J564,0)</f>
        <v>0</v>
      </c>
      <c r="BG564" s="241">
        <f>IF(N564="zákl. přenesená",J564,0)</f>
        <v>0</v>
      </c>
      <c r="BH564" s="241">
        <f>IF(N564="sníž. přenesená",J564,0)</f>
        <v>0</v>
      </c>
      <c r="BI564" s="241">
        <f>IF(N564="nulová",J564,0)</f>
        <v>0</v>
      </c>
      <c r="BJ564" s="18" t="s">
        <v>83</v>
      </c>
      <c r="BK564" s="241">
        <f>ROUND(I564*H564,2)</f>
        <v>0</v>
      </c>
      <c r="BL564" s="18" t="s">
        <v>398</v>
      </c>
      <c r="BM564" s="240" t="s">
        <v>739</v>
      </c>
    </row>
    <row r="565" s="2" customFormat="1" ht="24.15" customHeight="1">
      <c r="A565" s="39"/>
      <c r="B565" s="40"/>
      <c r="C565" s="229" t="s">
        <v>740</v>
      </c>
      <c r="D565" s="229" t="s">
        <v>256</v>
      </c>
      <c r="E565" s="230" t="s">
        <v>741</v>
      </c>
      <c r="F565" s="231" t="s">
        <v>742</v>
      </c>
      <c r="G565" s="232" t="s">
        <v>369</v>
      </c>
      <c r="H565" s="233">
        <v>1</v>
      </c>
      <c r="I565" s="234"/>
      <c r="J565" s="235">
        <f>ROUND(I565*H565,2)</f>
        <v>0</v>
      </c>
      <c r="K565" s="231" t="s">
        <v>1</v>
      </c>
      <c r="L565" s="45"/>
      <c r="M565" s="236" t="s">
        <v>1</v>
      </c>
      <c r="N565" s="237" t="s">
        <v>41</v>
      </c>
      <c r="O565" s="92"/>
      <c r="P565" s="238">
        <f>O565*H565</f>
        <v>0</v>
      </c>
      <c r="Q565" s="238">
        <v>0.089999999999999997</v>
      </c>
      <c r="R565" s="238">
        <f>Q565*H565</f>
        <v>0.089999999999999997</v>
      </c>
      <c r="S565" s="238">
        <v>0</v>
      </c>
      <c r="T565" s="239">
        <f>S565*H565</f>
        <v>0</v>
      </c>
      <c r="U565" s="39"/>
      <c r="V565" s="39"/>
      <c r="W565" s="39"/>
      <c r="X565" s="39"/>
      <c r="Y565" s="39"/>
      <c r="Z565" s="39"/>
      <c r="AA565" s="39"/>
      <c r="AB565" s="39"/>
      <c r="AC565" s="39"/>
      <c r="AD565" s="39"/>
      <c r="AE565" s="39"/>
      <c r="AR565" s="240" t="s">
        <v>398</v>
      </c>
      <c r="AT565" s="240" t="s">
        <v>256</v>
      </c>
      <c r="AU565" s="240" t="s">
        <v>85</v>
      </c>
      <c r="AY565" s="18" t="s">
        <v>253</v>
      </c>
      <c r="BE565" s="241">
        <f>IF(N565="základní",J565,0)</f>
        <v>0</v>
      </c>
      <c r="BF565" s="241">
        <f>IF(N565="snížená",J565,0)</f>
        <v>0</v>
      </c>
      <c r="BG565" s="241">
        <f>IF(N565="zákl. přenesená",J565,0)</f>
        <v>0</v>
      </c>
      <c r="BH565" s="241">
        <f>IF(N565="sníž. přenesená",J565,0)</f>
        <v>0</v>
      </c>
      <c r="BI565" s="241">
        <f>IF(N565="nulová",J565,0)</f>
        <v>0</v>
      </c>
      <c r="BJ565" s="18" t="s">
        <v>83</v>
      </c>
      <c r="BK565" s="241">
        <f>ROUND(I565*H565,2)</f>
        <v>0</v>
      </c>
      <c r="BL565" s="18" t="s">
        <v>398</v>
      </c>
      <c r="BM565" s="240" t="s">
        <v>743</v>
      </c>
    </row>
    <row r="566" s="2" customFormat="1" ht="24.15" customHeight="1">
      <c r="A566" s="39"/>
      <c r="B566" s="40"/>
      <c r="C566" s="229" t="s">
        <v>744</v>
      </c>
      <c r="D566" s="229" t="s">
        <v>256</v>
      </c>
      <c r="E566" s="230" t="s">
        <v>745</v>
      </c>
      <c r="F566" s="231" t="s">
        <v>746</v>
      </c>
      <c r="G566" s="232" t="s">
        <v>369</v>
      </c>
      <c r="H566" s="233">
        <v>1</v>
      </c>
      <c r="I566" s="234"/>
      <c r="J566" s="235">
        <f>ROUND(I566*H566,2)</f>
        <v>0</v>
      </c>
      <c r="K566" s="231" t="s">
        <v>1</v>
      </c>
      <c r="L566" s="45"/>
      <c r="M566" s="236" t="s">
        <v>1</v>
      </c>
      <c r="N566" s="237" t="s">
        <v>41</v>
      </c>
      <c r="O566" s="92"/>
      <c r="P566" s="238">
        <f>O566*H566</f>
        <v>0</v>
      </c>
      <c r="Q566" s="238">
        <v>0.089999999999999997</v>
      </c>
      <c r="R566" s="238">
        <f>Q566*H566</f>
        <v>0.089999999999999997</v>
      </c>
      <c r="S566" s="238">
        <v>0</v>
      </c>
      <c r="T566" s="239">
        <f>S566*H566</f>
        <v>0</v>
      </c>
      <c r="U566" s="39"/>
      <c r="V566" s="39"/>
      <c r="W566" s="39"/>
      <c r="X566" s="39"/>
      <c r="Y566" s="39"/>
      <c r="Z566" s="39"/>
      <c r="AA566" s="39"/>
      <c r="AB566" s="39"/>
      <c r="AC566" s="39"/>
      <c r="AD566" s="39"/>
      <c r="AE566" s="39"/>
      <c r="AR566" s="240" t="s">
        <v>398</v>
      </c>
      <c r="AT566" s="240" t="s">
        <v>256</v>
      </c>
      <c r="AU566" s="240" t="s">
        <v>85</v>
      </c>
      <c r="AY566" s="18" t="s">
        <v>253</v>
      </c>
      <c r="BE566" s="241">
        <f>IF(N566="základní",J566,0)</f>
        <v>0</v>
      </c>
      <c r="BF566" s="241">
        <f>IF(N566="snížená",J566,0)</f>
        <v>0</v>
      </c>
      <c r="BG566" s="241">
        <f>IF(N566="zákl. přenesená",J566,0)</f>
        <v>0</v>
      </c>
      <c r="BH566" s="241">
        <f>IF(N566="sníž. přenesená",J566,0)</f>
        <v>0</v>
      </c>
      <c r="BI566" s="241">
        <f>IF(N566="nulová",J566,0)</f>
        <v>0</v>
      </c>
      <c r="BJ566" s="18" t="s">
        <v>83</v>
      </c>
      <c r="BK566" s="241">
        <f>ROUND(I566*H566,2)</f>
        <v>0</v>
      </c>
      <c r="BL566" s="18" t="s">
        <v>398</v>
      </c>
      <c r="BM566" s="240" t="s">
        <v>747</v>
      </c>
    </row>
    <row r="567" s="2" customFormat="1" ht="24.15" customHeight="1">
      <c r="A567" s="39"/>
      <c r="B567" s="40"/>
      <c r="C567" s="229" t="s">
        <v>748</v>
      </c>
      <c r="D567" s="229" t="s">
        <v>256</v>
      </c>
      <c r="E567" s="230" t="s">
        <v>749</v>
      </c>
      <c r="F567" s="231" t="s">
        <v>750</v>
      </c>
      <c r="G567" s="232" t="s">
        <v>369</v>
      </c>
      <c r="H567" s="233">
        <v>1</v>
      </c>
      <c r="I567" s="234"/>
      <c r="J567" s="235">
        <f>ROUND(I567*H567,2)</f>
        <v>0</v>
      </c>
      <c r="K567" s="231" t="s">
        <v>1</v>
      </c>
      <c r="L567" s="45"/>
      <c r="M567" s="236" t="s">
        <v>1</v>
      </c>
      <c r="N567" s="237" t="s">
        <v>41</v>
      </c>
      <c r="O567" s="92"/>
      <c r="P567" s="238">
        <f>O567*H567</f>
        <v>0</v>
      </c>
      <c r="Q567" s="238">
        <v>0.089999999999999997</v>
      </c>
      <c r="R567" s="238">
        <f>Q567*H567</f>
        <v>0.089999999999999997</v>
      </c>
      <c r="S567" s="238">
        <v>0</v>
      </c>
      <c r="T567" s="239">
        <f>S567*H567</f>
        <v>0</v>
      </c>
      <c r="U567" s="39"/>
      <c r="V567" s="39"/>
      <c r="W567" s="39"/>
      <c r="X567" s="39"/>
      <c r="Y567" s="39"/>
      <c r="Z567" s="39"/>
      <c r="AA567" s="39"/>
      <c r="AB567" s="39"/>
      <c r="AC567" s="39"/>
      <c r="AD567" s="39"/>
      <c r="AE567" s="39"/>
      <c r="AR567" s="240" t="s">
        <v>398</v>
      </c>
      <c r="AT567" s="240" t="s">
        <v>256</v>
      </c>
      <c r="AU567" s="240" t="s">
        <v>85</v>
      </c>
      <c r="AY567" s="18" t="s">
        <v>253</v>
      </c>
      <c r="BE567" s="241">
        <f>IF(N567="základní",J567,0)</f>
        <v>0</v>
      </c>
      <c r="BF567" s="241">
        <f>IF(N567="snížená",J567,0)</f>
        <v>0</v>
      </c>
      <c r="BG567" s="241">
        <f>IF(N567="zákl. přenesená",J567,0)</f>
        <v>0</v>
      </c>
      <c r="BH567" s="241">
        <f>IF(N567="sníž. přenesená",J567,0)</f>
        <v>0</v>
      </c>
      <c r="BI567" s="241">
        <f>IF(N567="nulová",J567,0)</f>
        <v>0</v>
      </c>
      <c r="BJ567" s="18" t="s">
        <v>83</v>
      </c>
      <c r="BK567" s="241">
        <f>ROUND(I567*H567,2)</f>
        <v>0</v>
      </c>
      <c r="BL567" s="18" t="s">
        <v>398</v>
      </c>
      <c r="BM567" s="240" t="s">
        <v>751</v>
      </c>
    </row>
    <row r="568" s="2" customFormat="1" ht="37.8" customHeight="1">
      <c r="A568" s="39"/>
      <c r="B568" s="40"/>
      <c r="C568" s="229" t="s">
        <v>752</v>
      </c>
      <c r="D568" s="229" t="s">
        <v>256</v>
      </c>
      <c r="E568" s="230" t="s">
        <v>753</v>
      </c>
      <c r="F568" s="231" t="s">
        <v>754</v>
      </c>
      <c r="G568" s="232" t="s">
        <v>369</v>
      </c>
      <c r="H568" s="233">
        <v>1</v>
      </c>
      <c r="I568" s="234"/>
      <c r="J568" s="235">
        <f>ROUND(I568*H568,2)</f>
        <v>0</v>
      </c>
      <c r="K568" s="231" t="s">
        <v>1</v>
      </c>
      <c r="L568" s="45"/>
      <c r="M568" s="236" t="s">
        <v>1</v>
      </c>
      <c r="N568" s="237" t="s">
        <v>41</v>
      </c>
      <c r="O568" s="92"/>
      <c r="P568" s="238">
        <f>O568*H568</f>
        <v>0</v>
      </c>
      <c r="Q568" s="238">
        <v>0.089999999999999997</v>
      </c>
      <c r="R568" s="238">
        <f>Q568*H568</f>
        <v>0.089999999999999997</v>
      </c>
      <c r="S568" s="238">
        <v>0</v>
      </c>
      <c r="T568" s="239">
        <f>S568*H568</f>
        <v>0</v>
      </c>
      <c r="U568" s="39"/>
      <c r="V568" s="39"/>
      <c r="W568" s="39"/>
      <c r="X568" s="39"/>
      <c r="Y568" s="39"/>
      <c r="Z568" s="39"/>
      <c r="AA568" s="39"/>
      <c r="AB568" s="39"/>
      <c r="AC568" s="39"/>
      <c r="AD568" s="39"/>
      <c r="AE568" s="39"/>
      <c r="AR568" s="240" t="s">
        <v>398</v>
      </c>
      <c r="AT568" s="240" t="s">
        <v>256</v>
      </c>
      <c r="AU568" s="240" t="s">
        <v>85</v>
      </c>
      <c r="AY568" s="18" t="s">
        <v>253</v>
      </c>
      <c r="BE568" s="241">
        <f>IF(N568="základní",J568,0)</f>
        <v>0</v>
      </c>
      <c r="BF568" s="241">
        <f>IF(N568="snížená",J568,0)</f>
        <v>0</v>
      </c>
      <c r="BG568" s="241">
        <f>IF(N568="zákl. přenesená",J568,0)</f>
        <v>0</v>
      </c>
      <c r="BH568" s="241">
        <f>IF(N568="sníž. přenesená",J568,0)</f>
        <v>0</v>
      </c>
      <c r="BI568" s="241">
        <f>IF(N568="nulová",J568,0)</f>
        <v>0</v>
      </c>
      <c r="BJ568" s="18" t="s">
        <v>83</v>
      </c>
      <c r="BK568" s="241">
        <f>ROUND(I568*H568,2)</f>
        <v>0</v>
      </c>
      <c r="BL568" s="18" t="s">
        <v>398</v>
      </c>
      <c r="BM568" s="240" t="s">
        <v>755</v>
      </c>
    </row>
    <row r="569" s="2" customFormat="1" ht="37.8" customHeight="1">
      <c r="A569" s="39"/>
      <c r="B569" s="40"/>
      <c r="C569" s="229" t="s">
        <v>756</v>
      </c>
      <c r="D569" s="229" t="s">
        <v>256</v>
      </c>
      <c r="E569" s="230" t="s">
        <v>757</v>
      </c>
      <c r="F569" s="231" t="s">
        <v>758</v>
      </c>
      <c r="G569" s="232" t="s">
        <v>369</v>
      </c>
      <c r="H569" s="233">
        <v>1</v>
      </c>
      <c r="I569" s="234"/>
      <c r="J569" s="235">
        <f>ROUND(I569*H569,2)</f>
        <v>0</v>
      </c>
      <c r="K569" s="231" t="s">
        <v>1</v>
      </c>
      <c r="L569" s="45"/>
      <c r="M569" s="236" t="s">
        <v>1</v>
      </c>
      <c r="N569" s="237" t="s">
        <v>41</v>
      </c>
      <c r="O569" s="92"/>
      <c r="P569" s="238">
        <f>O569*H569</f>
        <v>0</v>
      </c>
      <c r="Q569" s="238">
        <v>0.089999999999999997</v>
      </c>
      <c r="R569" s="238">
        <f>Q569*H569</f>
        <v>0.089999999999999997</v>
      </c>
      <c r="S569" s="238">
        <v>0</v>
      </c>
      <c r="T569" s="239">
        <f>S569*H569</f>
        <v>0</v>
      </c>
      <c r="U569" s="39"/>
      <c r="V569" s="39"/>
      <c r="W569" s="39"/>
      <c r="X569" s="39"/>
      <c r="Y569" s="39"/>
      <c r="Z569" s="39"/>
      <c r="AA569" s="39"/>
      <c r="AB569" s="39"/>
      <c r="AC569" s="39"/>
      <c r="AD569" s="39"/>
      <c r="AE569" s="39"/>
      <c r="AR569" s="240" t="s">
        <v>398</v>
      </c>
      <c r="AT569" s="240" t="s">
        <v>256</v>
      </c>
      <c r="AU569" s="240" t="s">
        <v>85</v>
      </c>
      <c r="AY569" s="18" t="s">
        <v>253</v>
      </c>
      <c r="BE569" s="241">
        <f>IF(N569="základní",J569,0)</f>
        <v>0</v>
      </c>
      <c r="BF569" s="241">
        <f>IF(N569="snížená",J569,0)</f>
        <v>0</v>
      </c>
      <c r="BG569" s="241">
        <f>IF(N569="zákl. přenesená",J569,0)</f>
        <v>0</v>
      </c>
      <c r="BH569" s="241">
        <f>IF(N569="sníž. přenesená",J569,0)</f>
        <v>0</v>
      </c>
      <c r="BI569" s="241">
        <f>IF(N569="nulová",J569,0)</f>
        <v>0</v>
      </c>
      <c r="BJ569" s="18" t="s">
        <v>83</v>
      </c>
      <c r="BK569" s="241">
        <f>ROUND(I569*H569,2)</f>
        <v>0</v>
      </c>
      <c r="BL569" s="18" t="s">
        <v>398</v>
      </c>
      <c r="BM569" s="240" t="s">
        <v>759</v>
      </c>
    </row>
    <row r="570" s="2" customFormat="1" ht="24.15" customHeight="1">
      <c r="A570" s="39"/>
      <c r="B570" s="40"/>
      <c r="C570" s="229" t="s">
        <v>760</v>
      </c>
      <c r="D570" s="229" t="s">
        <v>256</v>
      </c>
      <c r="E570" s="230" t="s">
        <v>761</v>
      </c>
      <c r="F570" s="231" t="s">
        <v>762</v>
      </c>
      <c r="G570" s="232" t="s">
        <v>369</v>
      </c>
      <c r="H570" s="233">
        <v>1</v>
      </c>
      <c r="I570" s="234"/>
      <c r="J570" s="235">
        <f>ROUND(I570*H570,2)</f>
        <v>0</v>
      </c>
      <c r="K570" s="231" t="s">
        <v>1</v>
      </c>
      <c r="L570" s="45"/>
      <c r="M570" s="236" t="s">
        <v>1</v>
      </c>
      <c r="N570" s="237" t="s">
        <v>41</v>
      </c>
      <c r="O570" s="92"/>
      <c r="P570" s="238">
        <f>O570*H570</f>
        <v>0</v>
      </c>
      <c r="Q570" s="238">
        <v>0.050000000000000003</v>
      </c>
      <c r="R570" s="238">
        <f>Q570*H570</f>
        <v>0.050000000000000003</v>
      </c>
      <c r="S570" s="238">
        <v>0</v>
      </c>
      <c r="T570" s="239">
        <f>S570*H570</f>
        <v>0</v>
      </c>
      <c r="U570" s="39"/>
      <c r="V570" s="39"/>
      <c r="W570" s="39"/>
      <c r="X570" s="39"/>
      <c r="Y570" s="39"/>
      <c r="Z570" s="39"/>
      <c r="AA570" s="39"/>
      <c r="AB570" s="39"/>
      <c r="AC570" s="39"/>
      <c r="AD570" s="39"/>
      <c r="AE570" s="39"/>
      <c r="AR570" s="240" t="s">
        <v>398</v>
      </c>
      <c r="AT570" s="240" t="s">
        <v>256</v>
      </c>
      <c r="AU570" s="240" t="s">
        <v>85</v>
      </c>
      <c r="AY570" s="18" t="s">
        <v>253</v>
      </c>
      <c r="BE570" s="241">
        <f>IF(N570="základní",J570,0)</f>
        <v>0</v>
      </c>
      <c r="BF570" s="241">
        <f>IF(N570="snížená",J570,0)</f>
        <v>0</v>
      </c>
      <c r="BG570" s="241">
        <f>IF(N570="zákl. přenesená",J570,0)</f>
        <v>0</v>
      </c>
      <c r="BH570" s="241">
        <f>IF(N570="sníž. přenesená",J570,0)</f>
        <v>0</v>
      </c>
      <c r="BI570" s="241">
        <f>IF(N570="nulová",J570,0)</f>
        <v>0</v>
      </c>
      <c r="BJ570" s="18" t="s">
        <v>83</v>
      </c>
      <c r="BK570" s="241">
        <f>ROUND(I570*H570,2)</f>
        <v>0</v>
      </c>
      <c r="BL570" s="18" t="s">
        <v>398</v>
      </c>
      <c r="BM570" s="240" t="s">
        <v>763</v>
      </c>
    </row>
    <row r="571" s="2" customFormat="1" ht="24.15" customHeight="1">
      <c r="A571" s="39"/>
      <c r="B571" s="40"/>
      <c r="C571" s="229" t="s">
        <v>764</v>
      </c>
      <c r="D571" s="229" t="s">
        <v>256</v>
      </c>
      <c r="E571" s="230" t="s">
        <v>765</v>
      </c>
      <c r="F571" s="231" t="s">
        <v>766</v>
      </c>
      <c r="G571" s="232" t="s">
        <v>369</v>
      </c>
      <c r="H571" s="233">
        <v>1</v>
      </c>
      <c r="I571" s="234"/>
      <c r="J571" s="235">
        <f>ROUND(I571*H571,2)</f>
        <v>0</v>
      </c>
      <c r="K571" s="231" t="s">
        <v>1</v>
      </c>
      <c r="L571" s="45"/>
      <c r="M571" s="236" t="s">
        <v>1</v>
      </c>
      <c r="N571" s="237" t="s">
        <v>41</v>
      </c>
      <c r="O571" s="92"/>
      <c r="P571" s="238">
        <f>O571*H571</f>
        <v>0</v>
      </c>
      <c r="Q571" s="238">
        <v>0.050000000000000003</v>
      </c>
      <c r="R571" s="238">
        <f>Q571*H571</f>
        <v>0.050000000000000003</v>
      </c>
      <c r="S571" s="238">
        <v>0</v>
      </c>
      <c r="T571" s="239">
        <f>S571*H571</f>
        <v>0</v>
      </c>
      <c r="U571" s="39"/>
      <c r="V571" s="39"/>
      <c r="W571" s="39"/>
      <c r="X571" s="39"/>
      <c r="Y571" s="39"/>
      <c r="Z571" s="39"/>
      <c r="AA571" s="39"/>
      <c r="AB571" s="39"/>
      <c r="AC571" s="39"/>
      <c r="AD571" s="39"/>
      <c r="AE571" s="39"/>
      <c r="AR571" s="240" t="s">
        <v>398</v>
      </c>
      <c r="AT571" s="240" t="s">
        <v>256</v>
      </c>
      <c r="AU571" s="240" t="s">
        <v>85</v>
      </c>
      <c r="AY571" s="18" t="s">
        <v>253</v>
      </c>
      <c r="BE571" s="241">
        <f>IF(N571="základní",J571,0)</f>
        <v>0</v>
      </c>
      <c r="BF571" s="241">
        <f>IF(N571="snížená",J571,0)</f>
        <v>0</v>
      </c>
      <c r="BG571" s="241">
        <f>IF(N571="zákl. přenesená",J571,0)</f>
        <v>0</v>
      </c>
      <c r="BH571" s="241">
        <f>IF(N571="sníž. přenesená",J571,0)</f>
        <v>0</v>
      </c>
      <c r="BI571" s="241">
        <f>IF(N571="nulová",J571,0)</f>
        <v>0</v>
      </c>
      <c r="BJ571" s="18" t="s">
        <v>83</v>
      </c>
      <c r="BK571" s="241">
        <f>ROUND(I571*H571,2)</f>
        <v>0</v>
      </c>
      <c r="BL571" s="18" t="s">
        <v>398</v>
      </c>
      <c r="BM571" s="240" t="s">
        <v>767</v>
      </c>
    </row>
    <row r="572" s="2" customFormat="1" ht="21.75" customHeight="1">
      <c r="A572" s="39"/>
      <c r="B572" s="40"/>
      <c r="C572" s="229" t="s">
        <v>768</v>
      </c>
      <c r="D572" s="229" t="s">
        <v>256</v>
      </c>
      <c r="E572" s="230" t="s">
        <v>769</v>
      </c>
      <c r="F572" s="231" t="s">
        <v>770</v>
      </c>
      <c r="G572" s="232" t="s">
        <v>369</v>
      </c>
      <c r="H572" s="233">
        <v>1</v>
      </c>
      <c r="I572" s="234"/>
      <c r="J572" s="235">
        <f>ROUND(I572*H572,2)</f>
        <v>0</v>
      </c>
      <c r="K572" s="231" t="s">
        <v>1</v>
      </c>
      <c r="L572" s="45"/>
      <c r="M572" s="236" t="s">
        <v>1</v>
      </c>
      <c r="N572" s="237" t="s">
        <v>41</v>
      </c>
      <c r="O572" s="92"/>
      <c r="P572" s="238">
        <f>O572*H572</f>
        <v>0</v>
      </c>
      <c r="Q572" s="238">
        <v>0.050000000000000003</v>
      </c>
      <c r="R572" s="238">
        <f>Q572*H572</f>
        <v>0.050000000000000003</v>
      </c>
      <c r="S572" s="238">
        <v>0</v>
      </c>
      <c r="T572" s="239">
        <f>S572*H572</f>
        <v>0</v>
      </c>
      <c r="U572" s="39"/>
      <c r="V572" s="39"/>
      <c r="W572" s="39"/>
      <c r="X572" s="39"/>
      <c r="Y572" s="39"/>
      <c r="Z572" s="39"/>
      <c r="AA572" s="39"/>
      <c r="AB572" s="39"/>
      <c r="AC572" s="39"/>
      <c r="AD572" s="39"/>
      <c r="AE572" s="39"/>
      <c r="AR572" s="240" t="s">
        <v>398</v>
      </c>
      <c r="AT572" s="240" t="s">
        <v>256</v>
      </c>
      <c r="AU572" s="240" t="s">
        <v>85</v>
      </c>
      <c r="AY572" s="18" t="s">
        <v>253</v>
      </c>
      <c r="BE572" s="241">
        <f>IF(N572="základní",J572,0)</f>
        <v>0</v>
      </c>
      <c r="BF572" s="241">
        <f>IF(N572="snížená",J572,0)</f>
        <v>0</v>
      </c>
      <c r="BG572" s="241">
        <f>IF(N572="zákl. přenesená",J572,0)</f>
        <v>0</v>
      </c>
      <c r="BH572" s="241">
        <f>IF(N572="sníž. přenesená",J572,0)</f>
        <v>0</v>
      </c>
      <c r="BI572" s="241">
        <f>IF(N572="nulová",J572,0)</f>
        <v>0</v>
      </c>
      <c r="BJ572" s="18" t="s">
        <v>83</v>
      </c>
      <c r="BK572" s="241">
        <f>ROUND(I572*H572,2)</f>
        <v>0</v>
      </c>
      <c r="BL572" s="18" t="s">
        <v>398</v>
      </c>
      <c r="BM572" s="240" t="s">
        <v>771</v>
      </c>
    </row>
    <row r="573" s="2" customFormat="1" ht="24.15" customHeight="1">
      <c r="A573" s="39"/>
      <c r="B573" s="40"/>
      <c r="C573" s="229" t="s">
        <v>772</v>
      </c>
      <c r="D573" s="229" t="s">
        <v>256</v>
      </c>
      <c r="E573" s="230" t="s">
        <v>773</v>
      </c>
      <c r="F573" s="231" t="s">
        <v>774</v>
      </c>
      <c r="G573" s="232" t="s">
        <v>369</v>
      </c>
      <c r="H573" s="233">
        <v>1</v>
      </c>
      <c r="I573" s="234"/>
      <c r="J573" s="235">
        <f>ROUND(I573*H573,2)</f>
        <v>0</v>
      </c>
      <c r="K573" s="231" t="s">
        <v>1</v>
      </c>
      <c r="L573" s="45"/>
      <c r="M573" s="236" t="s">
        <v>1</v>
      </c>
      <c r="N573" s="237" t="s">
        <v>41</v>
      </c>
      <c r="O573" s="92"/>
      <c r="P573" s="238">
        <f>O573*H573</f>
        <v>0</v>
      </c>
      <c r="Q573" s="238">
        <v>0.050000000000000003</v>
      </c>
      <c r="R573" s="238">
        <f>Q573*H573</f>
        <v>0.050000000000000003</v>
      </c>
      <c r="S573" s="238">
        <v>0</v>
      </c>
      <c r="T573" s="239">
        <f>S573*H573</f>
        <v>0</v>
      </c>
      <c r="U573" s="39"/>
      <c r="V573" s="39"/>
      <c r="W573" s="39"/>
      <c r="X573" s="39"/>
      <c r="Y573" s="39"/>
      <c r="Z573" s="39"/>
      <c r="AA573" s="39"/>
      <c r="AB573" s="39"/>
      <c r="AC573" s="39"/>
      <c r="AD573" s="39"/>
      <c r="AE573" s="39"/>
      <c r="AR573" s="240" t="s">
        <v>398</v>
      </c>
      <c r="AT573" s="240" t="s">
        <v>256</v>
      </c>
      <c r="AU573" s="240" t="s">
        <v>85</v>
      </c>
      <c r="AY573" s="18" t="s">
        <v>253</v>
      </c>
      <c r="BE573" s="241">
        <f>IF(N573="základní",J573,0)</f>
        <v>0</v>
      </c>
      <c r="BF573" s="241">
        <f>IF(N573="snížená",J573,0)</f>
        <v>0</v>
      </c>
      <c r="BG573" s="241">
        <f>IF(N573="zákl. přenesená",J573,0)</f>
        <v>0</v>
      </c>
      <c r="BH573" s="241">
        <f>IF(N573="sníž. přenesená",J573,0)</f>
        <v>0</v>
      </c>
      <c r="BI573" s="241">
        <f>IF(N573="nulová",J573,0)</f>
        <v>0</v>
      </c>
      <c r="BJ573" s="18" t="s">
        <v>83</v>
      </c>
      <c r="BK573" s="241">
        <f>ROUND(I573*H573,2)</f>
        <v>0</v>
      </c>
      <c r="BL573" s="18" t="s">
        <v>398</v>
      </c>
      <c r="BM573" s="240" t="s">
        <v>775</v>
      </c>
    </row>
    <row r="574" s="2" customFormat="1" ht="24.15" customHeight="1">
      <c r="A574" s="39"/>
      <c r="B574" s="40"/>
      <c r="C574" s="229" t="s">
        <v>776</v>
      </c>
      <c r="D574" s="229" t="s">
        <v>256</v>
      </c>
      <c r="E574" s="230" t="s">
        <v>777</v>
      </c>
      <c r="F574" s="231" t="s">
        <v>778</v>
      </c>
      <c r="G574" s="232" t="s">
        <v>369</v>
      </c>
      <c r="H574" s="233">
        <v>1</v>
      </c>
      <c r="I574" s="234"/>
      <c r="J574" s="235">
        <f>ROUND(I574*H574,2)</f>
        <v>0</v>
      </c>
      <c r="K574" s="231" t="s">
        <v>1</v>
      </c>
      <c r="L574" s="45"/>
      <c r="M574" s="236" t="s">
        <v>1</v>
      </c>
      <c r="N574" s="237" t="s">
        <v>41</v>
      </c>
      <c r="O574" s="92"/>
      <c r="P574" s="238">
        <f>O574*H574</f>
        <v>0</v>
      </c>
      <c r="Q574" s="238">
        <v>0.050000000000000003</v>
      </c>
      <c r="R574" s="238">
        <f>Q574*H574</f>
        <v>0.050000000000000003</v>
      </c>
      <c r="S574" s="238">
        <v>0</v>
      </c>
      <c r="T574" s="239">
        <f>S574*H574</f>
        <v>0</v>
      </c>
      <c r="U574" s="39"/>
      <c r="V574" s="39"/>
      <c r="W574" s="39"/>
      <c r="X574" s="39"/>
      <c r="Y574" s="39"/>
      <c r="Z574" s="39"/>
      <c r="AA574" s="39"/>
      <c r="AB574" s="39"/>
      <c r="AC574" s="39"/>
      <c r="AD574" s="39"/>
      <c r="AE574" s="39"/>
      <c r="AR574" s="240" t="s">
        <v>398</v>
      </c>
      <c r="AT574" s="240" t="s">
        <v>256</v>
      </c>
      <c r="AU574" s="240" t="s">
        <v>85</v>
      </c>
      <c r="AY574" s="18" t="s">
        <v>253</v>
      </c>
      <c r="BE574" s="241">
        <f>IF(N574="základní",J574,0)</f>
        <v>0</v>
      </c>
      <c r="BF574" s="241">
        <f>IF(N574="snížená",J574,0)</f>
        <v>0</v>
      </c>
      <c r="BG574" s="241">
        <f>IF(N574="zákl. přenesená",J574,0)</f>
        <v>0</v>
      </c>
      <c r="BH574" s="241">
        <f>IF(N574="sníž. přenesená",J574,0)</f>
        <v>0</v>
      </c>
      <c r="BI574" s="241">
        <f>IF(N574="nulová",J574,0)</f>
        <v>0</v>
      </c>
      <c r="BJ574" s="18" t="s">
        <v>83</v>
      </c>
      <c r="BK574" s="241">
        <f>ROUND(I574*H574,2)</f>
        <v>0</v>
      </c>
      <c r="BL574" s="18" t="s">
        <v>398</v>
      </c>
      <c r="BM574" s="240" t="s">
        <v>779</v>
      </c>
    </row>
    <row r="575" s="2" customFormat="1" ht="24.15" customHeight="1">
      <c r="A575" s="39"/>
      <c r="B575" s="40"/>
      <c r="C575" s="229" t="s">
        <v>780</v>
      </c>
      <c r="D575" s="229" t="s">
        <v>256</v>
      </c>
      <c r="E575" s="230" t="s">
        <v>781</v>
      </c>
      <c r="F575" s="231" t="s">
        <v>782</v>
      </c>
      <c r="G575" s="232" t="s">
        <v>422</v>
      </c>
      <c r="H575" s="233">
        <v>2.5920000000000001</v>
      </c>
      <c r="I575" s="234"/>
      <c r="J575" s="235">
        <f>ROUND(I575*H575,2)</f>
        <v>0</v>
      </c>
      <c r="K575" s="231" t="s">
        <v>1</v>
      </c>
      <c r="L575" s="45"/>
      <c r="M575" s="236" t="s">
        <v>1</v>
      </c>
      <c r="N575" s="237" t="s">
        <v>41</v>
      </c>
      <c r="O575" s="92"/>
      <c r="P575" s="238">
        <f>O575*H575</f>
        <v>0</v>
      </c>
      <c r="Q575" s="238">
        <v>0</v>
      </c>
      <c r="R575" s="238">
        <f>Q575*H575</f>
        <v>0</v>
      </c>
      <c r="S575" s="238">
        <v>0</v>
      </c>
      <c r="T575" s="239">
        <f>S575*H575</f>
        <v>0</v>
      </c>
      <c r="U575" s="39"/>
      <c r="V575" s="39"/>
      <c r="W575" s="39"/>
      <c r="X575" s="39"/>
      <c r="Y575" s="39"/>
      <c r="Z575" s="39"/>
      <c r="AA575" s="39"/>
      <c r="AB575" s="39"/>
      <c r="AC575" s="39"/>
      <c r="AD575" s="39"/>
      <c r="AE575" s="39"/>
      <c r="AR575" s="240" t="s">
        <v>398</v>
      </c>
      <c r="AT575" s="240" t="s">
        <v>256</v>
      </c>
      <c r="AU575" s="240" t="s">
        <v>85</v>
      </c>
      <c r="AY575" s="18" t="s">
        <v>253</v>
      </c>
      <c r="BE575" s="241">
        <f>IF(N575="základní",J575,0)</f>
        <v>0</v>
      </c>
      <c r="BF575" s="241">
        <f>IF(N575="snížená",J575,0)</f>
        <v>0</v>
      </c>
      <c r="BG575" s="241">
        <f>IF(N575="zákl. přenesená",J575,0)</f>
        <v>0</v>
      </c>
      <c r="BH575" s="241">
        <f>IF(N575="sníž. přenesená",J575,0)</f>
        <v>0</v>
      </c>
      <c r="BI575" s="241">
        <f>IF(N575="nulová",J575,0)</f>
        <v>0</v>
      </c>
      <c r="BJ575" s="18" t="s">
        <v>83</v>
      </c>
      <c r="BK575" s="241">
        <f>ROUND(I575*H575,2)</f>
        <v>0</v>
      </c>
      <c r="BL575" s="18" t="s">
        <v>398</v>
      </c>
      <c r="BM575" s="240" t="s">
        <v>783</v>
      </c>
    </row>
    <row r="576" s="12" customFormat="1" ht="22.8" customHeight="1">
      <c r="A576" s="12"/>
      <c r="B576" s="213"/>
      <c r="C576" s="214"/>
      <c r="D576" s="215" t="s">
        <v>75</v>
      </c>
      <c r="E576" s="227" t="s">
        <v>784</v>
      </c>
      <c r="F576" s="227" t="s">
        <v>785</v>
      </c>
      <c r="G576" s="214"/>
      <c r="H576" s="214"/>
      <c r="I576" s="217"/>
      <c r="J576" s="228">
        <f>BK576</f>
        <v>0</v>
      </c>
      <c r="K576" s="214"/>
      <c r="L576" s="219"/>
      <c r="M576" s="220"/>
      <c r="N576" s="221"/>
      <c r="O576" s="221"/>
      <c r="P576" s="222">
        <f>SUM(P577:P588)</f>
        <v>0</v>
      </c>
      <c r="Q576" s="221"/>
      <c r="R576" s="222">
        <f>SUM(R577:R588)</f>
        <v>2.4459999999999997</v>
      </c>
      <c r="S576" s="221"/>
      <c r="T576" s="223">
        <f>SUM(T577:T588)</f>
        <v>0</v>
      </c>
      <c r="U576" s="12"/>
      <c r="V576" s="12"/>
      <c r="W576" s="12"/>
      <c r="X576" s="12"/>
      <c r="Y576" s="12"/>
      <c r="Z576" s="12"/>
      <c r="AA576" s="12"/>
      <c r="AB576" s="12"/>
      <c r="AC576" s="12"/>
      <c r="AD576" s="12"/>
      <c r="AE576" s="12"/>
      <c r="AR576" s="224" t="s">
        <v>85</v>
      </c>
      <c r="AT576" s="225" t="s">
        <v>75</v>
      </c>
      <c r="AU576" s="225" t="s">
        <v>83</v>
      </c>
      <c r="AY576" s="224" t="s">
        <v>253</v>
      </c>
      <c r="BK576" s="226">
        <f>SUM(BK577:BK588)</f>
        <v>0</v>
      </c>
    </row>
    <row r="577" s="2" customFormat="1" ht="24.15" customHeight="1">
      <c r="A577" s="39"/>
      <c r="B577" s="40"/>
      <c r="C577" s="291" t="s">
        <v>786</v>
      </c>
      <c r="D577" s="291" t="s">
        <v>371</v>
      </c>
      <c r="E577" s="292" t="s">
        <v>787</v>
      </c>
      <c r="F577" s="293" t="s">
        <v>788</v>
      </c>
      <c r="G577" s="294" t="s">
        <v>422</v>
      </c>
      <c r="H577" s="295">
        <v>0.39600000000000002</v>
      </c>
      <c r="I577" s="296"/>
      <c r="J577" s="297">
        <f>ROUND(I577*H577,2)</f>
        <v>0</v>
      </c>
      <c r="K577" s="293" t="s">
        <v>259</v>
      </c>
      <c r="L577" s="298"/>
      <c r="M577" s="299" t="s">
        <v>1</v>
      </c>
      <c r="N577" s="300" t="s">
        <v>41</v>
      </c>
      <c r="O577" s="92"/>
      <c r="P577" s="238">
        <f>O577*H577</f>
        <v>0</v>
      </c>
      <c r="Q577" s="238">
        <v>1</v>
      </c>
      <c r="R577" s="238">
        <f>Q577*H577</f>
        <v>0.39600000000000002</v>
      </c>
      <c r="S577" s="238">
        <v>0</v>
      </c>
      <c r="T577" s="239">
        <f>S577*H577</f>
        <v>0</v>
      </c>
      <c r="U577" s="39"/>
      <c r="V577" s="39"/>
      <c r="W577" s="39"/>
      <c r="X577" s="39"/>
      <c r="Y577" s="39"/>
      <c r="Z577" s="39"/>
      <c r="AA577" s="39"/>
      <c r="AB577" s="39"/>
      <c r="AC577" s="39"/>
      <c r="AD577" s="39"/>
      <c r="AE577" s="39"/>
      <c r="AR577" s="240" t="s">
        <v>366</v>
      </c>
      <c r="AT577" s="240" t="s">
        <v>371</v>
      </c>
      <c r="AU577" s="240" t="s">
        <v>85</v>
      </c>
      <c r="AY577" s="18" t="s">
        <v>253</v>
      </c>
      <c r="BE577" s="241">
        <f>IF(N577="základní",J577,0)</f>
        <v>0</v>
      </c>
      <c r="BF577" s="241">
        <f>IF(N577="snížená",J577,0)</f>
        <v>0</v>
      </c>
      <c r="BG577" s="241">
        <f>IF(N577="zákl. přenesená",J577,0)</f>
        <v>0</v>
      </c>
      <c r="BH577" s="241">
        <f>IF(N577="sníž. přenesená",J577,0)</f>
        <v>0</v>
      </c>
      <c r="BI577" s="241">
        <f>IF(N577="nulová",J577,0)</f>
        <v>0</v>
      </c>
      <c r="BJ577" s="18" t="s">
        <v>83</v>
      </c>
      <c r="BK577" s="241">
        <f>ROUND(I577*H577,2)</f>
        <v>0</v>
      </c>
      <c r="BL577" s="18" t="s">
        <v>398</v>
      </c>
      <c r="BM577" s="240" t="s">
        <v>789</v>
      </c>
    </row>
    <row r="578" s="2" customFormat="1">
      <c r="A578" s="39"/>
      <c r="B578" s="40"/>
      <c r="C578" s="41"/>
      <c r="D578" s="249" t="s">
        <v>479</v>
      </c>
      <c r="E578" s="41"/>
      <c r="F578" s="301" t="s">
        <v>790</v>
      </c>
      <c r="G578" s="41"/>
      <c r="H578" s="41"/>
      <c r="I578" s="244"/>
      <c r="J578" s="41"/>
      <c r="K578" s="41"/>
      <c r="L578" s="45"/>
      <c r="M578" s="245"/>
      <c r="N578" s="246"/>
      <c r="O578" s="92"/>
      <c r="P578" s="92"/>
      <c r="Q578" s="92"/>
      <c r="R578" s="92"/>
      <c r="S578" s="92"/>
      <c r="T578" s="93"/>
      <c r="U578" s="39"/>
      <c r="V578" s="39"/>
      <c r="W578" s="39"/>
      <c r="X578" s="39"/>
      <c r="Y578" s="39"/>
      <c r="Z578" s="39"/>
      <c r="AA578" s="39"/>
      <c r="AB578" s="39"/>
      <c r="AC578" s="39"/>
      <c r="AD578" s="39"/>
      <c r="AE578" s="39"/>
      <c r="AT578" s="18" t="s">
        <v>479</v>
      </c>
      <c r="AU578" s="18" t="s">
        <v>85</v>
      </c>
    </row>
    <row r="579" s="13" customFormat="1">
      <c r="A579" s="13"/>
      <c r="B579" s="247"/>
      <c r="C579" s="248"/>
      <c r="D579" s="249" t="s">
        <v>264</v>
      </c>
      <c r="E579" s="250" t="s">
        <v>1</v>
      </c>
      <c r="F579" s="251" t="s">
        <v>791</v>
      </c>
      <c r="G579" s="248"/>
      <c r="H579" s="250" t="s">
        <v>1</v>
      </c>
      <c r="I579" s="252"/>
      <c r="J579" s="248"/>
      <c r="K579" s="248"/>
      <c r="L579" s="253"/>
      <c r="M579" s="254"/>
      <c r="N579" s="255"/>
      <c r="O579" s="255"/>
      <c r="P579" s="255"/>
      <c r="Q579" s="255"/>
      <c r="R579" s="255"/>
      <c r="S579" s="255"/>
      <c r="T579" s="256"/>
      <c r="U579" s="13"/>
      <c r="V579" s="13"/>
      <c r="W579" s="13"/>
      <c r="X579" s="13"/>
      <c r="Y579" s="13"/>
      <c r="Z579" s="13"/>
      <c r="AA579" s="13"/>
      <c r="AB579" s="13"/>
      <c r="AC579" s="13"/>
      <c r="AD579" s="13"/>
      <c r="AE579" s="13"/>
      <c r="AT579" s="257" t="s">
        <v>264</v>
      </c>
      <c r="AU579" s="257" t="s">
        <v>85</v>
      </c>
      <c r="AV579" s="13" t="s">
        <v>83</v>
      </c>
      <c r="AW579" s="13" t="s">
        <v>32</v>
      </c>
      <c r="AX579" s="13" t="s">
        <v>76</v>
      </c>
      <c r="AY579" s="257" t="s">
        <v>253</v>
      </c>
    </row>
    <row r="580" s="13" customFormat="1">
      <c r="A580" s="13"/>
      <c r="B580" s="247"/>
      <c r="C580" s="248"/>
      <c r="D580" s="249" t="s">
        <v>264</v>
      </c>
      <c r="E580" s="250" t="s">
        <v>1</v>
      </c>
      <c r="F580" s="251" t="s">
        <v>792</v>
      </c>
      <c r="G580" s="248"/>
      <c r="H580" s="250" t="s">
        <v>1</v>
      </c>
      <c r="I580" s="252"/>
      <c r="J580" s="248"/>
      <c r="K580" s="248"/>
      <c r="L580" s="253"/>
      <c r="M580" s="254"/>
      <c r="N580" s="255"/>
      <c r="O580" s="255"/>
      <c r="P580" s="255"/>
      <c r="Q580" s="255"/>
      <c r="R580" s="255"/>
      <c r="S580" s="255"/>
      <c r="T580" s="256"/>
      <c r="U580" s="13"/>
      <c r="V580" s="13"/>
      <c r="W580" s="13"/>
      <c r="X580" s="13"/>
      <c r="Y580" s="13"/>
      <c r="Z580" s="13"/>
      <c r="AA580" s="13"/>
      <c r="AB580" s="13"/>
      <c r="AC580" s="13"/>
      <c r="AD580" s="13"/>
      <c r="AE580" s="13"/>
      <c r="AT580" s="257" t="s">
        <v>264</v>
      </c>
      <c r="AU580" s="257" t="s">
        <v>85</v>
      </c>
      <c r="AV580" s="13" t="s">
        <v>83</v>
      </c>
      <c r="AW580" s="13" t="s">
        <v>32</v>
      </c>
      <c r="AX580" s="13" t="s">
        <v>76</v>
      </c>
      <c r="AY580" s="257" t="s">
        <v>253</v>
      </c>
    </row>
    <row r="581" s="14" customFormat="1">
      <c r="A581" s="14"/>
      <c r="B581" s="258"/>
      <c r="C581" s="259"/>
      <c r="D581" s="249" t="s">
        <v>264</v>
      </c>
      <c r="E581" s="260" t="s">
        <v>1</v>
      </c>
      <c r="F581" s="261" t="s">
        <v>793</v>
      </c>
      <c r="G581" s="259"/>
      <c r="H581" s="262">
        <v>0.35999999999999999</v>
      </c>
      <c r="I581" s="263"/>
      <c r="J581" s="259"/>
      <c r="K581" s="259"/>
      <c r="L581" s="264"/>
      <c r="M581" s="265"/>
      <c r="N581" s="266"/>
      <c r="O581" s="266"/>
      <c r="P581" s="266"/>
      <c r="Q581" s="266"/>
      <c r="R581" s="266"/>
      <c r="S581" s="266"/>
      <c r="T581" s="267"/>
      <c r="U581" s="14"/>
      <c r="V581" s="14"/>
      <c r="W581" s="14"/>
      <c r="X581" s="14"/>
      <c r="Y581" s="14"/>
      <c r="Z581" s="14"/>
      <c r="AA581" s="14"/>
      <c r="AB581" s="14"/>
      <c r="AC581" s="14"/>
      <c r="AD581" s="14"/>
      <c r="AE581" s="14"/>
      <c r="AT581" s="268" t="s">
        <v>264</v>
      </c>
      <c r="AU581" s="268" t="s">
        <v>85</v>
      </c>
      <c r="AV581" s="14" t="s">
        <v>85</v>
      </c>
      <c r="AW581" s="14" t="s">
        <v>32</v>
      </c>
      <c r="AX581" s="14" t="s">
        <v>83</v>
      </c>
      <c r="AY581" s="268" t="s">
        <v>253</v>
      </c>
    </row>
    <row r="582" s="14" customFormat="1">
      <c r="A582" s="14"/>
      <c r="B582" s="258"/>
      <c r="C582" s="259"/>
      <c r="D582" s="249" t="s">
        <v>264</v>
      </c>
      <c r="E582" s="259"/>
      <c r="F582" s="261" t="s">
        <v>794</v>
      </c>
      <c r="G582" s="259"/>
      <c r="H582" s="262">
        <v>0.39600000000000002</v>
      </c>
      <c r="I582" s="263"/>
      <c r="J582" s="259"/>
      <c r="K582" s="259"/>
      <c r="L582" s="264"/>
      <c r="M582" s="265"/>
      <c r="N582" s="266"/>
      <c r="O582" s="266"/>
      <c r="P582" s="266"/>
      <c r="Q582" s="266"/>
      <c r="R582" s="266"/>
      <c r="S582" s="266"/>
      <c r="T582" s="267"/>
      <c r="U582" s="14"/>
      <c r="V582" s="14"/>
      <c r="W582" s="14"/>
      <c r="X582" s="14"/>
      <c r="Y582" s="14"/>
      <c r="Z582" s="14"/>
      <c r="AA582" s="14"/>
      <c r="AB582" s="14"/>
      <c r="AC582" s="14"/>
      <c r="AD582" s="14"/>
      <c r="AE582" s="14"/>
      <c r="AT582" s="268" t="s">
        <v>264</v>
      </c>
      <c r="AU582" s="268" t="s">
        <v>85</v>
      </c>
      <c r="AV582" s="14" t="s">
        <v>85</v>
      </c>
      <c r="AW582" s="14" t="s">
        <v>4</v>
      </c>
      <c r="AX582" s="14" t="s">
        <v>83</v>
      </c>
      <c r="AY582" s="268" t="s">
        <v>253</v>
      </c>
    </row>
    <row r="583" s="2" customFormat="1" ht="24.15" customHeight="1">
      <c r="A583" s="39"/>
      <c r="B583" s="40"/>
      <c r="C583" s="229" t="s">
        <v>795</v>
      </c>
      <c r="D583" s="229" t="s">
        <v>256</v>
      </c>
      <c r="E583" s="230" t="s">
        <v>796</v>
      </c>
      <c r="F583" s="231" t="s">
        <v>797</v>
      </c>
      <c r="G583" s="232" t="s">
        <v>798</v>
      </c>
      <c r="H583" s="233">
        <v>1</v>
      </c>
      <c r="I583" s="234"/>
      <c r="J583" s="235">
        <f>ROUND(I583*H583,2)</f>
        <v>0</v>
      </c>
      <c r="K583" s="231" t="s">
        <v>1</v>
      </c>
      <c r="L583" s="45"/>
      <c r="M583" s="236" t="s">
        <v>1</v>
      </c>
      <c r="N583" s="237" t="s">
        <v>41</v>
      </c>
      <c r="O583" s="92"/>
      <c r="P583" s="238">
        <f>O583*H583</f>
        <v>0</v>
      </c>
      <c r="Q583" s="238">
        <v>0</v>
      </c>
      <c r="R583" s="238">
        <f>Q583*H583</f>
        <v>0</v>
      </c>
      <c r="S583" s="238">
        <v>0</v>
      </c>
      <c r="T583" s="239">
        <f>S583*H583</f>
        <v>0</v>
      </c>
      <c r="U583" s="39"/>
      <c r="V583" s="39"/>
      <c r="W583" s="39"/>
      <c r="X583" s="39"/>
      <c r="Y583" s="39"/>
      <c r="Z583" s="39"/>
      <c r="AA583" s="39"/>
      <c r="AB583" s="39"/>
      <c r="AC583" s="39"/>
      <c r="AD583" s="39"/>
      <c r="AE583" s="39"/>
      <c r="AR583" s="240" t="s">
        <v>398</v>
      </c>
      <c r="AT583" s="240" t="s">
        <v>256</v>
      </c>
      <c r="AU583" s="240" t="s">
        <v>85</v>
      </c>
      <c r="AY583" s="18" t="s">
        <v>253</v>
      </c>
      <c r="BE583" s="241">
        <f>IF(N583="základní",J583,0)</f>
        <v>0</v>
      </c>
      <c r="BF583" s="241">
        <f>IF(N583="snížená",J583,0)</f>
        <v>0</v>
      </c>
      <c r="BG583" s="241">
        <f>IF(N583="zákl. přenesená",J583,0)</f>
        <v>0</v>
      </c>
      <c r="BH583" s="241">
        <f>IF(N583="sníž. přenesená",J583,0)</f>
        <v>0</v>
      </c>
      <c r="BI583" s="241">
        <f>IF(N583="nulová",J583,0)</f>
        <v>0</v>
      </c>
      <c r="BJ583" s="18" t="s">
        <v>83</v>
      </c>
      <c r="BK583" s="241">
        <f>ROUND(I583*H583,2)</f>
        <v>0</v>
      </c>
      <c r="BL583" s="18" t="s">
        <v>398</v>
      </c>
      <c r="BM583" s="240" t="s">
        <v>799</v>
      </c>
    </row>
    <row r="584" s="2" customFormat="1" ht="21.75" customHeight="1">
      <c r="A584" s="39"/>
      <c r="B584" s="40"/>
      <c r="C584" s="229" t="s">
        <v>800</v>
      </c>
      <c r="D584" s="229" t="s">
        <v>256</v>
      </c>
      <c r="E584" s="230" t="s">
        <v>801</v>
      </c>
      <c r="F584" s="231" t="s">
        <v>802</v>
      </c>
      <c r="G584" s="232" t="s">
        <v>798</v>
      </c>
      <c r="H584" s="233">
        <v>1</v>
      </c>
      <c r="I584" s="234"/>
      <c r="J584" s="235">
        <f>ROUND(I584*H584,2)</f>
        <v>0</v>
      </c>
      <c r="K584" s="231" t="s">
        <v>1</v>
      </c>
      <c r="L584" s="45"/>
      <c r="M584" s="236" t="s">
        <v>1</v>
      </c>
      <c r="N584" s="237" t="s">
        <v>41</v>
      </c>
      <c r="O584" s="92"/>
      <c r="P584" s="238">
        <f>O584*H584</f>
        <v>0</v>
      </c>
      <c r="Q584" s="238">
        <v>0.050000000000000003</v>
      </c>
      <c r="R584" s="238">
        <f>Q584*H584</f>
        <v>0.050000000000000003</v>
      </c>
      <c r="S584" s="238">
        <v>0</v>
      </c>
      <c r="T584" s="239">
        <f>S584*H584</f>
        <v>0</v>
      </c>
      <c r="U584" s="39"/>
      <c r="V584" s="39"/>
      <c r="W584" s="39"/>
      <c r="X584" s="39"/>
      <c r="Y584" s="39"/>
      <c r="Z584" s="39"/>
      <c r="AA584" s="39"/>
      <c r="AB584" s="39"/>
      <c r="AC584" s="39"/>
      <c r="AD584" s="39"/>
      <c r="AE584" s="39"/>
      <c r="AR584" s="240" t="s">
        <v>398</v>
      </c>
      <c r="AT584" s="240" t="s">
        <v>256</v>
      </c>
      <c r="AU584" s="240" t="s">
        <v>85</v>
      </c>
      <c r="AY584" s="18" t="s">
        <v>253</v>
      </c>
      <c r="BE584" s="241">
        <f>IF(N584="základní",J584,0)</f>
        <v>0</v>
      </c>
      <c r="BF584" s="241">
        <f>IF(N584="snížená",J584,0)</f>
        <v>0</v>
      </c>
      <c r="BG584" s="241">
        <f>IF(N584="zákl. přenesená",J584,0)</f>
        <v>0</v>
      </c>
      <c r="BH584" s="241">
        <f>IF(N584="sníž. přenesená",J584,0)</f>
        <v>0</v>
      </c>
      <c r="BI584" s="241">
        <f>IF(N584="nulová",J584,0)</f>
        <v>0</v>
      </c>
      <c r="BJ584" s="18" t="s">
        <v>83</v>
      </c>
      <c r="BK584" s="241">
        <f>ROUND(I584*H584,2)</f>
        <v>0</v>
      </c>
      <c r="BL584" s="18" t="s">
        <v>398</v>
      </c>
      <c r="BM584" s="240" t="s">
        <v>803</v>
      </c>
    </row>
    <row r="585" s="2" customFormat="1" ht="33" customHeight="1">
      <c r="A585" s="39"/>
      <c r="B585" s="40"/>
      <c r="C585" s="229" t="s">
        <v>804</v>
      </c>
      <c r="D585" s="229" t="s">
        <v>256</v>
      </c>
      <c r="E585" s="230" t="s">
        <v>805</v>
      </c>
      <c r="F585" s="231" t="s">
        <v>806</v>
      </c>
      <c r="G585" s="232" t="s">
        <v>798</v>
      </c>
      <c r="H585" s="233">
        <v>1</v>
      </c>
      <c r="I585" s="234"/>
      <c r="J585" s="235">
        <f>ROUND(I585*H585,2)</f>
        <v>0</v>
      </c>
      <c r="K585" s="231" t="s">
        <v>1</v>
      </c>
      <c r="L585" s="45"/>
      <c r="M585" s="236" t="s">
        <v>1</v>
      </c>
      <c r="N585" s="237" t="s">
        <v>41</v>
      </c>
      <c r="O585" s="92"/>
      <c r="P585" s="238">
        <f>O585*H585</f>
        <v>0</v>
      </c>
      <c r="Q585" s="238">
        <v>1</v>
      </c>
      <c r="R585" s="238">
        <f>Q585*H585</f>
        <v>1</v>
      </c>
      <c r="S585" s="238">
        <v>0</v>
      </c>
      <c r="T585" s="239">
        <f>S585*H585</f>
        <v>0</v>
      </c>
      <c r="U585" s="39"/>
      <c r="V585" s="39"/>
      <c r="W585" s="39"/>
      <c r="X585" s="39"/>
      <c r="Y585" s="39"/>
      <c r="Z585" s="39"/>
      <c r="AA585" s="39"/>
      <c r="AB585" s="39"/>
      <c r="AC585" s="39"/>
      <c r="AD585" s="39"/>
      <c r="AE585" s="39"/>
      <c r="AR585" s="240" t="s">
        <v>398</v>
      </c>
      <c r="AT585" s="240" t="s">
        <v>256</v>
      </c>
      <c r="AU585" s="240" t="s">
        <v>85</v>
      </c>
      <c r="AY585" s="18" t="s">
        <v>253</v>
      </c>
      <c r="BE585" s="241">
        <f>IF(N585="základní",J585,0)</f>
        <v>0</v>
      </c>
      <c r="BF585" s="241">
        <f>IF(N585="snížená",J585,0)</f>
        <v>0</v>
      </c>
      <c r="BG585" s="241">
        <f>IF(N585="zákl. přenesená",J585,0)</f>
        <v>0</v>
      </c>
      <c r="BH585" s="241">
        <f>IF(N585="sníž. přenesená",J585,0)</f>
        <v>0</v>
      </c>
      <c r="BI585" s="241">
        <f>IF(N585="nulová",J585,0)</f>
        <v>0</v>
      </c>
      <c r="BJ585" s="18" t="s">
        <v>83</v>
      </c>
      <c r="BK585" s="241">
        <f>ROUND(I585*H585,2)</f>
        <v>0</v>
      </c>
      <c r="BL585" s="18" t="s">
        <v>398</v>
      </c>
      <c r="BM585" s="240" t="s">
        <v>807</v>
      </c>
    </row>
    <row r="586" s="2" customFormat="1" ht="21.75" customHeight="1">
      <c r="A586" s="39"/>
      <c r="B586" s="40"/>
      <c r="C586" s="229" t="s">
        <v>808</v>
      </c>
      <c r="D586" s="229" t="s">
        <v>256</v>
      </c>
      <c r="E586" s="230" t="s">
        <v>809</v>
      </c>
      <c r="F586" s="231" t="s">
        <v>810</v>
      </c>
      <c r="G586" s="232" t="s">
        <v>798</v>
      </c>
      <c r="H586" s="233">
        <v>1</v>
      </c>
      <c r="I586" s="234"/>
      <c r="J586" s="235">
        <f>ROUND(I586*H586,2)</f>
        <v>0</v>
      </c>
      <c r="K586" s="231" t="s">
        <v>1</v>
      </c>
      <c r="L586" s="45"/>
      <c r="M586" s="236" t="s">
        <v>1</v>
      </c>
      <c r="N586" s="237" t="s">
        <v>41</v>
      </c>
      <c r="O586" s="92"/>
      <c r="P586" s="238">
        <f>O586*H586</f>
        <v>0</v>
      </c>
      <c r="Q586" s="238">
        <v>1</v>
      </c>
      <c r="R586" s="238">
        <f>Q586*H586</f>
        <v>1</v>
      </c>
      <c r="S586" s="238">
        <v>0</v>
      </c>
      <c r="T586" s="239">
        <f>S586*H586</f>
        <v>0</v>
      </c>
      <c r="U586" s="39"/>
      <c r="V586" s="39"/>
      <c r="W586" s="39"/>
      <c r="X586" s="39"/>
      <c r="Y586" s="39"/>
      <c r="Z586" s="39"/>
      <c r="AA586" s="39"/>
      <c r="AB586" s="39"/>
      <c r="AC586" s="39"/>
      <c r="AD586" s="39"/>
      <c r="AE586" s="39"/>
      <c r="AR586" s="240" t="s">
        <v>398</v>
      </c>
      <c r="AT586" s="240" t="s">
        <v>256</v>
      </c>
      <c r="AU586" s="240" t="s">
        <v>85</v>
      </c>
      <c r="AY586" s="18" t="s">
        <v>253</v>
      </c>
      <c r="BE586" s="241">
        <f>IF(N586="základní",J586,0)</f>
        <v>0</v>
      </c>
      <c r="BF586" s="241">
        <f>IF(N586="snížená",J586,0)</f>
        <v>0</v>
      </c>
      <c r="BG586" s="241">
        <f>IF(N586="zákl. přenesená",J586,0)</f>
        <v>0</v>
      </c>
      <c r="BH586" s="241">
        <f>IF(N586="sníž. přenesená",J586,0)</f>
        <v>0</v>
      </c>
      <c r="BI586" s="241">
        <f>IF(N586="nulová",J586,0)</f>
        <v>0</v>
      </c>
      <c r="BJ586" s="18" t="s">
        <v>83</v>
      </c>
      <c r="BK586" s="241">
        <f>ROUND(I586*H586,2)</f>
        <v>0</v>
      </c>
      <c r="BL586" s="18" t="s">
        <v>398</v>
      </c>
      <c r="BM586" s="240" t="s">
        <v>811</v>
      </c>
    </row>
    <row r="587" s="2" customFormat="1" ht="24.15" customHeight="1">
      <c r="A587" s="39"/>
      <c r="B587" s="40"/>
      <c r="C587" s="229" t="s">
        <v>812</v>
      </c>
      <c r="D587" s="229" t="s">
        <v>256</v>
      </c>
      <c r="E587" s="230" t="s">
        <v>813</v>
      </c>
      <c r="F587" s="231" t="s">
        <v>814</v>
      </c>
      <c r="G587" s="232" t="s">
        <v>422</v>
      </c>
      <c r="H587" s="233">
        <v>2.4460000000000002</v>
      </c>
      <c r="I587" s="234"/>
      <c r="J587" s="235">
        <f>ROUND(I587*H587,2)</f>
        <v>0</v>
      </c>
      <c r="K587" s="231" t="s">
        <v>259</v>
      </c>
      <c r="L587" s="45"/>
      <c r="M587" s="236" t="s">
        <v>1</v>
      </c>
      <c r="N587" s="237" t="s">
        <v>41</v>
      </c>
      <c r="O587" s="92"/>
      <c r="P587" s="238">
        <f>O587*H587</f>
        <v>0</v>
      </c>
      <c r="Q587" s="238">
        <v>0</v>
      </c>
      <c r="R587" s="238">
        <f>Q587*H587</f>
        <v>0</v>
      </c>
      <c r="S587" s="238">
        <v>0</v>
      </c>
      <c r="T587" s="239">
        <f>S587*H587</f>
        <v>0</v>
      </c>
      <c r="U587" s="39"/>
      <c r="V587" s="39"/>
      <c r="W587" s="39"/>
      <c r="X587" s="39"/>
      <c r="Y587" s="39"/>
      <c r="Z587" s="39"/>
      <c r="AA587" s="39"/>
      <c r="AB587" s="39"/>
      <c r="AC587" s="39"/>
      <c r="AD587" s="39"/>
      <c r="AE587" s="39"/>
      <c r="AR587" s="240" t="s">
        <v>398</v>
      </c>
      <c r="AT587" s="240" t="s">
        <v>256</v>
      </c>
      <c r="AU587" s="240" t="s">
        <v>85</v>
      </c>
      <c r="AY587" s="18" t="s">
        <v>253</v>
      </c>
      <c r="BE587" s="241">
        <f>IF(N587="základní",J587,0)</f>
        <v>0</v>
      </c>
      <c r="BF587" s="241">
        <f>IF(N587="snížená",J587,0)</f>
        <v>0</v>
      </c>
      <c r="BG587" s="241">
        <f>IF(N587="zákl. přenesená",J587,0)</f>
        <v>0</v>
      </c>
      <c r="BH587" s="241">
        <f>IF(N587="sníž. přenesená",J587,0)</f>
        <v>0</v>
      </c>
      <c r="BI587" s="241">
        <f>IF(N587="nulová",J587,0)</f>
        <v>0</v>
      </c>
      <c r="BJ587" s="18" t="s">
        <v>83</v>
      </c>
      <c r="BK587" s="241">
        <f>ROUND(I587*H587,2)</f>
        <v>0</v>
      </c>
      <c r="BL587" s="18" t="s">
        <v>398</v>
      </c>
      <c r="BM587" s="240" t="s">
        <v>815</v>
      </c>
    </row>
    <row r="588" s="2" customFormat="1">
      <c r="A588" s="39"/>
      <c r="B588" s="40"/>
      <c r="C588" s="41"/>
      <c r="D588" s="242" t="s">
        <v>262</v>
      </c>
      <c r="E588" s="41"/>
      <c r="F588" s="243" t="s">
        <v>816</v>
      </c>
      <c r="G588" s="41"/>
      <c r="H588" s="41"/>
      <c r="I588" s="244"/>
      <c r="J588" s="41"/>
      <c r="K588" s="41"/>
      <c r="L588" s="45"/>
      <c r="M588" s="245"/>
      <c r="N588" s="246"/>
      <c r="O588" s="92"/>
      <c r="P588" s="92"/>
      <c r="Q588" s="92"/>
      <c r="R588" s="92"/>
      <c r="S588" s="92"/>
      <c r="T588" s="93"/>
      <c r="U588" s="39"/>
      <c r="V588" s="39"/>
      <c r="W588" s="39"/>
      <c r="X588" s="39"/>
      <c r="Y588" s="39"/>
      <c r="Z588" s="39"/>
      <c r="AA588" s="39"/>
      <c r="AB588" s="39"/>
      <c r="AC588" s="39"/>
      <c r="AD588" s="39"/>
      <c r="AE588" s="39"/>
      <c r="AT588" s="18" t="s">
        <v>262</v>
      </c>
      <c r="AU588" s="18" t="s">
        <v>85</v>
      </c>
    </row>
    <row r="589" s="12" customFormat="1" ht="22.8" customHeight="1">
      <c r="A589" s="12"/>
      <c r="B589" s="213"/>
      <c r="C589" s="214"/>
      <c r="D589" s="215" t="s">
        <v>75</v>
      </c>
      <c r="E589" s="227" t="s">
        <v>817</v>
      </c>
      <c r="F589" s="227" t="s">
        <v>818</v>
      </c>
      <c r="G589" s="214"/>
      <c r="H589" s="214"/>
      <c r="I589" s="217"/>
      <c r="J589" s="228">
        <f>BK589</f>
        <v>0</v>
      </c>
      <c r="K589" s="214"/>
      <c r="L589" s="219"/>
      <c r="M589" s="220"/>
      <c r="N589" s="221"/>
      <c r="O589" s="221"/>
      <c r="P589" s="222">
        <f>SUM(P590:P631)</f>
        <v>0</v>
      </c>
      <c r="Q589" s="221"/>
      <c r="R589" s="222">
        <f>SUM(R590:R631)</f>
        <v>0.24511459999999996</v>
      </c>
      <c r="S589" s="221"/>
      <c r="T589" s="223">
        <f>SUM(T590:T631)</f>
        <v>0</v>
      </c>
      <c r="U589" s="12"/>
      <c r="V589" s="12"/>
      <c r="W589" s="12"/>
      <c r="X589" s="12"/>
      <c r="Y589" s="12"/>
      <c r="Z589" s="12"/>
      <c r="AA589" s="12"/>
      <c r="AB589" s="12"/>
      <c r="AC589" s="12"/>
      <c r="AD589" s="12"/>
      <c r="AE589" s="12"/>
      <c r="AR589" s="224" t="s">
        <v>85</v>
      </c>
      <c r="AT589" s="225" t="s">
        <v>75</v>
      </c>
      <c r="AU589" s="225" t="s">
        <v>83</v>
      </c>
      <c r="AY589" s="224" t="s">
        <v>253</v>
      </c>
      <c r="BK589" s="226">
        <f>SUM(BK590:BK631)</f>
        <v>0</v>
      </c>
    </row>
    <row r="590" s="2" customFormat="1" ht="16.5" customHeight="1">
      <c r="A590" s="39"/>
      <c r="B590" s="40"/>
      <c r="C590" s="229" t="s">
        <v>819</v>
      </c>
      <c r="D590" s="229" t="s">
        <v>256</v>
      </c>
      <c r="E590" s="230" t="s">
        <v>820</v>
      </c>
      <c r="F590" s="231" t="s">
        <v>821</v>
      </c>
      <c r="G590" s="232" t="s">
        <v>179</v>
      </c>
      <c r="H590" s="233">
        <v>7.1900000000000004</v>
      </c>
      <c r="I590" s="234"/>
      <c r="J590" s="235">
        <f>ROUND(I590*H590,2)</f>
        <v>0</v>
      </c>
      <c r="K590" s="231" t="s">
        <v>1</v>
      </c>
      <c r="L590" s="45"/>
      <c r="M590" s="236" t="s">
        <v>1</v>
      </c>
      <c r="N590" s="237" t="s">
        <v>41</v>
      </c>
      <c r="O590" s="92"/>
      <c r="P590" s="238">
        <f>O590*H590</f>
        <v>0</v>
      </c>
      <c r="Q590" s="238">
        <v>0</v>
      </c>
      <c r="R590" s="238">
        <f>Q590*H590</f>
        <v>0</v>
      </c>
      <c r="S590" s="238">
        <v>0</v>
      </c>
      <c r="T590" s="239">
        <f>S590*H590</f>
        <v>0</v>
      </c>
      <c r="U590" s="39"/>
      <c r="V590" s="39"/>
      <c r="W590" s="39"/>
      <c r="X590" s="39"/>
      <c r="Y590" s="39"/>
      <c r="Z590" s="39"/>
      <c r="AA590" s="39"/>
      <c r="AB590" s="39"/>
      <c r="AC590" s="39"/>
      <c r="AD590" s="39"/>
      <c r="AE590" s="39"/>
      <c r="AR590" s="240" t="s">
        <v>398</v>
      </c>
      <c r="AT590" s="240" t="s">
        <v>256</v>
      </c>
      <c r="AU590" s="240" t="s">
        <v>85</v>
      </c>
      <c r="AY590" s="18" t="s">
        <v>253</v>
      </c>
      <c r="BE590" s="241">
        <f>IF(N590="základní",J590,0)</f>
        <v>0</v>
      </c>
      <c r="BF590" s="241">
        <f>IF(N590="snížená",J590,0)</f>
        <v>0</v>
      </c>
      <c r="BG590" s="241">
        <f>IF(N590="zákl. přenesená",J590,0)</f>
        <v>0</v>
      </c>
      <c r="BH590" s="241">
        <f>IF(N590="sníž. přenesená",J590,0)</f>
        <v>0</v>
      </c>
      <c r="BI590" s="241">
        <f>IF(N590="nulová",J590,0)</f>
        <v>0</v>
      </c>
      <c r="BJ590" s="18" t="s">
        <v>83</v>
      </c>
      <c r="BK590" s="241">
        <f>ROUND(I590*H590,2)</f>
        <v>0</v>
      </c>
      <c r="BL590" s="18" t="s">
        <v>398</v>
      </c>
      <c r="BM590" s="240" t="s">
        <v>822</v>
      </c>
    </row>
    <row r="591" s="14" customFormat="1">
      <c r="A591" s="14"/>
      <c r="B591" s="258"/>
      <c r="C591" s="259"/>
      <c r="D591" s="249" t="s">
        <v>264</v>
      </c>
      <c r="E591" s="260" t="s">
        <v>1</v>
      </c>
      <c r="F591" s="261" t="s">
        <v>189</v>
      </c>
      <c r="G591" s="259"/>
      <c r="H591" s="262">
        <v>7.1900000000000004</v>
      </c>
      <c r="I591" s="263"/>
      <c r="J591" s="259"/>
      <c r="K591" s="259"/>
      <c r="L591" s="264"/>
      <c r="M591" s="265"/>
      <c r="N591" s="266"/>
      <c r="O591" s="266"/>
      <c r="P591" s="266"/>
      <c r="Q591" s="266"/>
      <c r="R591" s="266"/>
      <c r="S591" s="266"/>
      <c r="T591" s="267"/>
      <c r="U591" s="14"/>
      <c r="V591" s="14"/>
      <c r="W591" s="14"/>
      <c r="X591" s="14"/>
      <c r="Y591" s="14"/>
      <c r="Z591" s="14"/>
      <c r="AA591" s="14"/>
      <c r="AB591" s="14"/>
      <c r="AC591" s="14"/>
      <c r="AD591" s="14"/>
      <c r="AE591" s="14"/>
      <c r="AT591" s="268" t="s">
        <v>264</v>
      </c>
      <c r="AU591" s="268" t="s">
        <v>85</v>
      </c>
      <c r="AV591" s="14" t="s">
        <v>85</v>
      </c>
      <c r="AW591" s="14" t="s">
        <v>32</v>
      </c>
      <c r="AX591" s="14" t="s">
        <v>83</v>
      </c>
      <c r="AY591" s="268" t="s">
        <v>253</v>
      </c>
    </row>
    <row r="592" s="2" customFormat="1" ht="16.5" customHeight="1">
      <c r="A592" s="39"/>
      <c r="B592" s="40"/>
      <c r="C592" s="229" t="s">
        <v>823</v>
      </c>
      <c r="D592" s="229" t="s">
        <v>256</v>
      </c>
      <c r="E592" s="230" t="s">
        <v>824</v>
      </c>
      <c r="F592" s="231" t="s">
        <v>825</v>
      </c>
      <c r="G592" s="232" t="s">
        <v>179</v>
      </c>
      <c r="H592" s="233">
        <v>7.1900000000000004</v>
      </c>
      <c r="I592" s="234"/>
      <c r="J592" s="235">
        <f>ROUND(I592*H592,2)</f>
        <v>0</v>
      </c>
      <c r="K592" s="231" t="s">
        <v>1</v>
      </c>
      <c r="L592" s="45"/>
      <c r="M592" s="236" t="s">
        <v>1</v>
      </c>
      <c r="N592" s="237" t="s">
        <v>41</v>
      </c>
      <c r="O592" s="92"/>
      <c r="P592" s="238">
        <f>O592*H592</f>
        <v>0</v>
      </c>
      <c r="Q592" s="238">
        <v>0.00029999999999999997</v>
      </c>
      <c r="R592" s="238">
        <f>Q592*H592</f>
        <v>0.0021570000000000001</v>
      </c>
      <c r="S592" s="238">
        <v>0</v>
      </c>
      <c r="T592" s="239">
        <f>S592*H592</f>
        <v>0</v>
      </c>
      <c r="U592" s="39"/>
      <c r="V592" s="39"/>
      <c r="W592" s="39"/>
      <c r="X592" s="39"/>
      <c r="Y592" s="39"/>
      <c r="Z592" s="39"/>
      <c r="AA592" s="39"/>
      <c r="AB592" s="39"/>
      <c r="AC592" s="39"/>
      <c r="AD592" s="39"/>
      <c r="AE592" s="39"/>
      <c r="AR592" s="240" t="s">
        <v>398</v>
      </c>
      <c r="AT592" s="240" t="s">
        <v>256</v>
      </c>
      <c r="AU592" s="240" t="s">
        <v>85</v>
      </c>
      <c r="AY592" s="18" t="s">
        <v>253</v>
      </c>
      <c r="BE592" s="241">
        <f>IF(N592="základní",J592,0)</f>
        <v>0</v>
      </c>
      <c r="BF592" s="241">
        <f>IF(N592="snížená",J592,0)</f>
        <v>0</v>
      </c>
      <c r="BG592" s="241">
        <f>IF(N592="zákl. přenesená",J592,0)</f>
        <v>0</v>
      </c>
      <c r="BH592" s="241">
        <f>IF(N592="sníž. přenesená",J592,0)</f>
        <v>0</v>
      </c>
      <c r="BI592" s="241">
        <f>IF(N592="nulová",J592,0)</f>
        <v>0</v>
      </c>
      <c r="BJ592" s="18" t="s">
        <v>83</v>
      </c>
      <c r="BK592" s="241">
        <f>ROUND(I592*H592,2)</f>
        <v>0</v>
      </c>
      <c r="BL592" s="18" t="s">
        <v>398</v>
      </c>
      <c r="BM592" s="240" t="s">
        <v>826</v>
      </c>
    </row>
    <row r="593" s="14" customFormat="1">
      <c r="A593" s="14"/>
      <c r="B593" s="258"/>
      <c r="C593" s="259"/>
      <c r="D593" s="249" t="s">
        <v>264</v>
      </c>
      <c r="E593" s="260" t="s">
        <v>1</v>
      </c>
      <c r="F593" s="261" t="s">
        <v>189</v>
      </c>
      <c r="G593" s="259"/>
      <c r="H593" s="262">
        <v>7.1900000000000004</v>
      </c>
      <c r="I593" s="263"/>
      <c r="J593" s="259"/>
      <c r="K593" s="259"/>
      <c r="L593" s="264"/>
      <c r="M593" s="265"/>
      <c r="N593" s="266"/>
      <c r="O593" s="266"/>
      <c r="P593" s="266"/>
      <c r="Q593" s="266"/>
      <c r="R593" s="266"/>
      <c r="S593" s="266"/>
      <c r="T593" s="267"/>
      <c r="U593" s="14"/>
      <c r="V593" s="14"/>
      <c r="W593" s="14"/>
      <c r="X593" s="14"/>
      <c r="Y593" s="14"/>
      <c r="Z593" s="14"/>
      <c r="AA593" s="14"/>
      <c r="AB593" s="14"/>
      <c r="AC593" s="14"/>
      <c r="AD593" s="14"/>
      <c r="AE593" s="14"/>
      <c r="AT593" s="268" t="s">
        <v>264</v>
      </c>
      <c r="AU593" s="268" t="s">
        <v>85</v>
      </c>
      <c r="AV593" s="14" t="s">
        <v>85</v>
      </c>
      <c r="AW593" s="14" t="s">
        <v>32</v>
      </c>
      <c r="AX593" s="14" t="s">
        <v>83</v>
      </c>
      <c r="AY593" s="268" t="s">
        <v>253</v>
      </c>
    </row>
    <row r="594" s="2" customFormat="1" ht="33" customHeight="1">
      <c r="A594" s="39"/>
      <c r="B594" s="40"/>
      <c r="C594" s="229" t="s">
        <v>827</v>
      </c>
      <c r="D594" s="229" t="s">
        <v>256</v>
      </c>
      <c r="E594" s="230" t="s">
        <v>828</v>
      </c>
      <c r="F594" s="231" t="s">
        <v>829</v>
      </c>
      <c r="G594" s="232" t="s">
        <v>179</v>
      </c>
      <c r="H594" s="233">
        <v>7.1900000000000004</v>
      </c>
      <c r="I594" s="234"/>
      <c r="J594" s="235">
        <f>ROUND(I594*H594,2)</f>
        <v>0</v>
      </c>
      <c r="K594" s="231" t="s">
        <v>259</v>
      </c>
      <c r="L594" s="45"/>
      <c r="M594" s="236" t="s">
        <v>1</v>
      </c>
      <c r="N594" s="237" t="s">
        <v>41</v>
      </c>
      <c r="O594" s="92"/>
      <c r="P594" s="238">
        <f>O594*H594</f>
        <v>0</v>
      </c>
      <c r="Q594" s="238">
        <v>0.0055799999999999999</v>
      </c>
      <c r="R594" s="238">
        <f>Q594*H594</f>
        <v>0.040120200000000002</v>
      </c>
      <c r="S594" s="238">
        <v>0</v>
      </c>
      <c r="T594" s="239">
        <f>S594*H594</f>
        <v>0</v>
      </c>
      <c r="U594" s="39"/>
      <c r="V594" s="39"/>
      <c r="W594" s="39"/>
      <c r="X594" s="39"/>
      <c r="Y594" s="39"/>
      <c r="Z594" s="39"/>
      <c r="AA594" s="39"/>
      <c r="AB594" s="39"/>
      <c r="AC594" s="39"/>
      <c r="AD594" s="39"/>
      <c r="AE594" s="39"/>
      <c r="AR594" s="240" t="s">
        <v>398</v>
      </c>
      <c r="AT594" s="240" t="s">
        <v>256</v>
      </c>
      <c r="AU594" s="240" t="s">
        <v>85</v>
      </c>
      <c r="AY594" s="18" t="s">
        <v>253</v>
      </c>
      <c r="BE594" s="241">
        <f>IF(N594="základní",J594,0)</f>
        <v>0</v>
      </c>
      <c r="BF594" s="241">
        <f>IF(N594="snížená",J594,0)</f>
        <v>0</v>
      </c>
      <c r="BG594" s="241">
        <f>IF(N594="zákl. přenesená",J594,0)</f>
        <v>0</v>
      </c>
      <c r="BH594" s="241">
        <f>IF(N594="sníž. přenesená",J594,0)</f>
        <v>0</v>
      </c>
      <c r="BI594" s="241">
        <f>IF(N594="nulová",J594,0)</f>
        <v>0</v>
      </c>
      <c r="BJ594" s="18" t="s">
        <v>83</v>
      </c>
      <c r="BK594" s="241">
        <f>ROUND(I594*H594,2)</f>
        <v>0</v>
      </c>
      <c r="BL594" s="18" t="s">
        <v>398</v>
      </c>
      <c r="BM594" s="240" t="s">
        <v>830</v>
      </c>
    </row>
    <row r="595" s="2" customFormat="1">
      <c r="A595" s="39"/>
      <c r="B595" s="40"/>
      <c r="C595" s="41"/>
      <c r="D595" s="242" t="s">
        <v>262</v>
      </c>
      <c r="E595" s="41"/>
      <c r="F595" s="243" t="s">
        <v>831</v>
      </c>
      <c r="G595" s="41"/>
      <c r="H595" s="41"/>
      <c r="I595" s="244"/>
      <c r="J595" s="41"/>
      <c r="K595" s="41"/>
      <c r="L595" s="45"/>
      <c r="M595" s="245"/>
      <c r="N595" s="246"/>
      <c r="O595" s="92"/>
      <c r="P595" s="92"/>
      <c r="Q595" s="92"/>
      <c r="R595" s="92"/>
      <c r="S595" s="92"/>
      <c r="T595" s="93"/>
      <c r="U595" s="39"/>
      <c r="V595" s="39"/>
      <c r="W595" s="39"/>
      <c r="X595" s="39"/>
      <c r="Y595" s="39"/>
      <c r="Z595" s="39"/>
      <c r="AA595" s="39"/>
      <c r="AB595" s="39"/>
      <c r="AC595" s="39"/>
      <c r="AD595" s="39"/>
      <c r="AE595" s="39"/>
      <c r="AT595" s="18" t="s">
        <v>262</v>
      </c>
      <c r="AU595" s="18" t="s">
        <v>85</v>
      </c>
    </row>
    <row r="596" s="14" customFormat="1">
      <c r="A596" s="14"/>
      <c r="B596" s="258"/>
      <c r="C596" s="259"/>
      <c r="D596" s="249" t="s">
        <v>264</v>
      </c>
      <c r="E596" s="260" t="s">
        <v>1</v>
      </c>
      <c r="F596" s="261" t="s">
        <v>189</v>
      </c>
      <c r="G596" s="259"/>
      <c r="H596" s="262">
        <v>7.1900000000000004</v>
      </c>
      <c r="I596" s="263"/>
      <c r="J596" s="259"/>
      <c r="K596" s="259"/>
      <c r="L596" s="264"/>
      <c r="M596" s="265"/>
      <c r="N596" s="266"/>
      <c r="O596" s="266"/>
      <c r="P596" s="266"/>
      <c r="Q596" s="266"/>
      <c r="R596" s="266"/>
      <c r="S596" s="266"/>
      <c r="T596" s="267"/>
      <c r="U596" s="14"/>
      <c r="V596" s="14"/>
      <c r="W596" s="14"/>
      <c r="X596" s="14"/>
      <c r="Y596" s="14"/>
      <c r="Z596" s="14"/>
      <c r="AA596" s="14"/>
      <c r="AB596" s="14"/>
      <c r="AC596" s="14"/>
      <c r="AD596" s="14"/>
      <c r="AE596" s="14"/>
      <c r="AT596" s="268" t="s">
        <v>264</v>
      </c>
      <c r="AU596" s="268" t="s">
        <v>85</v>
      </c>
      <c r="AV596" s="14" t="s">
        <v>85</v>
      </c>
      <c r="AW596" s="14" t="s">
        <v>32</v>
      </c>
      <c r="AX596" s="14" t="s">
        <v>83</v>
      </c>
      <c r="AY596" s="268" t="s">
        <v>253</v>
      </c>
    </row>
    <row r="597" s="2" customFormat="1" ht="16.5" customHeight="1">
      <c r="A597" s="39"/>
      <c r="B597" s="40"/>
      <c r="C597" s="291" t="s">
        <v>832</v>
      </c>
      <c r="D597" s="291" t="s">
        <v>371</v>
      </c>
      <c r="E597" s="292" t="s">
        <v>833</v>
      </c>
      <c r="F597" s="293" t="s">
        <v>834</v>
      </c>
      <c r="G597" s="294" t="s">
        <v>179</v>
      </c>
      <c r="H597" s="295">
        <v>7.1900000000000004</v>
      </c>
      <c r="I597" s="296"/>
      <c r="J597" s="297">
        <f>ROUND(I597*H597,2)</f>
        <v>0</v>
      </c>
      <c r="K597" s="293" t="s">
        <v>1</v>
      </c>
      <c r="L597" s="298"/>
      <c r="M597" s="299" t="s">
        <v>1</v>
      </c>
      <c r="N597" s="300" t="s">
        <v>41</v>
      </c>
      <c r="O597" s="92"/>
      <c r="P597" s="238">
        <f>O597*H597</f>
        <v>0</v>
      </c>
      <c r="Q597" s="238">
        <v>0.021999999999999999</v>
      </c>
      <c r="R597" s="238">
        <f>Q597*H597</f>
        <v>0.15817999999999999</v>
      </c>
      <c r="S597" s="238">
        <v>0</v>
      </c>
      <c r="T597" s="239">
        <f>S597*H597</f>
        <v>0</v>
      </c>
      <c r="U597" s="39"/>
      <c r="V597" s="39"/>
      <c r="W597" s="39"/>
      <c r="X597" s="39"/>
      <c r="Y597" s="39"/>
      <c r="Z597" s="39"/>
      <c r="AA597" s="39"/>
      <c r="AB597" s="39"/>
      <c r="AC597" s="39"/>
      <c r="AD597" s="39"/>
      <c r="AE597" s="39"/>
      <c r="AR597" s="240" t="s">
        <v>366</v>
      </c>
      <c r="AT597" s="240" t="s">
        <v>371</v>
      </c>
      <c r="AU597" s="240" t="s">
        <v>85</v>
      </c>
      <c r="AY597" s="18" t="s">
        <v>253</v>
      </c>
      <c r="BE597" s="241">
        <f>IF(N597="základní",J597,0)</f>
        <v>0</v>
      </c>
      <c r="BF597" s="241">
        <f>IF(N597="snížená",J597,0)</f>
        <v>0</v>
      </c>
      <c r="BG597" s="241">
        <f>IF(N597="zákl. přenesená",J597,0)</f>
        <v>0</v>
      </c>
      <c r="BH597" s="241">
        <f>IF(N597="sníž. přenesená",J597,0)</f>
        <v>0</v>
      </c>
      <c r="BI597" s="241">
        <f>IF(N597="nulová",J597,0)</f>
        <v>0</v>
      </c>
      <c r="BJ597" s="18" t="s">
        <v>83</v>
      </c>
      <c r="BK597" s="241">
        <f>ROUND(I597*H597,2)</f>
        <v>0</v>
      </c>
      <c r="BL597" s="18" t="s">
        <v>398</v>
      </c>
      <c r="BM597" s="240" t="s">
        <v>835</v>
      </c>
    </row>
    <row r="598" s="14" customFormat="1">
      <c r="A598" s="14"/>
      <c r="B598" s="258"/>
      <c r="C598" s="259"/>
      <c r="D598" s="249" t="s">
        <v>264</v>
      </c>
      <c r="E598" s="260" t="s">
        <v>1</v>
      </c>
      <c r="F598" s="261" t="s">
        <v>189</v>
      </c>
      <c r="G598" s="259"/>
      <c r="H598" s="262">
        <v>7.1900000000000004</v>
      </c>
      <c r="I598" s="263"/>
      <c r="J598" s="259"/>
      <c r="K598" s="259"/>
      <c r="L598" s="264"/>
      <c r="M598" s="265"/>
      <c r="N598" s="266"/>
      <c r="O598" s="266"/>
      <c r="P598" s="266"/>
      <c r="Q598" s="266"/>
      <c r="R598" s="266"/>
      <c r="S598" s="266"/>
      <c r="T598" s="267"/>
      <c r="U598" s="14"/>
      <c r="V598" s="14"/>
      <c r="W598" s="14"/>
      <c r="X598" s="14"/>
      <c r="Y598" s="14"/>
      <c r="Z598" s="14"/>
      <c r="AA598" s="14"/>
      <c r="AB598" s="14"/>
      <c r="AC598" s="14"/>
      <c r="AD598" s="14"/>
      <c r="AE598" s="14"/>
      <c r="AT598" s="268" t="s">
        <v>264</v>
      </c>
      <c r="AU598" s="268" t="s">
        <v>85</v>
      </c>
      <c r="AV598" s="14" t="s">
        <v>85</v>
      </c>
      <c r="AW598" s="14" t="s">
        <v>32</v>
      </c>
      <c r="AX598" s="14" t="s">
        <v>83</v>
      </c>
      <c r="AY598" s="268" t="s">
        <v>253</v>
      </c>
    </row>
    <row r="599" s="2" customFormat="1" ht="33" customHeight="1">
      <c r="A599" s="39"/>
      <c r="B599" s="40"/>
      <c r="C599" s="229" t="s">
        <v>836</v>
      </c>
      <c r="D599" s="229" t="s">
        <v>256</v>
      </c>
      <c r="E599" s="230" t="s">
        <v>837</v>
      </c>
      <c r="F599" s="231" t="s">
        <v>838</v>
      </c>
      <c r="G599" s="232" t="s">
        <v>179</v>
      </c>
      <c r="H599" s="233">
        <v>7.1900000000000004</v>
      </c>
      <c r="I599" s="234"/>
      <c r="J599" s="235">
        <f>ROUND(I599*H599,2)</f>
        <v>0</v>
      </c>
      <c r="K599" s="231" t="s">
        <v>1</v>
      </c>
      <c r="L599" s="45"/>
      <c r="M599" s="236" t="s">
        <v>1</v>
      </c>
      <c r="N599" s="237" t="s">
        <v>41</v>
      </c>
      <c r="O599" s="92"/>
      <c r="P599" s="238">
        <f>O599*H599</f>
        <v>0</v>
      </c>
      <c r="Q599" s="238">
        <v>0</v>
      </c>
      <c r="R599" s="238">
        <f>Q599*H599</f>
        <v>0</v>
      </c>
      <c r="S599" s="238">
        <v>0</v>
      </c>
      <c r="T599" s="239">
        <f>S599*H599</f>
        <v>0</v>
      </c>
      <c r="U599" s="39"/>
      <c r="V599" s="39"/>
      <c r="W599" s="39"/>
      <c r="X599" s="39"/>
      <c r="Y599" s="39"/>
      <c r="Z599" s="39"/>
      <c r="AA599" s="39"/>
      <c r="AB599" s="39"/>
      <c r="AC599" s="39"/>
      <c r="AD599" s="39"/>
      <c r="AE599" s="39"/>
      <c r="AR599" s="240" t="s">
        <v>398</v>
      </c>
      <c r="AT599" s="240" t="s">
        <v>256</v>
      </c>
      <c r="AU599" s="240" t="s">
        <v>85</v>
      </c>
      <c r="AY599" s="18" t="s">
        <v>253</v>
      </c>
      <c r="BE599" s="241">
        <f>IF(N599="základní",J599,0)</f>
        <v>0</v>
      </c>
      <c r="BF599" s="241">
        <f>IF(N599="snížená",J599,0)</f>
        <v>0</v>
      </c>
      <c r="BG599" s="241">
        <f>IF(N599="zákl. přenesená",J599,0)</f>
        <v>0</v>
      </c>
      <c r="BH599" s="241">
        <f>IF(N599="sníž. přenesená",J599,0)</f>
        <v>0</v>
      </c>
      <c r="BI599" s="241">
        <f>IF(N599="nulová",J599,0)</f>
        <v>0</v>
      </c>
      <c r="BJ599" s="18" t="s">
        <v>83</v>
      </c>
      <c r="BK599" s="241">
        <f>ROUND(I599*H599,2)</f>
        <v>0</v>
      </c>
      <c r="BL599" s="18" t="s">
        <v>398</v>
      </c>
      <c r="BM599" s="240" t="s">
        <v>839</v>
      </c>
    </row>
    <row r="600" s="14" customFormat="1">
      <c r="A600" s="14"/>
      <c r="B600" s="258"/>
      <c r="C600" s="259"/>
      <c r="D600" s="249" t="s">
        <v>264</v>
      </c>
      <c r="E600" s="260" t="s">
        <v>1</v>
      </c>
      <c r="F600" s="261" t="s">
        <v>189</v>
      </c>
      <c r="G600" s="259"/>
      <c r="H600" s="262">
        <v>7.1900000000000004</v>
      </c>
      <c r="I600" s="263"/>
      <c r="J600" s="259"/>
      <c r="K600" s="259"/>
      <c r="L600" s="264"/>
      <c r="M600" s="265"/>
      <c r="N600" s="266"/>
      <c r="O600" s="266"/>
      <c r="P600" s="266"/>
      <c r="Q600" s="266"/>
      <c r="R600" s="266"/>
      <c r="S600" s="266"/>
      <c r="T600" s="267"/>
      <c r="U600" s="14"/>
      <c r="V600" s="14"/>
      <c r="W600" s="14"/>
      <c r="X600" s="14"/>
      <c r="Y600" s="14"/>
      <c r="Z600" s="14"/>
      <c r="AA600" s="14"/>
      <c r="AB600" s="14"/>
      <c r="AC600" s="14"/>
      <c r="AD600" s="14"/>
      <c r="AE600" s="14"/>
      <c r="AT600" s="268" t="s">
        <v>264</v>
      </c>
      <c r="AU600" s="268" t="s">
        <v>85</v>
      </c>
      <c r="AV600" s="14" t="s">
        <v>85</v>
      </c>
      <c r="AW600" s="14" t="s">
        <v>32</v>
      </c>
      <c r="AX600" s="14" t="s">
        <v>83</v>
      </c>
      <c r="AY600" s="268" t="s">
        <v>253</v>
      </c>
    </row>
    <row r="601" s="2" customFormat="1" ht="24.15" customHeight="1">
      <c r="A601" s="39"/>
      <c r="B601" s="40"/>
      <c r="C601" s="229" t="s">
        <v>840</v>
      </c>
      <c r="D601" s="229" t="s">
        <v>256</v>
      </c>
      <c r="E601" s="230" t="s">
        <v>841</v>
      </c>
      <c r="F601" s="231" t="s">
        <v>842</v>
      </c>
      <c r="G601" s="232" t="s">
        <v>179</v>
      </c>
      <c r="H601" s="233">
        <v>7.1900000000000004</v>
      </c>
      <c r="I601" s="234"/>
      <c r="J601" s="235">
        <f>ROUND(I601*H601,2)</f>
        <v>0</v>
      </c>
      <c r="K601" s="231" t="s">
        <v>1</v>
      </c>
      <c r="L601" s="45"/>
      <c r="M601" s="236" t="s">
        <v>1</v>
      </c>
      <c r="N601" s="237" t="s">
        <v>41</v>
      </c>
      <c r="O601" s="92"/>
      <c r="P601" s="238">
        <f>O601*H601</f>
        <v>0</v>
      </c>
      <c r="Q601" s="238">
        <v>0.0015</v>
      </c>
      <c r="R601" s="238">
        <f>Q601*H601</f>
        <v>0.010785000000000001</v>
      </c>
      <c r="S601" s="238">
        <v>0</v>
      </c>
      <c r="T601" s="239">
        <f>S601*H601</f>
        <v>0</v>
      </c>
      <c r="U601" s="39"/>
      <c r="V601" s="39"/>
      <c r="W601" s="39"/>
      <c r="X601" s="39"/>
      <c r="Y601" s="39"/>
      <c r="Z601" s="39"/>
      <c r="AA601" s="39"/>
      <c r="AB601" s="39"/>
      <c r="AC601" s="39"/>
      <c r="AD601" s="39"/>
      <c r="AE601" s="39"/>
      <c r="AR601" s="240" t="s">
        <v>398</v>
      </c>
      <c r="AT601" s="240" t="s">
        <v>256</v>
      </c>
      <c r="AU601" s="240" t="s">
        <v>85</v>
      </c>
      <c r="AY601" s="18" t="s">
        <v>253</v>
      </c>
      <c r="BE601" s="241">
        <f>IF(N601="základní",J601,0)</f>
        <v>0</v>
      </c>
      <c r="BF601" s="241">
        <f>IF(N601="snížená",J601,0)</f>
        <v>0</v>
      </c>
      <c r="BG601" s="241">
        <f>IF(N601="zákl. přenesená",J601,0)</f>
        <v>0</v>
      </c>
      <c r="BH601" s="241">
        <f>IF(N601="sníž. přenesená",J601,0)</f>
        <v>0</v>
      </c>
      <c r="BI601" s="241">
        <f>IF(N601="nulová",J601,0)</f>
        <v>0</v>
      </c>
      <c r="BJ601" s="18" t="s">
        <v>83</v>
      </c>
      <c r="BK601" s="241">
        <f>ROUND(I601*H601,2)</f>
        <v>0</v>
      </c>
      <c r="BL601" s="18" t="s">
        <v>398</v>
      </c>
      <c r="BM601" s="240" t="s">
        <v>843</v>
      </c>
    </row>
    <row r="602" s="14" customFormat="1">
      <c r="A602" s="14"/>
      <c r="B602" s="258"/>
      <c r="C602" s="259"/>
      <c r="D602" s="249" t="s">
        <v>264</v>
      </c>
      <c r="E602" s="260" t="s">
        <v>1</v>
      </c>
      <c r="F602" s="261" t="s">
        <v>189</v>
      </c>
      <c r="G602" s="259"/>
      <c r="H602" s="262">
        <v>7.1900000000000004</v>
      </c>
      <c r="I602" s="263"/>
      <c r="J602" s="259"/>
      <c r="K602" s="259"/>
      <c r="L602" s="264"/>
      <c r="M602" s="265"/>
      <c r="N602" s="266"/>
      <c r="O602" s="266"/>
      <c r="P602" s="266"/>
      <c r="Q602" s="266"/>
      <c r="R602" s="266"/>
      <c r="S602" s="266"/>
      <c r="T602" s="267"/>
      <c r="U602" s="14"/>
      <c r="V602" s="14"/>
      <c r="W602" s="14"/>
      <c r="X602" s="14"/>
      <c r="Y602" s="14"/>
      <c r="Z602" s="14"/>
      <c r="AA602" s="14"/>
      <c r="AB602" s="14"/>
      <c r="AC602" s="14"/>
      <c r="AD602" s="14"/>
      <c r="AE602" s="14"/>
      <c r="AT602" s="268" t="s">
        <v>264</v>
      </c>
      <c r="AU602" s="268" t="s">
        <v>85</v>
      </c>
      <c r="AV602" s="14" t="s">
        <v>85</v>
      </c>
      <c r="AW602" s="14" t="s">
        <v>32</v>
      </c>
      <c r="AX602" s="14" t="s">
        <v>83</v>
      </c>
      <c r="AY602" s="268" t="s">
        <v>253</v>
      </c>
    </row>
    <row r="603" s="2" customFormat="1" ht="16.5" customHeight="1">
      <c r="A603" s="39"/>
      <c r="B603" s="40"/>
      <c r="C603" s="229" t="s">
        <v>844</v>
      </c>
      <c r="D603" s="229" t="s">
        <v>256</v>
      </c>
      <c r="E603" s="230" t="s">
        <v>845</v>
      </c>
      <c r="F603" s="231" t="s">
        <v>846</v>
      </c>
      <c r="G603" s="232" t="s">
        <v>187</v>
      </c>
      <c r="H603" s="233">
        <v>20</v>
      </c>
      <c r="I603" s="234"/>
      <c r="J603" s="235">
        <f>ROUND(I603*H603,2)</f>
        <v>0</v>
      </c>
      <c r="K603" s="231" t="s">
        <v>1</v>
      </c>
      <c r="L603" s="45"/>
      <c r="M603" s="236" t="s">
        <v>1</v>
      </c>
      <c r="N603" s="237" t="s">
        <v>41</v>
      </c>
      <c r="O603" s="92"/>
      <c r="P603" s="238">
        <f>O603*H603</f>
        <v>0</v>
      </c>
      <c r="Q603" s="238">
        <v>9.0000000000000006E-05</v>
      </c>
      <c r="R603" s="238">
        <f>Q603*H603</f>
        <v>0.0018000000000000002</v>
      </c>
      <c r="S603" s="238">
        <v>0</v>
      </c>
      <c r="T603" s="239">
        <f>S603*H603</f>
        <v>0</v>
      </c>
      <c r="U603" s="39"/>
      <c r="V603" s="39"/>
      <c r="W603" s="39"/>
      <c r="X603" s="39"/>
      <c r="Y603" s="39"/>
      <c r="Z603" s="39"/>
      <c r="AA603" s="39"/>
      <c r="AB603" s="39"/>
      <c r="AC603" s="39"/>
      <c r="AD603" s="39"/>
      <c r="AE603" s="39"/>
      <c r="AR603" s="240" t="s">
        <v>398</v>
      </c>
      <c r="AT603" s="240" t="s">
        <v>256</v>
      </c>
      <c r="AU603" s="240" t="s">
        <v>85</v>
      </c>
      <c r="AY603" s="18" t="s">
        <v>253</v>
      </c>
      <c r="BE603" s="241">
        <f>IF(N603="základní",J603,0)</f>
        <v>0</v>
      </c>
      <c r="BF603" s="241">
        <f>IF(N603="snížená",J603,0)</f>
        <v>0</v>
      </c>
      <c r="BG603" s="241">
        <f>IF(N603="zákl. přenesená",J603,0)</f>
        <v>0</v>
      </c>
      <c r="BH603" s="241">
        <f>IF(N603="sníž. přenesená",J603,0)</f>
        <v>0</v>
      </c>
      <c r="BI603" s="241">
        <f>IF(N603="nulová",J603,0)</f>
        <v>0</v>
      </c>
      <c r="BJ603" s="18" t="s">
        <v>83</v>
      </c>
      <c r="BK603" s="241">
        <f>ROUND(I603*H603,2)</f>
        <v>0</v>
      </c>
      <c r="BL603" s="18" t="s">
        <v>398</v>
      </c>
      <c r="BM603" s="240" t="s">
        <v>847</v>
      </c>
    </row>
    <row r="604" s="2" customFormat="1" ht="21.75" customHeight="1">
      <c r="A604" s="39"/>
      <c r="B604" s="40"/>
      <c r="C604" s="229" t="s">
        <v>848</v>
      </c>
      <c r="D604" s="229" t="s">
        <v>256</v>
      </c>
      <c r="E604" s="230" t="s">
        <v>849</v>
      </c>
      <c r="F604" s="231" t="s">
        <v>850</v>
      </c>
      <c r="G604" s="232" t="s">
        <v>187</v>
      </c>
      <c r="H604" s="233">
        <v>2</v>
      </c>
      <c r="I604" s="234"/>
      <c r="J604" s="235">
        <f>ROUND(I604*H604,2)</f>
        <v>0</v>
      </c>
      <c r="K604" s="231" t="s">
        <v>1</v>
      </c>
      <c r="L604" s="45"/>
      <c r="M604" s="236" t="s">
        <v>1</v>
      </c>
      <c r="N604" s="237" t="s">
        <v>41</v>
      </c>
      <c r="O604" s="92"/>
      <c r="P604" s="238">
        <f>O604*H604</f>
        <v>0</v>
      </c>
      <c r="Q604" s="238">
        <v>0</v>
      </c>
      <c r="R604" s="238">
        <f>Q604*H604</f>
        <v>0</v>
      </c>
      <c r="S604" s="238">
        <v>0</v>
      </c>
      <c r="T604" s="239">
        <f>S604*H604</f>
        <v>0</v>
      </c>
      <c r="U604" s="39"/>
      <c r="V604" s="39"/>
      <c r="W604" s="39"/>
      <c r="X604" s="39"/>
      <c r="Y604" s="39"/>
      <c r="Z604" s="39"/>
      <c r="AA604" s="39"/>
      <c r="AB604" s="39"/>
      <c r="AC604" s="39"/>
      <c r="AD604" s="39"/>
      <c r="AE604" s="39"/>
      <c r="AR604" s="240" t="s">
        <v>398</v>
      </c>
      <c r="AT604" s="240" t="s">
        <v>256</v>
      </c>
      <c r="AU604" s="240" t="s">
        <v>85</v>
      </c>
      <c r="AY604" s="18" t="s">
        <v>253</v>
      </c>
      <c r="BE604" s="241">
        <f>IF(N604="základní",J604,0)</f>
        <v>0</v>
      </c>
      <c r="BF604" s="241">
        <f>IF(N604="snížená",J604,0)</f>
        <v>0</v>
      </c>
      <c r="BG604" s="241">
        <f>IF(N604="zákl. přenesená",J604,0)</f>
        <v>0</v>
      </c>
      <c r="BH604" s="241">
        <f>IF(N604="sníž. přenesená",J604,0)</f>
        <v>0</v>
      </c>
      <c r="BI604" s="241">
        <f>IF(N604="nulová",J604,0)</f>
        <v>0</v>
      </c>
      <c r="BJ604" s="18" t="s">
        <v>83</v>
      </c>
      <c r="BK604" s="241">
        <f>ROUND(I604*H604,2)</f>
        <v>0</v>
      </c>
      <c r="BL604" s="18" t="s">
        <v>398</v>
      </c>
      <c r="BM604" s="240" t="s">
        <v>851</v>
      </c>
    </row>
    <row r="605" s="2" customFormat="1" ht="16.5" customHeight="1">
      <c r="A605" s="39"/>
      <c r="B605" s="40"/>
      <c r="C605" s="229" t="s">
        <v>852</v>
      </c>
      <c r="D605" s="229" t="s">
        <v>256</v>
      </c>
      <c r="E605" s="230" t="s">
        <v>853</v>
      </c>
      <c r="F605" s="231" t="s">
        <v>854</v>
      </c>
      <c r="G605" s="232" t="s">
        <v>369</v>
      </c>
      <c r="H605" s="233">
        <v>16</v>
      </c>
      <c r="I605" s="234"/>
      <c r="J605" s="235">
        <f>ROUND(I605*H605,2)</f>
        <v>0</v>
      </c>
      <c r="K605" s="231" t="s">
        <v>1</v>
      </c>
      <c r="L605" s="45"/>
      <c r="M605" s="236" t="s">
        <v>1</v>
      </c>
      <c r="N605" s="237" t="s">
        <v>41</v>
      </c>
      <c r="O605" s="92"/>
      <c r="P605" s="238">
        <f>O605*H605</f>
        <v>0</v>
      </c>
      <c r="Q605" s="238">
        <v>0.00021000000000000001</v>
      </c>
      <c r="R605" s="238">
        <f>Q605*H605</f>
        <v>0.0033600000000000001</v>
      </c>
      <c r="S605" s="238">
        <v>0</v>
      </c>
      <c r="T605" s="239">
        <f>S605*H605</f>
        <v>0</v>
      </c>
      <c r="U605" s="39"/>
      <c r="V605" s="39"/>
      <c r="W605" s="39"/>
      <c r="X605" s="39"/>
      <c r="Y605" s="39"/>
      <c r="Z605" s="39"/>
      <c r="AA605" s="39"/>
      <c r="AB605" s="39"/>
      <c r="AC605" s="39"/>
      <c r="AD605" s="39"/>
      <c r="AE605" s="39"/>
      <c r="AR605" s="240" t="s">
        <v>398</v>
      </c>
      <c r="AT605" s="240" t="s">
        <v>256</v>
      </c>
      <c r="AU605" s="240" t="s">
        <v>85</v>
      </c>
      <c r="AY605" s="18" t="s">
        <v>253</v>
      </c>
      <c r="BE605" s="241">
        <f>IF(N605="základní",J605,0)</f>
        <v>0</v>
      </c>
      <c r="BF605" s="241">
        <f>IF(N605="snížená",J605,0)</f>
        <v>0</v>
      </c>
      <c r="BG605" s="241">
        <f>IF(N605="zákl. přenesená",J605,0)</f>
        <v>0</v>
      </c>
      <c r="BH605" s="241">
        <f>IF(N605="sníž. přenesená",J605,0)</f>
        <v>0</v>
      </c>
      <c r="BI605" s="241">
        <f>IF(N605="nulová",J605,0)</f>
        <v>0</v>
      </c>
      <c r="BJ605" s="18" t="s">
        <v>83</v>
      </c>
      <c r="BK605" s="241">
        <f>ROUND(I605*H605,2)</f>
        <v>0</v>
      </c>
      <c r="BL605" s="18" t="s">
        <v>398</v>
      </c>
      <c r="BM605" s="240" t="s">
        <v>855</v>
      </c>
    </row>
    <row r="606" s="13" customFormat="1">
      <c r="A606" s="13"/>
      <c r="B606" s="247"/>
      <c r="C606" s="248"/>
      <c r="D606" s="249" t="s">
        <v>264</v>
      </c>
      <c r="E606" s="250" t="s">
        <v>1</v>
      </c>
      <c r="F606" s="251" t="s">
        <v>277</v>
      </c>
      <c r="G606" s="248"/>
      <c r="H606" s="250" t="s">
        <v>1</v>
      </c>
      <c r="I606" s="252"/>
      <c r="J606" s="248"/>
      <c r="K606" s="248"/>
      <c r="L606" s="253"/>
      <c r="M606" s="254"/>
      <c r="N606" s="255"/>
      <c r="O606" s="255"/>
      <c r="P606" s="255"/>
      <c r="Q606" s="255"/>
      <c r="R606" s="255"/>
      <c r="S606" s="255"/>
      <c r="T606" s="256"/>
      <c r="U606" s="13"/>
      <c r="V606" s="13"/>
      <c r="W606" s="13"/>
      <c r="X606" s="13"/>
      <c r="Y606" s="13"/>
      <c r="Z606" s="13"/>
      <c r="AA606" s="13"/>
      <c r="AB606" s="13"/>
      <c r="AC606" s="13"/>
      <c r="AD606" s="13"/>
      <c r="AE606" s="13"/>
      <c r="AT606" s="257" t="s">
        <v>264</v>
      </c>
      <c r="AU606" s="257" t="s">
        <v>85</v>
      </c>
      <c r="AV606" s="13" t="s">
        <v>83</v>
      </c>
      <c r="AW606" s="13" t="s">
        <v>32</v>
      </c>
      <c r="AX606" s="13" t="s">
        <v>76</v>
      </c>
      <c r="AY606" s="257" t="s">
        <v>253</v>
      </c>
    </row>
    <row r="607" s="13" customFormat="1">
      <c r="A607" s="13"/>
      <c r="B607" s="247"/>
      <c r="C607" s="248"/>
      <c r="D607" s="249" t="s">
        <v>264</v>
      </c>
      <c r="E607" s="250" t="s">
        <v>1</v>
      </c>
      <c r="F607" s="251" t="s">
        <v>491</v>
      </c>
      <c r="G607" s="248"/>
      <c r="H607" s="250" t="s">
        <v>1</v>
      </c>
      <c r="I607" s="252"/>
      <c r="J607" s="248"/>
      <c r="K607" s="248"/>
      <c r="L607" s="253"/>
      <c r="M607" s="254"/>
      <c r="N607" s="255"/>
      <c r="O607" s="255"/>
      <c r="P607" s="255"/>
      <c r="Q607" s="255"/>
      <c r="R607" s="255"/>
      <c r="S607" s="255"/>
      <c r="T607" s="256"/>
      <c r="U607" s="13"/>
      <c r="V607" s="13"/>
      <c r="W607" s="13"/>
      <c r="X607" s="13"/>
      <c r="Y607" s="13"/>
      <c r="Z607" s="13"/>
      <c r="AA607" s="13"/>
      <c r="AB607" s="13"/>
      <c r="AC607" s="13"/>
      <c r="AD607" s="13"/>
      <c r="AE607" s="13"/>
      <c r="AT607" s="257" t="s">
        <v>264</v>
      </c>
      <c r="AU607" s="257" t="s">
        <v>85</v>
      </c>
      <c r="AV607" s="13" t="s">
        <v>83</v>
      </c>
      <c r="AW607" s="13" t="s">
        <v>32</v>
      </c>
      <c r="AX607" s="13" t="s">
        <v>76</v>
      </c>
      <c r="AY607" s="257" t="s">
        <v>253</v>
      </c>
    </row>
    <row r="608" s="14" customFormat="1">
      <c r="A608" s="14"/>
      <c r="B608" s="258"/>
      <c r="C608" s="259"/>
      <c r="D608" s="249" t="s">
        <v>264</v>
      </c>
      <c r="E608" s="260" t="s">
        <v>1</v>
      </c>
      <c r="F608" s="261" t="s">
        <v>260</v>
      </c>
      <c r="G608" s="259"/>
      <c r="H608" s="262">
        <v>4</v>
      </c>
      <c r="I608" s="263"/>
      <c r="J608" s="259"/>
      <c r="K608" s="259"/>
      <c r="L608" s="264"/>
      <c r="M608" s="265"/>
      <c r="N608" s="266"/>
      <c r="O608" s="266"/>
      <c r="P608" s="266"/>
      <c r="Q608" s="266"/>
      <c r="R608" s="266"/>
      <c r="S608" s="266"/>
      <c r="T608" s="267"/>
      <c r="U608" s="14"/>
      <c r="V608" s="14"/>
      <c r="W608" s="14"/>
      <c r="X608" s="14"/>
      <c r="Y608" s="14"/>
      <c r="Z608" s="14"/>
      <c r="AA608" s="14"/>
      <c r="AB608" s="14"/>
      <c r="AC608" s="14"/>
      <c r="AD608" s="14"/>
      <c r="AE608" s="14"/>
      <c r="AT608" s="268" t="s">
        <v>264</v>
      </c>
      <c r="AU608" s="268" t="s">
        <v>85</v>
      </c>
      <c r="AV608" s="14" t="s">
        <v>85</v>
      </c>
      <c r="AW608" s="14" t="s">
        <v>32</v>
      </c>
      <c r="AX608" s="14" t="s">
        <v>76</v>
      </c>
      <c r="AY608" s="268" t="s">
        <v>253</v>
      </c>
    </row>
    <row r="609" s="13" customFormat="1">
      <c r="A609" s="13"/>
      <c r="B609" s="247"/>
      <c r="C609" s="248"/>
      <c r="D609" s="249" t="s">
        <v>264</v>
      </c>
      <c r="E609" s="250" t="s">
        <v>1</v>
      </c>
      <c r="F609" s="251" t="s">
        <v>341</v>
      </c>
      <c r="G609" s="248"/>
      <c r="H609" s="250" t="s">
        <v>1</v>
      </c>
      <c r="I609" s="252"/>
      <c r="J609" s="248"/>
      <c r="K609" s="248"/>
      <c r="L609" s="253"/>
      <c r="M609" s="254"/>
      <c r="N609" s="255"/>
      <c r="O609" s="255"/>
      <c r="P609" s="255"/>
      <c r="Q609" s="255"/>
      <c r="R609" s="255"/>
      <c r="S609" s="255"/>
      <c r="T609" s="256"/>
      <c r="U609" s="13"/>
      <c r="V609" s="13"/>
      <c r="W609" s="13"/>
      <c r="X609" s="13"/>
      <c r="Y609" s="13"/>
      <c r="Z609" s="13"/>
      <c r="AA609" s="13"/>
      <c r="AB609" s="13"/>
      <c r="AC609" s="13"/>
      <c r="AD609" s="13"/>
      <c r="AE609" s="13"/>
      <c r="AT609" s="257" t="s">
        <v>264</v>
      </c>
      <c r="AU609" s="257" t="s">
        <v>85</v>
      </c>
      <c r="AV609" s="13" t="s">
        <v>83</v>
      </c>
      <c r="AW609" s="13" t="s">
        <v>32</v>
      </c>
      <c r="AX609" s="13" t="s">
        <v>76</v>
      </c>
      <c r="AY609" s="257" t="s">
        <v>253</v>
      </c>
    </row>
    <row r="610" s="14" customFormat="1">
      <c r="A610" s="14"/>
      <c r="B610" s="258"/>
      <c r="C610" s="259"/>
      <c r="D610" s="249" t="s">
        <v>264</v>
      </c>
      <c r="E610" s="260" t="s">
        <v>1</v>
      </c>
      <c r="F610" s="261" t="s">
        <v>260</v>
      </c>
      <c r="G610" s="259"/>
      <c r="H610" s="262">
        <v>4</v>
      </c>
      <c r="I610" s="263"/>
      <c r="J610" s="259"/>
      <c r="K610" s="259"/>
      <c r="L610" s="264"/>
      <c r="M610" s="265"/>
      <c r="N610" s="266"/>
      <c r="O610" s="266"/>
      <c r="P610" s="266"/>
      <c r="Q610" s="266"/>
      <c r="R610" s="266"/>
      <c r="S610" s="266"/>
      <c r="T610" s="267"/>
      <c r="U610" s="14"/>
      <c r="V610" s="14"/>
      <c r="W610" s="14"/>
      <c r="X610" s="14"/>
      <c r="Y610" s="14"/>
      <c r="Z610" s="14"/>
      <c r="AA610" s="14"/>
      <c r="AB610" s="14"/>
      <c r="AC610" s="14"/>
      <c r="AD610" s="14"/>
      <c r="AE610" s="14"/>
      <c r="AT610" s="268" t="s">
        <v>264</v>
      </c>
      <c r="AU610" s="268" t="s">
        <v>85</v>
      </c>
      <c r="AV610" s="14" t="s">
        <v>85</v>
      </c>
      <c r="AW610" s="14" t="s">
        <v>32</v>
      </c>
      <c r="AX610" s="14" t="s">
        <v>76</v>
      </c>
      <c r="AY610" s="268" t="s">
        <v>253</v>
      </c>
    </row>
    <row r="611" s="13" customFormat="1">
      <c r="A611" s="13"/>
      <c r="B611" s="247"/>
      <c r="C611" s="248"/>
      <c r="D611" s="249" t="s">
        <v>264</v>
      </c>
      <c r="E611" s="250" t="s">
        <v>1</v>
      </c>
      <c r="F611" s="251" t="s">
        <v>343</v>
      </c>
      <c r="G611" s="248"/>
      <c r="H611" s="250" t="s">
        <v>1</v>
      </c>
      <c r="I611" s="252"/>
      <c r="J611" s="248"/>
      <c r="K611" s="248"/>
      <c r="L611" s="253"/>
      <c r="M611" s="254"/>
      <c r="N611" s="255"/>
      <c r="O611" s="255"/>
      <c r="P611" s="255"/>
      <c r="Q611" s="255"/>
      <c r="R611" s="255"/>
      <c r="S611" s="255"/>
      <c r="T611" s="256"/>
      <c r="U611" s="13"/>
      <c r="V611" s="13"/>
      <c r="W611" s="13"/>
      <c r="X611" s="13"/>
      <c r="Y611" s="13"/>
      <c r="Z611" s="13"/>
      <c r="AA611" s="13"/>
      <c r="AB611" s="13"/>
      <c r="AC611" s="13"/>
      <c r="AD611" s="13"/>
      <c r="AE611" s="13"/>
      <c r="AT611" s="257" t="s">
        <v>264</v>
      </c>
      <c r="AU611" s="257" t="s">
        <v>85</v>
      </c>
      <c r="AV611" s="13" t="s">
        <v>83</v>
      </c>
      <c r="AW611" s="13" t="s">
        <v>32</v>
      </c>
      <c r="AX611" s="13" t="s">
        <v>76</v>
      </c>
      <c r="AY611" s="257" t="s">
        <v>253</v>
      </c>
    </row>
    <row r="612" s="14" customFormat="1">
      <c r="A612" s="14"/>
      <c r="B612" s="258"/>
      <c r="C612" s="259"/>
      <c r="D612" s="249" t="s">
        <v>264</v>
      </c>
      <c r="E612" s="260" t="s">
        <v>1</v>
      </c>
      <c r="F612" s="261" t="s">
        <v>260</v>
      </c>
      <c r="G612" s="259"/>
      <c r="H612" s="262">
        <v>4</v>
      </c>
      <c r="I612" s="263"/>
      <c r="J612" s="259"/>
      <c r="K612" s="259"/>
      <c r="L612" s="264"/>
      <c r="M612" s="265"/>
      <c r="N612" s="266"/>
      <c r="O612" s="266"/>
      <c r="P612" s="266"/>
      <c r="Q612" s="266"/>
      <c r="R612" s="266"/>
      <c r="S612" s="266"/>
      <c r="T612" s="267"/>
      <c r="U612" s="14"/>
      <c r="V612" s="14"/>
      <c r="W612" s="14"/>
      <c r="X612" s="14"/>
      <c r="Y612" s="14"/>
      <c r="Z612" s="14"/>
      <c r="AA612" s="14"/>
      <c r="AB612" s="14"/>
      <c r="AC612" s="14"/>
      <c r="AD612" s="14"/>
      <c r="AE612" s="14"/>
      <c r="AT612" s="268" t="s">
        <v>264</v>
      </c>
      <c r="AU612" s="268" t="s">
        <v>85</v>
      </c>
      <c r="AV612" s="14" t="s">
        <v>85</v>
      </c>
      <c r="AW612" s="14" t="s">
        <v>32</v>
      </c>
      <c r="AX612" s="14" t="s">
        <v>76</v>
      </c>
      <c r="AY612" s="268" t="s">
        <v>253</v>
      </c>
    </row>
    <row r="613" s="13" customFormat="1">
      <c r="A613" s="13"/>
      <c r="B613" s="247"/>
      <c r="C613" s="248"/>
      <c r="D613" s="249" t="s">
        <v>264</v>
      </c>
      <c r="E613" s="250" t="s">
        <v>1</v>
      </c>
      <c r="F613" s="251" t="s">
        <v>345</v>
      </c>
      <c r="G613" s="248"/>
      <c r="H613" s="250" t="s">
        <v>1</v>
      </c>
      <c r="I613" s="252"/>
      <c r="J613" s="248"/>
      <c r="K613" s="248"/>
      <c r="L613" s="253"/>
      <c r="M613" s="254"/>
      <c r="N613" s="255"/>
      <c r="O613" s="255"/>
      <c r="P613" s="255"/>
      <c r="Q613" s="255"/>
      <c r="R613" s="255"/>
      <c r="S613" s="255"/>
      <c r="T613" s="256"/>
      <c r="U613" s="13"/>
      <c r="V613" s="13"/>
      <c r="W613" s="13"/>
      <c r="X613" s="13"/>
      <c r="Y613" s="13"/>
      <c r="Z613" s="13"/>
      <c r="AA613" s="13"/>
      <c r="AB613" s="13"/>
      <c r="AC613" s="13"/>
      <c r="AD613" s="13"/>
      <c r="AE613" s="13"/>
      <c r="AT613" s="257" t="s">
        <v>264</v>
      </c>
      <c r="AU613" s="257" t="s">
        <v>85</v>
      </c>
      <c r="AV613" s="13" t="s">
        <v>83</v>
      </c>
      <c r="AW613" s="13" t="s">
        <v>32</v>
      </c>
      <c r="AX613" s="13" t="s">
        <v>76</v>
      </c>
      <c r="AY613" s="257" t="s">
        <v>253</v>
      </c>
    </row>
    <row r="614" s="14" customFormat="1">
      <c r="A614" s="14"/>
      <c r="B614" s="258"/>
      <c r="C614" s="259"/>
      <c r="D614" s="249" t="s">
        <v>264</v>
      </c>
      <c r="E614" s="260" t="s">
        <v>1</v>
      </c>
      <c r="F614" s="261" t="s">
        <v>260</v>
      </c>
      <c r="G614" s="259"/>
      <c r="H614" s="262">
        <v>4</v>
      </c>
      <c r="I614" s="263"/>
      <c r="J614" s="259"/>
      <c r="K614" s="259"/>
      <c r="L614" s="264"/>
      <c r="M614" s="265"/>
      <c r="N614" s="266"/>
      <c r="O614" s="266"/>
      <c r="P614" s="266"/>
      <c r="Q614" s="266"/>
      <c r="R614" s="266"/>
      <c r="S614" s="266"/>
      <c r="T614" s="267"/>
      <c r="U614" s="14"/>
      <c r="V614" s="14"/>
      <c r="W614" s="14"/>
      <c r="X614" s="14"/>
      <c r="Y614" s="14"/>
      <c r="Z614" s="14"/>
      <c r="AA614" s="14"/>
      <c r="AB614" s="14"/>
      <c r="AC614" s="14"/>
      <c r="AD614" s="14"/>
      <c r="AE614" s="14"/>
      <c r="AT614" s="268" t="s">
        <v>264</v>
      </c>
      <c r="AU614" s="268" t="s">
        <v>85</v>
      </c>
      <c r="AV614" s="14" t="s">
        <v>85</v>
      </c>
      <c r="AW614" s="14" t="s">
        <v>32</v>
      </c>
      <c r="AX614" s="14" t="s">
        <v>76</v>
      </c>
      <c r="AY614" s="268" t="s">
        <v>253</v>
      </c>
    </row>
    <row r="615" s="15" customFormat="1">
      <c r="A615" s="15"/>
      <c r="B615" s="269"/>
      <c r="C615" s="270"/>
      <c r="D615" s="249" t="s">
        <v>264</v>
      </c>
      <c r="E615" s="271" t="s">
        <v>1</v>
      </c>
      <c r="F615" s="272" t="s">
        <v>283</v>
      </c>
      <c r="G615" s="270"/>
      <c r="H615" s="273">
        <v>16</v>
      </c>
      <c r="I615" s="274"/>
      <c r="J615" s="270"/>
      <c r="K615" s="270"/>
      <c r="L615" s="275"/>
      <c r="M615" s="276"/>
      <c r="N615" s="277"/>
      <c r="O615" s="277"/>
      <c r="P615" s="277"/>
      <c r="Q615" s="277"/>
      <c r="R615" s="277"/>
      <c r="S615" s="277"/>
      <c r="T615" s="278"/>
      <c r="U615" s="15"/>
      <c r="V615" s="15"/>
      <c r="W615" s="15"/>
      <c r="X615" s="15"/>
      <c r="Y615" s="15"/>
      <c r="Z615" s="15"/>
      <c r="AA615" s="15"/>
      <c r="AB615" s="15"/>
      <c r="AC615" s="15"/>
      <c r="AD615" s="15"/>
      <c r="AE615" s="15"/>
      <c r="AT615" s="279" t="s">
        <v>264</v>
      </c>
      <c r="AU615" s="279" t="s">
        <v>85</v>
      </c>
      <c r="AV615" s="15" t="s">
        <v>260</v>
      </c>
      <c r="AW615" s="15" t="s">
        <v>32</v>
      </c>
      <c r="AX615" s="15" t="s">
        <v>83</v>
      </c>
      <c r="AY615" s="279" t="s">
        <v>253</v>
      </c>
    </row>
    <row r="616" s="2" customFormat="1" ht="16.5" customHeight="1">
      <c r="A616" s="39"/>
      <c r="B616" s="40"/>
      <c r="C616" s="229" t="s">
        <v>856</v>
      </c>
      <c r="D616" s="229" t="s">
        <v>256</v>
      </c>
      <c r="E616" s="230" t="s">
        <v>857</v>
      </c>
      <c r="F616" s="231" t="s">
        <v>858</v>
      </c>
      <c r="G616" s="232" t="s">
        <v>187</v>
      </c>
      <c r="H616" s="233">
        <v>20.219999999999999</v>
      </c>
      <c r="I616" s="234"/>
      <c r="J616" s="235">
        <f>ROUND(I616*H616,2)</f>
        <v>0</v>
      </c>
      <c r="K616" s="231" t="s">
        <v>1</v>
      </c>
      <c r="L616" s="45"/>
      <c r="M616" s="236" t="s">
        <v>1</v>
      </c>
      <c r="N616" s="237" t="s">
        <v>41</v>
      </c>
      <c r="O616" s="92"/>
      <c r="P616" s="238">
        <f>O616*H616</f>
        <v>0</v>
      </c>
      <c r="Q616" s="238">
        <v>0.00142</v>
      </c>
      <c r="R616" s="238">
        <f>Q616*H616</f>
        <v>0.028712399999999999</v>
      </c>
      <c r="S616" s="238">
        <v>0</v>
      </c>
      <c r="T616" s="239">
        <f>S616*H616</f>
        <v>0</v>
      </c>
      <c r="U616" s="39"/>
      <c r="V616" s="39"/>
      <c r="W616" s="39"/>
      <c r="X616" s="39"/>
      <c r="Y616" s="39"/>
      <c r="Z616" s="39"/>
      <c r="AA616" s="39"/>
      <c r="AB616" s="39"/>
      <c r="AC616" s="39"/>
      <c r="AD616" s="39"/>
      <c r="AE616" s="39"/>
      <c r="AR616" s="240" t="s">
        <v>398</v>
      </c>
      <c r="AT616" s="240" t="s">
        <v>256</v>
      </c>
      <c r="AU616" s="240" t="s">
        <v>85</v>
      </c>
      <c r="AY616" s="18" t="s">
        <v>253</v>
      </c>
      <c r="BE616" s="241">
        <f>IF(N616="základní",J616,0)</f>
        <v>0</v>
      </c>
      <c r="BF616" s="241">
        <f>IF(N616="snížená",J616,0)</f>
        <v>0</v>
      </c>
      <c r="BG616" s="241">
        <f>IF(N616="zákl. přenesená",J616,0)</f>
        <v>0</v>
      </c>
      <c r="BH616" s="241">
        <f>IF(N616="sníž. přenesená",J616,0)</f>
        <v>0</v>
      </c>
      <c r="BI616" s="241">
        <f>IF(N616="nulová",J616,0)</f>
        <v>0</v>
      </c>
      <c r="BJ616" s="18" t="s">
        <v>83</v>
      </c>
      <c r="BK616" s="241">
        <f>ROUND(I616*H616,2)</f>
        <v>0</v>
      </c>
      <c r="BL616" s="18" t="s">
        <v>398</v>
      </c>
      <c r="BM616" s="240" t="s">
        <v>859</v>
      </c>
    </row>
    <row r="617" s="13" customFormat="1">
      <c r="A617" s="13"/>
      <c r="B617" s="247"/>
      <c r="C617" s="248"/>
      <c r="D617" s="249" t="s">
        <v>264</v>
      </c>
      <c r="E617" s="250" t="s">
        <v>1</v>
      </c>
      <c r="F617" s="251" t="s">
        <v>277</v>
      </c>
      <c r="G617" s="248"/>
      <c r="H617" s="250" t="s">
        <v>1</v>
      </c>
      <c r="I617" s="252"/>
      <c r="J617" s="248"/>
      <c r="K617" s="248"/>
      <c r="L617" s="253"/>
      <c r="M617" s="254"/>
      <c r="N617" s="255"/>
      <c r="O617" s="255"/>
      <c r="P617" s="255"/>
      <c r="Q617" s="255"/>
      <c r="R617" s="255"/>
      <c r="S617" s="255"/>
      <c r="T617" s="256"/>
      <c r="U617" s="13"/>
      <c r="V617" s="13"/>
      <c r="W617" s="13"/>
      <c r="X617" s="13"/>
      <c r="Y617" s="13"/>
      <c r="Z617" s="13"/>
      <c r="AA617" s="13"/>
      <c r="AB617" s="13"/>
      <c r="AC617" s="13"/>
      <c r="AD617" s="13"/>
      <c r="AE617" s="13"/>
      <c r="AT617" s="257" t="s">
        <v>264</v>
      </c>
      <c r="AU617" s="257" t="s">
        <v>85</v>
      </c>
      <c r="AV617" s="13" t="s">
        <v>83</v>
      </c>
      <c r="AW617" s="13" t="s">
        <v>32</v>
      </c>
      <c r="AX617" s="13" t="s">
        <v>76</v>
      </c>
      <c r="AY617" s="257" t="s">
        <v>253</v>
      </c>
    </row>
    <row r="618" s="13" customFormat="1">
      <c r="A618" s="13"/>
      <c r="B618" s="247"/>
      <c r="C618" s="248"/>
      <c r="D618" s="249" t="s">
        <v>264</v>
      </c>
      <c r="E618" s="250" t="s">
        <v>1</v>
      </c>
      <c r="F618" s="251" t="s">
        <v>491</v>
      </c>
      <c r="G618" s="248"/>
      <c r="H618" s="250" t="s">
        <v>1</v>
      </c>
      <c r="I618" s="252"/>
      <c r="J618" s="248"/>
      <c r="K618" s="248"/>
      <c r="L618" s="253"/>
      <c r="M618" s="254"/>
      <c r="N618" s="255"/>
      <c r="O618" s="255"/>
      <c r="P618" s="255"/>
      <c r="Q618" s="255"/>
      <c r="R618" s="255"/>
      <c r="S618" s="255"/>
      <c r="T618" s="256"/>
      <c r="U618" s="13"/>
      <c r="V618" s="13"/>
      <c r="W618" s="13"/>
      <c r="X618" s="13"/>
      <c r="Y618" s="13"/>
      <c r="Z618" s="13"/>
      <c r="AA618" s="13"/>
      <c r="AB618" s="13"/>
      <c r="AC618" s="13"/>
      <c r="AD618" s="13"/>
      <c r="AE618" s="13"/>
      <c r="AT618" s="257" t="s">
        <v>264</v>
      </c>
      <c r="AU618" s="257" t="s">
        <v>85</v>
      </c>
      <c r="AV618" s="13" t="s">
        <v>83</v>
      </c>
      <c r="AW618" s="13" t="s">
        <v>32</v>
      </c>
      <c r="AX618" s="13" t="s">
        <v>76</v>
      </c>
      <c r="AY618" s="257" t="s">
        <v>253</v>
      </c>
    </row>
    <row r="619" s="14" customFormat="1">
      <c r="A619" s="14"/>
      <c r="B619" s="258"/>
      <c r="C619" s="259"/>
      <c r="D619" s="249" t="s">
        <v>264</v>
      </c>
      <c r="E619" s="260" t="s">
        <v>1</v>
      </c>
      <c r="F619" s="261" t="s">
        <v>521</v>
      </c>
      <c r="G619" s="259"/>
      <c r="H619" s="262">
        <v>5.9500000000000002</v>
      </c>
      <c r="I619" s="263"/>
      <c r="J619" s="259"/>
      <c r="K619" s="259"/>
      <c r="L619" s="264"/>
      <c r="M619" s="265"/>
      <c r="N619" s="266"/>
      <c r="O619" s="266"/>
      <c r="P619" s="266"/>
      <c r="Q619" s="266"/>
      <c r="R619" s="266"/>
      <c r="S619" s="266"/>
      <c r="T619" s="267"/>
      <c r="U619" s="14"/>
      <c r="V619" s="14"/>
      <c r="W619" s="14"/>
      <c r="X619" s="14"/>
      <c r="Y619" s="14"/>
      <c r="Z619" s="14"/>
      <c r="AA619" s="14"/>
      <c r="AB619" s="14"/>
      <c r="AC619" s="14"/>
      <c r="AD619" s="14"/>
      <c r="AE619" s="14"/>
      <c r="AT619" s="268" t="s">
        <v>264</v>
      </c>
      <c r="AU619" s="268" t="s">
        <v>85</v>
      </c>
      <c r="AV619" s="14" t="s">
        <v>85</v>
      </c>
      <c r="AW619" s="14" t="s">
        <v>32</v>
      </c>
      <c r="AX619" s="14" t="s">
        <v>76</v>
      </c>
      <c r="AY619" s="268" t="s">
        <v>253</v>
      </c>
    </row>
    <row r="620" s="14" customFormat="1">
      <c r="A620" s="14"/>
      <c r="B620" s="258"/>
      <c r="C620" s="259"/>
      <c r="D620" s="249" t="s">
        <v>264</v>
      </c>
      <c r="E620" s="260" t="s">
        <v>1</v>
      </c>
      <c r="F620" s="261" t="s">
        <v>860</v>
      </c>
      <c r="G620" s="259"/>
      <c r="H620" s="262">
        <v>-0.69999999999999996</v>
      </c>
      <c r="I620" s="263"/>
      <c r="J620" s="259"/>
      <c r="K620" s="259"/>
      <c r="L620" s="264"/>
      <c r="M620" s="265"/>
      <c r="N620" s="266"/>
      <c r="O620" s="266"/>
      <c r="P620" s="266"/>
      <c r="Q620" s="266"/>
      <c r="R620" s="266"/>
      <c r="S620" s="266"/>
      <c r="T620" s="267"/>
      <c r="U620" s="14"/>
      <c r="V620" s="14"/>
      <c r="W620" s="14"/>
      <c r="X620" s="14"/>
      <c r="Y620" s="14"/>
      <c r="Z620" s="14"/>
      <c r="AA620" s="14"/>
      <c r="AB620" s="14"/>
      <c r="AC620" s="14"/>
      <c r="AD620" s="14"/>
      <c r="AE620" s="14"/>
      <c r="AT620" s="268" t="s">
        <v>264</v>
      </c>
      <c r="AU620" s="268" t="s">
        <v>85</v>
      </c>
      <c r="AV620" s="14" t="s">
        <v>85</v>
      </c>
      <c r="AW620" s="14" t="s">
        <v>32</v>
      </c>
      <c r="AX620" s="14" t="s">
        <v>76</v>
      </c>
      <c r="AY620" s="268" t="s">
        <v>253</v>
      </c>
    </row>
    <row r="621" s="13" customFormat="1">
      <c r="A621" s="13"/>
      <c r="B621" s="247"/>
      <c r="C621" s="248"/>
      <c r="D621" s="249" t="s">
        <v>264</v>
      </c>
      <c r="E621" s="250" t="s">
        <v>1</v>
      </c>
      <c r="F621" s="251" t="s">
        <v>341</v>
      </c>
      <c r="G621" s="248"/>
      <c r="H621" s="250" t="s">
        <v>1</v>
      </c>
      <c r="I621" s="252"/>
      <c r="J621" s="248"/>
      <c r="K621" s="248"/>
      <c r="L621" s="253"/>
      <c r="M621" s="254"/>
      <c r="N621" s="255"/>
      <c r="O621" s="255"/>
      <c r="P621" s="255"/>
      <c r="Q621" s="255"/>
      <c r="R621" s="255"/>
      <c r="S621" s="255"/>
      <c r="T621" s="256"/>
      <c r="U621" s="13"/>
      <c r="V621" s="13"/>
      <c r="W621" s="13"/>
      <c r="X621" s="13"/>
      <c r="Y621" s="13"/>
      <c r="Z621" s="13"/>
      <c r="AA621" s="13"/>
      <c r="AB621" s="13"/>
      <c r="AC621" s="13"/>
      <c r="AD621" s="13"/>
      <c r="AE621" s="13"/>
      <c r="AT621" s="257" t="s">
        <v>264</v>
      </c>
      <c r="AU621" s="257" t="s">
        <v>85</v>
      </c>
      <c r="AV621" s="13" t="s">
        <v>83</v>
      </c>
      <c r="AW621" s="13" t="s">
        <v>32</v>
      </c>
      <c r="AX621" s="13" t="s">
        <v>76</v>
      </c>
      <c r="AY621" s="257" t="s">
        <v>253</v>
      </c>
    </row>
    <row r="622" s="14" customFormat="1">
      <c r="A622" s="14"/>
      <c r="B622" s="258"/>
      <c r="C622" s="259"/>
      <c r="D622" s="249" t="s">
        <v>264</v>
      </c>
      <c r="E622" s="260" t="s">
        <v>1</v>
      </c>
      <c r="F622" s="261" t="s">
        <v>527</v>
      </c>
      <c r="G622" s="259"/>
      <c r="H622" s="262">
        <v>6.0700000000000003</v>
      </c>
      <c r="I622" s="263"/>
      <c r="J622" s="259"/>
      <c r="K622" s="259"/>
      <c r="L622" s="264"/>
      <c r="M622" s="265"/>
      <c r="N622" s="266"/>
      <c r="O622" s="266"/>
      <c r="P622" s="266"/>
      <c r="Q622" s="266"/>
      <c r="R622" s="266"/>
      <c r="S622" s="266"/>
      <c r="T622" s="267"/>
      <c r="U622" s="14"/>
      <c r="V622" s="14"/>
      <c r="W622" s="14"/>
      <c r="X622" s="14"/>
      <c r="Y622" s="14"/>
      <c r="Z622" s="14"/>
      <c r="AA622" s="14"/>
      <c r="AB622" s="14"/>
      <c r="AC622" s="14"/>
      <c r="AD622" s="14"/>
      <c r="AE622" s="14"/>
      <c r="AT622" s="268" t="s">
        <v>264</v>
      </c>
      <c r="AU622" s="268" t="s">
        <v>85</v>
      </c>
      <c r="AV622" s="14" t="s">
        <v>85</v>
      </c>
      <c r="AW622" s="14" t="s">
        <v>32</v>
      </c>
      <c r="AX622" s="14" t="s">
        <v>76</v>
      </c>
      <c r="AY622" s="268" t="s">
        <v>253</v>
      </c>
    </row>
    <row r="623" s="14" customFormat="1">
      <c r="A623" s="14"/>
      <c r="B623" s="258"/>
      <c r="C623" s="259"/>
      <c r="D623" s="249" t="s">
        <v>264</v>
      </c>
      <c r="E623" s="260" t="s">
        <v>1</v>
      </c>
      <c r="F623" s="261" t="s">
        <v>860</v>
      </c>
      <c r="G623" s="259"/>
      <c r="H623" s="262">
        <v>-0.69999999999999996</v>
      </c>
      <c r="I623" s="263"/>
      <c r="J623" s="259"/>
      <c r="K623" s="259"/>
      <c r="L623" s="264"/>
      <c r="M623" s="265"/>
      <c r="N623" s="266"/>
      <c r="O623" s="266"/>
      <c r="P623" s="266"/>
      <c r="Q623" s="266"/>
      <c r="R623" s="266"/>
      <c r="S623" s="266"/>
      <c r="T623" s="267"/>
      <c r="U623" s="14"/>
      <c r="V623" s="14"/>
      <c r="W623" s="14"/>
      <c r="X623" s="14"/>
      <c r="Y623" s="14"/>
      <c r="Z623" s="14"/>
      <c r="AA623" s="14"/>
      <c r="AB623" s="14"/>
      <c r="AC623" s="14"/>
      <c r="AD623" s="14"/>
      <c r="AE623" s="14"/>
      <c r="AT623" s="268" t="s">
        <v>264</v>
      </c>
      <c r="AU623" s="268" t="s">
        <v>85</v>
      </c>
      <c r="AV623" s="14" t="s">
        <v>85</v>
      </c>
      <c r="AW623" s="14" t="s">
        <v>32</v>
      </c>
      <c r="AX623" s="14" t="s">
        <v>76</v>
      </c>
      <c r="AY623" s="268" t="s">
        <v>253</v>
      </c>
    </row>
    <row r="624" s="13" customFormat="1">
      <c r="A624" s="13"/>
      <c r="B624" s="247"/>
      <c r="C624" s="248"/>
      <c r="D624" s="249" t="s">
        <v>264</v>
      </c>
      <c r="E624" s="250" t="s">
        <v>1</v>
      </c>
      <c r="F624" s="251" t="s">
        <v>343</v>
      </c>
      <c r="G624" s="248"/>
      <c r="H624" s="250" t="s">
        <v>1</v>
      </c>
      <c r="I624" s="252"/>
      <c r="J624" s="248"/>
      <c r="K624" s="248"/>
      <c r="L624" s="253"/>
      <c r="M624" s="254"/>
      <c r="N624" s="255"/>
      <c r="O624" s="255"/>
      <c r="P624" s="255"/>
      <c r="Q624" s="255"/>
      <c r="R624" s="255"/>
      <c r="S624" s="255"/>
      <c r="T624" s="256"/>
      <c r="U624" s="13"/>
      <c r="V624" s="13"/>
      <c r="W624" s="13"/>
      <c r="X624" s="13"/>
      <c r="Y624" s="13"/>
      <c r="Z624" s="13"/>
      <c r="AA624" s="13"/>
      <c r="AB624" s="13"/>
      <c r="AC624" s="13"/>
      <c r="AD624" s="13"/>
      <c r="AE624" s="13"/>
      <c r="AT624" s="257" t="s">
        <v>264</v>
      </c>
      <c r="AU624" s="257" t="s">
        <v>85</v>
      </c>
      <c r="AV624" s="13" t="s">
        <v>83</v>
      </c>
      <c r="AW624" s="13" t="s">
        <v>32</v>
      </c>
      <c r="AX624" s="13" t="s">
        <v>76</v>
      </c>
      <c r="AY624" s="257" t="s">
        <v>253</v>
      </c>
    </row>
    <row r="625" s="14" customFormat="1">
      <c r="A625" s="14"/>
      <c r="B625" s="258"/>
      <c r="C625" s="259"/>
      <c r="D625" s="249" t="s">
        <v>264</v>
      </c>
      <c r="E625" s="260" t="s">
        <v>1</v>
      </c>
      <c r="F625" s="261" t="s">
        <v>528</v>
      </c>
      <c r="G625" s="259"/>
      <c r="H625" s="262">
        <v>5.5499999999999998</v>
      </c>
      <c r="I625" s="263"/>
      <c r="J625" s="259"/>
      <c r="K625" s="259"/>
      <c r="L625" s="264"/>
      <c r="M625" s="265"/>
      <c r="N625" s="266"/>
      <c r="O625" s="266"/>
      <c r="P625" s="266"/>
      <c r="Q625" s="266"/>
      <c r="R625" s="266"/>
      <c r="S625" s="266"/>
      <c r="T625" s="267"/>
      <c r="U625" s="14"/>
      <c r="V625" s="14"/>
      <c r="W625" s="14"/>
      <c r="X625" s="14"/>
      <c r="Y625" s="14"/>
      <c r="Z625" s="14"/>
      <c r="AA625" s="14"/>
      <c r="AB625" s="14"/>
      <c r="AC625" s="14"/>
      <c r="AD625" s="14"/>
      <c r="AE625" s="14"/>
      <c r="AT625" s="268" t="s">
        <v>264</v>
      </c>
      <c r="AU625" s="268" t="s">
        <v>85</v>
      </c>
      <c r="AV625" s="14" t="s">
        <v>85</v>
      </c>
      <c r="AW625" s="14" t="s">
        <v>32</v>
      </c>
      <c r="AX625" s="14" t="s">
        <v>76</v>
      </c>
      <c r="AY625" s="268" t="s">
        <v>253</v>
      </c>
    </row>
    <row r="626" s="14" customFormat="1">
      <c r="A626" s="14"/>
      <c r="B626" s="258"/>
      <c r="C626" s="259"/>
      <c r="D626" s="249" t="s">
        <v>264</v>
      </c>
      <c r="E626" s="260" t="s">
        <v>1</v>
      </c>
      <c r="F626" s="261" t="s">
        <v>860</v>
      </c>
      <c r="G626" s="259"/>
      <c r="H626" s="262">
        <v>-0.69999999999999996</v>
      </c>
      <c r="I626" s="263"/>
      <c r="J626" s="259"/>
      <c r="K626" s="259"/>
      <c r="L626" s="264"/>
      <c r="M626" s="265"/>
      <c r="N626" s="266"/>
      <c r="O626" s="266"/>
      <c r="P626" s="266"/>
      <c r="Q626" s="266"/>
      <c r="R626" s="266"/>
      <c r="S626" s="266"/>
      <c r="T626" s="267"/>
      <c r="U626" s="14"/>
      <c r="V626" s="14"/>
      <c r="W626" s="14"/>
      <c r="X626" s="14"/>
      <c r="Y626" s="14"/>
      <c r="Z626" s="14"/>
      <c r="AA626" s="14"/>
      <c r="AB626" s="14"/>
      <c r="AC626" s="14"/>
      <c r="AD626" s="14"/>
      <c r="AE626" s="14"/>
      <c r="AT626" s="268" t="s">
        <v>264</v>
      </c>
      <c r="AU626" s="268" t="s">
        <v>85</v>
      </c>
      <c r="AV626" s="14" t="s">
        <v>85</v>
      </c>
      <c r="AW626" s="14" t="s">
        <v>32</v>
      </c>
      <c r="AX626" s="14" t="s">
        <v>76</v>
      </c>
      <c r="AY626" s="268" t="s">
        <v>253</v>
      </c>
    </row>
    <row r="627" s="13" customFormat="1">
      <c r="A627" s="13"/>
      <c r="B627" s="247"/>
      <c r="C627" s="248"/>
      <c r="D627" s="249" t="s">
        <v>264</v>
      </c>
      <c r="E627" s="250" t="s">
        <v>1</v>
      </c>
      <c r="F627" s="251" t="s">
        <v>345</v>
      </c>
      <c r="G627" s="248"/>
      <c r="H627" s="250" t="s">
        <v>1</v>
      </c>
      <c r="I627" s="252"/>
      <c r="J627" s="248"/>
      <c r="K627" s="248"/>
      <c r="L627" s="253"/>
      <c r="M627" s="254"/>
      <c r="N627" s="255"/>
      <c r="O627" s="255"/>
      <c r="P627" s="255"/>
      <c r="Q627" s="255"/>
      <c r="R627" s="255"/>
      <c r="S627" s="255"/>
      <c r="T627" s="256"/>
      <c r="U627" s="13"/>
      <c r="V627" s="13"/>
      <c r="W627" s="13"/>
      <c r="X627" s="13"/>
      <c r="Y627" s="13"/>
      <c r="Z627" s="13"/>
      <c r="AA627" s="13"/>
      <c r="AB627" s="13"/>
      <c r="AC627" s="13"/>
      <c r="AD627" s="13"/>
      <c r="AE627" s="13"/>
      <c r="AT627" s="257" t="s">
        <v>264</v>
      </c>
      <c r="AU627" s="257" t="s">
        <v>85</v>
      </c>
      <c r="AV627" s="13" t="s">
        <v>83</v>
      </c>
      <c r="AW627" s="13" t="s">
        <v>32</v>
      </c>
      <c r="AX627" s="13" t="s">
        <v>76</v>
      </c>
      <c r="AY627" s="257" t="s">
        <v>253</v>
      </c>
    </row>
    <row r="628" s="14" customFormat="1">
      <c r="A628" s="14"/>
      <c r="B628" s="258"/>
      <c r="C628" s="259"/>
      <c r="D628" s="249" t="s">
        <v>264</v>
      </c>
      <c r="E628" s="260" t="s">
        <v>1</v>
      </c>
      <c r="F628" s="261" t="s">
        <v>529</v>
      </c>
      <c r="G628" s="259"/>
      <c r="H628" s="262">
        <v>5.4500000000000002</v>
      </c>
      <c r="I628" s="263"/>
      <c r="J628" s="259"/>
      <c r="K628" s="259"/>
      <c r="L628" s="264"/>
      <c r="M628" s="265"/>
      <c r="N628" s="266"/>
      <c r="O628" s="266"/>
      <c r="P628" s="266"/>
      <c r="Q628" s="266"/>
      <c r="R628" s="266"/>
      <c r="S628" s="266"/>
      <c r="T628" s="267"/>
      <c r="U628" s="14"/>
      <c r="V628" s="14"/>
      <c r="W628" s="14"/>
      <c r="X628" s="14"/>
      <c r="Y628" s="14"/>
      <c r="Z628" s="14"/>
      <c r="AA628" s="14"/>
      <c r="AB628" s="14"/>
      <c r="AC628" s="14"/>
      <c r="AD628" s="14"/>
      <c r="AE628" s="14"/>
      <c r="AT628" s="268" t="s">
        <v>264</v>
      </c>
      <c r="AU628" s="268" t="s">
        <v>85</v>
      </c>
      <c r="AV628" s="14" t="s">
        <v>85</v>
      </c>
      <c r="AW628" s="14" t="s">
        <v>32</v>
      </c>
      <c r="AX628" s="14" t="s">
        <v>76</v>
      </c>
      <c r="AY628" s="268" t="s">
        <v>253</v>
      </c>
    </row>
    <row r="629" s="14" customFormat="1">
      <c r="A629" s="14"/>
      <c r="B629" s="258"/>
      <c r="C629" s="259"/>
      <c r="D629" s="249" t="s">
        <v>264</v>
      </c>
      <c r="E629" s="260" t="s">
        <v>1</v>
      </c>
      <c r="F629" s="261" t="s">
        <v>860</v>
      </c>
      <c r="G629" s="259"/>
      <c r="H629" s="262">
        <v>-0.69999999999999996</v>
      </c>
      <c r="I629" s="263"/>
      <c r="J629" s="259"/>
      <c r="K629" s="259"/>
      <c r="L629" s="264"/>
      <c r="M629" s="265"/>
      <c r="N629" s="266"/>
      <c r="O629" s="266"/>
      <c r="P629" s="266"/>
      <c r="Q629" s="266"/>
      <c r="R629" s="266"/>
      <c r="S629" s="266"/>
      <c r="T629" s="267"/>
      <c r="U629" s="14"/>
      <c r="V629" s="14"/>
      <c r="W629" s="14"/>
      <c r="X629" s="14"/>
      <c r="Y629" s="14"/>
      <c r="Z629" s="14"/>
      <c r="AA629" s="14"/>
      <c r="AB629" s="14"/>
      <c r="AC629" s="14"/>
      <c r="AD629" s="14"/>
      <c r="AE629" s="14"/>
      <c r="AT629" s="268" t="s">
        <v>264</v>
      </c>
      <c r="AU629" s="268" t="s">
        <v>85</v>
      </c>
      <c r="AV629" s="14" t="s">
        <v>85</v>
      </c>
      <c r="AW629" s="14" t="s">
        <v>32</v>
      </c>
      <c r="AX629" s="14" t="s">
        <v>76</v>
      </c>
      <c r="AY629" s="268" t="s">
        <v>253</v>
      </c>
    </row>
    <row r="630" s="15" customFormat="1">
      <c r="A630" s="15"/>
      <c r="B630" s="269"/>
      <c r="C630" s="270"/>
      <c r="D630" s="249" t="s">
        <v>264</v>
      </c>
      <c r="E630" s="271" t="s">
        <v>1</v>
      </c>
      <c r="F630" s="272" t="s">
        <v>283</v>
      </c>
      <c r="G630" s="270"/>
      <c r="H630" s="273">
        <v>20.219999999999999</v>
      </c>
      <c r="I630" s="274"/>
      <c r="J630" s="270"/>
      <c r="K630" s="270"/>
      <c r="L630" s="275"/>
      <c r="M630" s="276"/>
      <c r="N630" s="277"/>
      <c r="O630" s="277"/>
      <c r="P630" s="277"/>
      <c r="Q630" s="277"/>
      <c r="R630" s="277"/>
      <c r="S630" s="277"/>
      <c r="T630" s="278"/>
      <c r="U630" s="15"/>
      <c r="V630" s="15"/>
      <c r="W630" s="15"/>
      <c r="X630" s="15"/>
      <c r="Y630" s="15"/>
      <c r="Z630" s="15"/>
      <c r="AA630" s="15"/>
      <c r="AB630" s="15"/>
      <c r="AC630" s="15"/>
      <c r="AD630" s="15"/>
      <c r="AE630" s="15"/>
      <c r="AT630" s="279" t="s">
        <v>264</v>
      </c>
      <c r="AU630" s="279" t="s">
        <v>85</v>
      </c>
      <c r="AV630" s="15" t="s">
        <v>260</v>
      </c>
      <c r="AW630" s="15" t="s">
        <v>32</v>
      </c>
      <c r="AX630" s="15" t="s">
        <v>83</v>
      </c>
      <c r="AY630" s="279" t="s">
        <v>253</v>
      </c>
    </row>
    <row r="631" s="2" customFormat="1" ht="24.15" customHeight="1">
      <c r="A631" s="39"/>
      <c r="B631" s="40"/>
      <c r="C631" s="229" t="s">
        <v>861</v>
      </c>
      <c r="D631" s="229" t="s">
        <v>256</v>
      </c>
      <c r="E631" s="230" t="s">
        <v>862</v>
      </c>
      <c r="F631" s="231" t="s">
        <v>863</v>
      </c>
      <c r="G631" s="232" t="s">
        <v>422</v>
      </c>
      <c r="H631" s="233">
        <v>0.245</v>
      </c>
      <c r="I631" s="234"/>
      <c r="J631" s="235">
        <f>ROUND(I631*H631,2)</f>
        <v>0</v>
      </c>
      <c r="K631" s="231" t="s">
        <v>1</v>
      </c>
      <c r="L631" s="45"/>
      <c r="M631" s="236" t="s">
        <v>1</v>
      </c>
      <c r="N631" s="237" t="s">
        <v>41</v>
      </c>
      <c r="O631" s="92"/>
      <c r="P631" s="238">
        <f>O631*H631</f>
        <v>0</v>
      </c>
      <c r="Q631" s="238">
        <v>0</v>
      </c>
      <c r="R631" s="238">
        <f>Q631*H631</f>
        <v>0</v>
      </c>
      <c r="S631" s="238">
        <v>0</v>
      </c>
      <c r="T631" s="239">
        <f>S631*H631</f>
        <v>0</v>
      </c>
      <c r="U631" s="39"/>
      <c r="V631" s="39"/>
      <c r="W631" s="39"/>
      <c r="X631" s="39"/>
      <c r="Y631" s="39"/>
      <c r="Z631" s="39"/>
      <c r="AA631" s="39"/>
      <c r="AB631" s="39"/>
      <c r="AC631" s="39"/>
      <c r="AD631" s="39"/>
      <c r="AE631" s="39"/>
      <c r="AR631" s="240" t="s">
        <v>398</v>
      </c>
      <c r="AT631" s="240" t="s">
        <v>256</v>
      </c>
      <c r="AU631" s="240" t="s">
        <v>85</v>
      </c>
      <c r="AY631" s="18" t="s">
        <v>253</v>
      </c>
      <c r="BE631" s="241">
        <f>IF(N631="základní",J631,0)</f>
        <v>0</v>
      </c>
      <c r="BF631" s="241">
        <f>IF(N631="snížená",J631,0)</f>
        <v>0</v>
      </c>
      <c r="BG631" s="241">
        <f>IF(N631="zákl. přenesená",J631,0)</f>
        <v>0</v>
      </c>
      <c r="BH631" s="241">
        <f>IF(N631="sníž. přenesená",J631,0)</f>
        <v>0</v>
      </c>
      <c r="BI631" s="241">
        <f>IF(N631="nulová",J631,0)</f>
        <v>0</v>
      </c>
      <c r="BJ631" s="18" t="s">
        <v>83</v>
      </c>
      <c r="BK631" s="241">
        <f>ROUND(I631*H631,2)</f>
        <v>0</v>
      </c>
      <c r="BL631" s="18" t="s">
        <v>398</v>
      </c>
      <c r="BM631" s="240" t="s">
        <v>864</v>
      </c>
    </row>
    <row r="632" s="12" customFormat="1" ht="22.8" customHeight="1">
      <c r="A632" s="12"/>
      <c r="B632" s="213"/>
      <c r="C632" s="214"/>
      <c r="D632" s="215" t="s">
        <v>75</v>
      </c>
      <c r="E632" s="227" t="s">
        <v>865</v>
      </c>
      <c r="F632" s="227" t="s">
        <v>866</v>
      </c>
      <c r="G632" s="214"/>
      <c r="H632" s="214"/>
      <c r="I632" s="217"/>
      <c r="J632" s="228">
        <f>BK632</f>
        <v>0</v>
      </c>
      <c r="K632" s="214"/>
      <c r="L632" s="219"/>
      <c r="M632" s="220"/>
      <c r="N632" s="221"/>
      <c r="O632" s="221"/>
      <c r="P632" s="222">
        <f>SUM(P633:P697)</f>
        <v>0</v>
      </c>
      <c r="Q632" s="221"/>
      <c r="R632" s="222">
        <f>SUM(R633:R697)</f>
        <v>0.1063868</v>
      </c>
      <c r="S632" s="221"/>
      <c r="T632" s="223">
        <f>SUM(T633:T697)</f>
        <v>0</v>
      </c>
      <c r="U632" s="12"/>
      <c r="V632" s="12"/>
      <c r="W632" s="12"/>
      <c r="X632" s="12"/>
      <c r="Y632" s="12"/>
      <c r="Z632" s="12"/>
      <c r="AA632" s="12"/>
      <c r="AB632" s="12"/>
      <c r="AC632" s="12"/>
      <c r="AD632" s="12"/>
      <c r="AE632" s="12"/>
      <c r="AR632" s="224" t="s">
        <v>85</v>
      </c>
      <c r="AT632" s="225" t="s">
        <v>75</v>
      </c>
      <c r="AU632" s="225" t="s">
        <v>83</v>
      </c>
      <c r="AY632" s="224" t="s">
        <v>253</v>
      </c>
      <c r="BK632" s="226">
        <f>SUM(BK633:BK697)</f>
        <v>0</v>
      </c>
    </row>
    <row r="633" s="2" customFormat="1" ht="16.5" customHeight="1">
      <c r="A633" s="39"/>
      <c r="B633" s="40"/>
      <c r="C633" s="229" t="s">
        <v>867</v>
      </c>
      <c r="D633" s="229" t="s">
        <v>256</v>
      </c>
      <c r="E633" s="230" t="s">
        <v>868</v>
      </c>
      <c r="F633" s="231" t="s">
        <v>869</v>
      </c>
      <c r="G633" s="232" t="s">
        <v>179</v>
      </c>
      <c r="H633" s="233">
        <v>129.74000000000001</v>
      </c>
      <c r="I633" s="234"/>
      <c r="J633" s="235">
        <f>ROUND(I633*H633,2)</f>
        <v>0</v>
      </c>
      <c r="K633" s="231" t="s">
        <v>1</v>
      </c>
      <c r="L633" s="45"/>
      <c r="M633" s="236" t="s">
        <v>1</v>
      </c>
      <c r="N633" s="237" t="s">
        <v>41</v>
      </c>
      <c r="O633" s="92"/>
      <c r="P633" s="238">
        <f>O633*H633</f>
        <v>0</v>
      </c>
      <c r="Q633" s="238">
        <v>0</v>
      </c>
      <c r="R633" s="238">
        <f>Q633*H633</f>
        <v>0</v>
      </c>
      <c r="S633" s="238">
        <v>0</v>
      </c>
      <c r="T633" s="239">
        <f>S633*H633</f>
        <v>0</v>
      </c>
      <c r="U633" s="39"/>
      <c r="V633" s="39"/>
      <c r="W633" s="39"/>
      <c r="X633" s="39"/>
      <c r="Y633" s="39"/>
      <c r="Z633" s="39"/>
      <c r="AA633" s="39"/>
      <c r="AB633" s="39"/>
      <c r="AC633" s="39"/>
      <c r="AD633" s="39"/>
      <c r="AE633" s="39"/>
      <c r="AR633" s="240" t="s">
        <v>398</v>
      </c>
      <c r="AT633" s="240" t="s">
        <v>256</v>
      </c>
      <c r="AU633" s="240" t="s">
        <v>85</v>
      </c>
      <c r="AY633" s="18" t="s">
        <v>253</v>
      </c>
      <c r="BE633" s="241">
        <f>IF(N633="základní",J633,0)</f>
        <v>0</v>
      </c>
      <c r="BF633" s="241">
        <f>IF(N633="snížená",J633,0)</f>
        <v>0</v>
      </c>
      <c r="BG633" s="241">
        <f>IF(N633="zákl. přenesená",J633,0)</f>
        <v>0</v>
      </c>
      <c r="BH633" s="241">
        <f>IF(N633="sníž. přenesená",J633,0)</f>
        <v>0</v>
      </c>
      <c r="BI633" s="241">
        <f>IF(N633="nulová",J633,0)</f>
        <v>0</v>
      </c>
      <c r="BJ633" s="18" t="s">
        <v>83</v>
      </c>
      <c r="BK633" s="241">
        <f>ROUND(I633*H633,2)</f>
        <v>0</v>
      </c>
      <c r="BL633" s="18" t="s">
        <v>398</v>
      </c>
      <c r="BM633" s="240" t="s">
        <v>870</v>
      </c>
    </row>
    <row r="634" s="14" customFormat="1">
      <c r="A634" s="14"/>
      <c r="B634" s="258"/>
      <c r="C634" s="259"/>
      <c r="D634" s="249" t="s">
        <v>264</v>
      </c>
      <c r="E634" s="260" t="s">
        <v>1</v>
      </c>
      <c r="F634" s="261" t="s">
        <v>181</v>
      </c>
      <c r="G634" s="259"/>
      <c r="H634" s="262">
        <v>124.44</v>
      </c>
      <c r="I634" s="263"/>
      <c r="J634" s="259"/>
      <c r="K634" s="259"/>
      <c r="L634" s="264"/>
      <c r="M634" s="265"/>
      <c r="N634" s="266"/>
      <c r="O634" s="266"/>
      <c r="P634" s="266"/>
      <c r="Q634" s="266"/>
      <c r="R634" s="266"/>
      <c r="S634" s="266"/>
      <c r="T634" s="267"/>
      <c r="U634" s="14"/>
      <c r="V634" s="14"/>
      <c r="W634" s="14"/>
      <c r="X634" s="14"/>
      <c r="Y634" s="14"/>
      <c r="Z634" s="14"/>
      <c r="AA634" s="14"/>
      <c r="AB634" s="14"/>
      <c r="AC634" s="14"/>
      <c r="AD634" s="14"/>
      <c r="AE634" s="14"/>
      <c r="AT634" s="268" t="s">
        <v>264</v>
      </c>
      <c r="AU634" s="268" t="s">
        <v>85</v>
      </c>
      <c r="AV634" s="14" t="s">
        <v>85</v>
      </c>
      <c r="AW634" s="14" t="s">
        <v>32</v>
      </c>
      <c r="AX634" s="14" t="s">
        <v>76</v>
      </c>
      <c r="AY634" s="268" t="s">
        <v>253</v>
      </c>
    </row>
    <row r="635" s="14" customFormat="1">
      <c r="A635" s="14"/>
      <c r="B635" s="258"/>
      <c r="C635" s="259"/>
      <c r="D635" s="249" t="s">
        <v>264</v>
      </c>
      <c r="E635" s="260" t="s">
        <v>1</v>
      </c>
      <c r="F635" s="261" t="s">
        <v>195</v>
      </c>
      <c r="G635" s="259"/>
      <c r="H635" s="262">
        <v>5.2999999999999998</v>
      </c>
      <c r="I635" s="263"/>
      <c r="J635" s="259"/>
      <c r="K635" s="259"/>
      <c r="L635" s="264"/>
      <c r="M635" s="265"/>
      <c r="N635" s="266"/>
      <c r="O635" s="266"/>
      <c r="P635" s="266"/>
      <c r="Q635" s="266"/>
      <c r="R635" s="266"/>
      <c r="S635" s="266"/>
      <c r="T635" s="267"/>
      <c r="U635" s="14"/>
      <c r="V635" s="14"/>
      <c r="W635" s="14"/>
      <c r="X635" s="14"/>
      <c r="Y635" s="14"/>
      <c r="Z635" s="14"/>
      <c r="AA635" s="14"/>
      <c r="AB635" s="14"/>
      <c r="AC635" s="14"/>
      <c r="AD635" s="14"/>
      <c r="AE635" s="14"/>
      <c r="AT635" s="268" t="s">
        <v>264</v>
      </c>
      <c r="AU635" s="268" t="s">
        <v>85</v>
      </c>
      <c r="AV635" s="14" t="s">
        <v>85</v>
      </c>
      <c r="AW635" s="14" t="s">
        <v>32</v>
      </c>
      <c r="AX635" s="14" t="s">
        <v>76</v>
      </c>
      <c r="AY635" s="268" t="s">
        <v>253</v>
      </c>
    </row>
    <row r="636" s="15" customFormat="1">
      <c r="A636" s="15"/>
      <c r="B636" s="269"/>
      <c r="C636" s="270"/>
      <c r="D636" s="249" t="s">
        <v>264</v>
      </c>
      <c r="E636" s="271" t="s">
        <v>1</v>
      </c>
      <c r="F636" s="272" t="s">
        <v>283</v>
      </c>
      <c r="G636" s="270"/>
      <c r="H636" s="273">
        <v>129.74000000000001</v>
      </c>
      <c r="I636" s="274"/>
      <c r="J636" s="270"/>
      <c r="K636" s="270"/>
      <c r="L636" s="275"/>
      <c r="M636" s="276"/>
      <c r="N636" s="277"/>
      <c r="O636" s="277"/>
      <c r="P636" s="277"/>
      <c r="Q636" s="277"/>
      <c r="R636" s="277"/>
      <c r="S636" s="277"/>
      <c r="T636" s="278"/>
      <c r="U636" s="15"/>
      <c r="V636" s="15"/>
      <c r="W636" s="15"/>
      <c r="X636" s="15"/>
      <c r="Y636" s="15"/>
      <c r="Z636" s="15"/>
      <c r="AA636" s="15"/>
      <c r="AB636" s="15"/>
      <c r="AC636" s="15"/>
      <c r="AD636" s="15"/>
      <c r="AE636" s="15"/>
      <c r="AT636" s="279" t="s">
        <v>264</v>
      </c>
      <c r="AU636" s="279" t="s">
        <v>85</v>
      </c>
      <c r="AV636" s="15" t="s">
        <v>260</v>
      </c>
      <c r="AW636" s="15" t="s">
        <v>32</v>
      </c>
      <c r="AX636" s="15" t="s">
        <v>83</v>
      </c>
      <c r="AY636" s="279" t="s">
        <v>253</v>
      </c>
    </row>
    <row r="637" s="2" customFormat="1" ht="24.15" customHeight="1">
      <c r="A637" s="39"/>
      <c r="B637" s="40"/>
      <c r="C637" s="229" t="s">
        <v>871</v>
      </c>
      <c r="D637" s="229" t="s">
        <v>256</v>
      </c>
      <c r="E637" s="230" t="s">
        <v>872</v>
      </c>
      <c r="F637" s="231" t="s">
        <v>873</v>
      </c>
      <c r="G637" s="232" t="s">
        <v>179</v>
      </c>
      <c r="H637" s="233">
        <v>129.74000000000001</v>
      </c>
      <c r="I637" s="234"/>
      <c r="J637" s="235">
        <f>ROUND(I637*H637,2)</f>
        <v>0</v>
      </c>
      <c r="K637" s="231" t="s">
        <v>1</v>
      </c>
      <c r="L637" s="45"/>
      <c r="M637" s="236" t="s">
        <v>1</v>
      </c>
      <c r="N637" s="237" t="s">
        <v>41</v>
      </c>
      <c r="O637" s="92"/>
      <c r="P637" s="238">
        <f>O637*H637</f>
        <v>0</v>
      </c>
      <c r="Q637" s="238">
        <v>3.0000000000000001E-05</v>
      </c>
      <c r="R637" s="238">
        <f>Q637*H637</f>
        <v>0.0038922000000000002</v>
      </c>
      <c r="S637" s="238">
        <v>0</v>
      </c>
      <c r="T637" s="239">
        <f>S637*H637</f>
        <v>0</v>
      </c>
      <c r="U637" s="39"/>
      <c r="V637" s="39"/>
      <c r="W637" s="39"/>
      <c r="X637" s="39"/>
      <c r="Y637" s="39"/>
      <c r="Z637" s="39"/>
      <c r="AA637" s="39"/>
      <c r="AB637" s="39"/>
      <c r="AC637" s="39"/>
      <c r="AD637" s="39"/>
      <c r="AE637" s="39"/>
      <c r="AR637" s="240" t="s">
        <v>398</v>
      </c>
      <c r="AT637" s="240" t="s">
        <v>256</v>
      </c>
      <c r="AU637" s="240" t="s">
        <v>85</v>
      </c>
      <c r="AY637" s="18" t="s">
        <v>253</v>
      </c>
      <c r="BE637" s="241">
        <f>IF(N637="základní",J637,0)</f>
        <v>0</v>
      </c>
      <c r="BF637" s="241">
        <f>IF(N637="snížená",J637,0)</f>
        <v>0</v>
      </c>
      <c r="BG637" s="241">
        <f>IF(N637="zákl. přenesená",J637,0)</f>
        <v>0</v>
      </c>
      <c r="BH637" s="241">
        <f>IF(N637="sníž. přenesená",J637,0)</f>
        <v>0</v>
      </c>
      <c r="BI637" s="241">
        <f>IF(N637="nulová",J637,0)</f>
        <v>0</v>
      </c>
      <c r="BJ637" s="18" t="s">
        <v>83</v>
      </c>
      <c r="BK637" s="241">
        <f>ROUND(I637*H637,2)</f>
        <v>0</v>
      </c>
      <c r="BL637" s="18" t="s">
        <v>398</v>
      </c>
      <c r="BM637" s="240" t="s">
        <v>874</v>
      </c>
    </row>
    <row r="638" s="14" customFormat="1">
      <c r="A638" s="14"/>
      <c r="B638" s="258"/>
      <c r="C638" s="259"/>
      <c r="D638" s="249" t="s">
        <v>264</v>
      </c>
      <c r="E638" s="260" t="s">
        <v>1</v>
      </c>
      <c r="F638" s="261" t="s">
        <v>181</v>
      </c>
      <c r="G638" s="259"/>
      <c r="H638" s="262">
        <v>124.44</v>
      </c>
      <c r="I638" s="263"/>
      <c r="J638" s="259"/>
      <c r="K638" s="259"/>
      <c r="L638" s="264"/>
      <c r="M638" s="265"/>
      <c r="N638" s="266"/>
      <c r="O638" s="266"/>
      <c r="P638" s="266"/>
      <c r="Q638" s="266"/>
      <c r="R638" s="266"/>
      <c r="S638" s="266"/>
      <c r="T638" s="267"/>
      <c r="U638" s="14"/>
      <c r="V638" s="14"/>
      <c r="W638" s="14"/>
      <c r="X638" s="14"/>
      <c r="Y638" s="14"/>
      <c r="Z638" s="14"/>
      <c r="AA638" s="14"/>
      <c r="AB638" s="14"/>
      <c r="AC638" s="14"/>
      <c r="AD638" s="14"/>
      <c r="AE638" s="14"/>
      <c r="AT638" s="268" t="s">
        <v>264</v>
      </c>
      <c r="AU638" s="268" t="s">
        <v>85</v>
      </c>
      <c r="AV638" s="14" t="s">
        <v>85</v>
      </c>
      <c r="AW638" s="14" t="s">
        <v>32</v>
      </c>
      <c r="AX638" s="14" t="s">
        <v>76</v>
      </c>
      <c r="AY638" s="268" t="s">
        <v>253</v>
      </c>
    </row>
    <row r="639" s="14" customFormat="1">
      <c r="A639" s="14"/>
      <c r="B639" s="258"/>
      <c r="C639" s="259"/>
      <c r="D639" s="249" t="s">
        <v>264</v>
      </c>
      <c r="E639" s="260" t="s">
        <v>1</v>
      </c>
      <c r="F639" s="261" t="s">
        <v>195</v>
      </c>
      <c r="G639" s="259"/>
      <c r="H639" s="262">
        <v>5.2999999999999998</v>
      </c>
      <c r="I639" s="263"/>
      <c r="J639" s="259"/>
      <c r="K639" s="259"/>
      <c r="L639" s="264"/>
      <c r="M639" s="265"/>
      <c r="N639" s="266"/>
      <c r="O639" s="266"/>
      <c r="P639" s="266"/>
      <c r="Q639" s="266"/>
      <c r="R639" s="266"/>
      <c r="S639" s="266"/>
      <c r="T639" s="267"/>
      <c r="U639" s="14"/>
      <c r="V639" s="14"/>
      <c r="W639" s="14"/>
      <c r="X639" s="14"/>
      <c r="Y639" s="14"/>
      <c r="Z639" s="14"/>
      <c r="AA639" s="14"/>
      <c r="AB639" s="14"/>
      <c r="AC639" s="14"/>
      <c r="AD639" s="14"/>
      <c r="AE639" s="14"/>
      <c r="AT639" s="268" t="s">
        <v>264</v>
      </c>
      <c r="AU639" s="268" t="s">
        <v>85</v>
      </c>
      <c r="AV639" s="14" t="s">
        <v>85</v>
      </c>
      <c r="AW639" s="14" t="s">
        <v>32</v>
      </c>
      <c r="AX639" s="14" t="s">
        <v>76</v>
      </c>
      <c r="AY639" s="268" t="s">
        <v>253</v>
      </c>
    </row>
    <row r="640" s="15" customFormat="1">
      <c r="A640" s="15"/>
      <c r="B640" s="269"/>
      <c r="C640" s="270"/>
      <c r="D640" s="249" t="s">
        <v>264</v>
      </c>
      <c r="E640" s="271" t="s">
        <v>1</v>
      </c>
      <c r="F640" s="272" t="s">
        <v>283</v>
      </c>
      <c r="G640" s="270"/>
      <c r="H640" s="273">
        <v>129.74000000000001</v>
      </c>
      <c r="I640" s="274"/>
      <c r="J640" s="270"/>
      <c r="K640" s="270"/>
      <c r="L640" s="275"/>
      <c r="M640" s="276"/>
      <c r="N640" s="277"/>
      <c r="O640" s="277"/>
      <c r="P640" s="277"/>
      <c r="Q640" s="277"/>
      <c r="R640" s="277"/>
      <c r="S640" s="277"/>
      <c r="T640" s="278"/>
      <c r="U640" s="15"/>
      <c r="V640" s="15"/>
      <c r="W640" s="15"/>
      <c r="X640" s="15"/>
      <c r="Y640" s="15"/>
      <c r="Z640" s="15"/>
      <c r="AA640" s="15"/>
      <c r="AB640" s="15"/>
      <c r="AC640" s="15"/>
      <c r="AD640" s="15"/>
      <c r="AE640" s="15"/>
      <c r="AT640" s="279" t="s">
        <v>264</v>
      </c>
      <c r="AU640" s="279" t="s">
        <v>85</v>
      </c>
      <c r="AV640" s="15" t="s">
        <v>260</v>
      </c>
      <c r="AW640" s="15" t="s">
        <v>32</v>
      </c>
      <c r="AX640" s="15" t="s">
        <v>83</v>
      </c>
      <c r="AY640" s="279" t="s">
        <v>253</v>
      </c>
    </row>
    <row r="641" s="2" customFormat="1" ht="16.5" customHeight="1">
      <c r="A641" s="39"/>
      <c r="B641" s="40"/>
      <c r="C641" s="229" t="s">
        <v>875</v>
      </c>
      <c r="D641" s="229" t="s">
        <v>256</v>
      </c>
      <c r="E641" s="230" t="s">
        <v>876</v>
      </c>
      <c r="F641" s="231" t="s">
        <v>877</v>
      </c>
      <c r="G641" s="232" t="s">
        <v>187</v>
      </c>
      <c r="H641" s="233">
        <v>82.941000000000002</v>
      </c>
      <c r="I641" s="234"/>
      <c r="J641" s="235">
        <f>ROUND(I641*H641,2)</f>
        <v>0</v>
      </c>
      <c r="K641" s="231" t="s">
        <v>1</v>
      </c>
      <c r="L641" s="45"/>
      <c r="M641" s="236" t="s">
        <v>1</v>
      </c>
      <c r="N641" s="237" t="s">
        <v>41</v>
      </c>
      <c r="O641" s="92"/>
      <c r="P641" s="238">
        <f>O641*H641</f>
        <v>0</v>
      </c>
      <c r="Q641" s="238">
        <v>0</v>
      </c>
      <c r="R641" s="238">
        <f>Q641*H641</f>
        <v>0</v>
      </c>
      <c r="S641" s="238">
        <v>0</v>
      </c>
      <c r="T641" s="239">
        <f>S641*H641</f>
        <v>0</v>
      </c>
      <c r="U641" s="39"/>
      <c r="V641" s="39"/>
      <c r="W641" s="39"/>
      <c r="X641" s="39"/>
      <c r="Y641" s="39"/>
      <c r="Z641" s="39"/>
      <c r="AA641" s="39"/>
      <c r="AB641" s="39"/>
      <c r="AC641" s="39"/>
      <c r="AD641" s="39"/>
      <c r="AE641" s="39"/>
      <c r="AR641" s="240" t="s">
        <v>398</v>
      </c>
      <c r="AT641" s="240" t="s">
        <v>256</v>
      </c>
      <c r="AU641" s="240" t="s">
        <v>85</v>
      </c>
      <c r="AY641" s="18" t="s">
        <v>253</v>
      </c>
      <c r="BE641" s="241">
        <f>IF(N641="základní",J641,0)</f>
        <v>0</v>
      </c>
      <c r="BF641" s="241">
        <f>IF(N641="snížená",J641,0)</f>
        <v>0</v>
      </c>
      <c r="BG641" s="241">
        <f>IF(N641="zákl. přenesená",J641,0)</f>
        <v>0</v>
      </c>
      <c r="BH641" s="241">
        <f>IF(N641="sníž. přenesená",J641,0)</f>
        <v>0</v>
      </c>
      <c r="BI641" s="241">
        <f>IF(N641="nulová",J641,0)</f>
        <v>0</v>
      </c>
      <c r="BJ641" s="18" t="s">
        <v>83</v>
      </c>
      <c r="BK641" s="241">
        <f>ROUND(I641*H641,2)</f>
        <v>0</v>
      </c>
      <c r="BL641" s="18" t="s">
        <v>398</v>
      </c>
      <c r="BM641" s="240" t="s">
        <v>878</v>
      </c>
    </row>
    <row r="642" s="13" customFormat="1">
      <c r="A642" s="13"/>
      <c r="B642" s="247"/>
      <c r="C642" s="248"/>
      <c r="D642" s="249" t="s">
        <v>264</v>
      </c>
      <c r="E642" s="250" t="s">
        <v>1</v>
      </c>
      <c r="F642" s="251" t="s">
        <v>277</v>
      </c>
      <c r="G642" s="248"/>
      <c r="H642" s="250" t="s">
        <v>1</v>
      </c>
      <c r="I642" s="252"/>
      <c r="J642" s="248"/>
      <c r="K642" s="248"/>
      <c r="L642" s="253"/>
      <c r="M642" s="254"/>
      <c r="N642" s="255"/>
      <c r="O642" s="255"/>
      <c r="P642" s="255"/>
      <c r="Q642" s="255"/>
      <c r="R642" s="255"/>
      <c r="S642" s="255"/>
      <c r="T642" s="256"/>
      <c r="U642" s="13"/>
      <c r="V642" s="13"/>
      <c r="W642" s="13"/>
      <c r="X642" s="13"/>
      <c r="Y642" s="13"/>
      <c r="Z642" s="13"/>
      <c r="AA642" s="13"/>
      <c r="AB642" s="13"/>
      <c r="AC642" s="13"/>
      <c r="AD642" s="13"/>
      <c r="AE642" s="13"/>
      <c r="AT642" s="257" t="s">
        <v>264</v>
      </c>
      <c r="AU642" s="257" t="s">
        <v>85</v>
      </c>
      <c r="AV642" s="13" t="s">
        <v>83</v>
      </c>
      <c r="AW642" s="13" t="s">
        <v>32</v>
      </c>
      <c r="AX642" s="13" t="s">
        <v>76</v>
      </c>
      <c r="AY642" s="257" t="s">
        <v>253</v>
      </c>
    </row>
    <row r="643" s="13" customFormat="1">
      <c r="A643" s="13"/>
      <c r="B643" s="247"/>
      <c r="C643" s="248"/>
      <c r="D643" s="249" t="s">
        <v>264</v>
      </c>
      <c r="E643" s="250" t="s">
        <v>1</v>
      </c>
      <c r="F643" s="251" t="s">
        <v>349</v>
      </c>
      <c r="G643" s="248"/>
      <c r="H643" s="250" t="s">
        <v>1</v>
      </c>
      <c r="I643" s="252"/>
      <c r="J643" s="248"/>
      <c r="K643" s="248"/>
      <c r="L643" s="253"/>
      <c r="M643" s="254"/>
      <c r="N643" s="255"/>
      <c r="O643" s="255"/>
      <c r="P643" s="255"/>
      <c r="Q643" s="255"/>
      <c r="R643" s="255"/>
      <c r="S643" s="255"/>
      <c r="T643" s="256"/>
      <c r="U643" s="13"/>
      <c r="V643" s="13"/>
      <c r="W643" s="13"/>
      <c r="X643" s="13"/>
      <c r="Y643" s="13"/>
      <c r="Z643" s="13"/>
      <c r="AA643" s="13"/>
      <c r="AB643" s="13"/>
      <c r="AC643" s="13"/>
      <c r="AD643" s="13"/>
      <c r="AE643" s="13"/>
      <c r="AT643" s="257" t="s">
        <v>264</v>
      </c>
      <c r="AU643" s="257" t="s">
        <v>85</v>
      </c>
      <c r="AV643" s="13" t="s">
        <v>83</v>
      </c>
      <c r="AW643" s="13" t="s">
        <v>32</v>
      </c>
      <c r="AX643" s="13" t="s">
        <v>76</v>
      </c>
      <c r="AY643" s="257" t="s">
        <v>253</v>
      </c>
    </row>
    <row r="644" s="13" customFormat="1">
      <c r="A644" s="13"/>
      <c r="B644" s="247"/>
      <c r="C644" s="248"/>
      <c r="D644" s="249" t="s">
        <v>264</v>
      </c>
      <c r="E644" s="250" t="s">
        <v>1</v>
      </c>
      <c r="F644" s="251" t="s">
        <v>350</v>
      </c>
      <c r="G644" s="248"/>
      <c r="H644" s="250" t="s">
        <v>1</v>
      </c>
      <c r="I644" s="252"/>
      <c r="J644" s="248"/>
      <c r="K644" s="248"/>
      <c r="L644" s="253"/>
      <c r="M644" s="254"/>
      <c r="N644" s="255"/>
      <c r="O644" s="255"/>
      <c r="P644" s="255"/>
      <c r="Q644" s="255"/>
      <c r="R644" s="255"/>
      <c r="S644" s="255"/>
      <c r="T644" s="256"/>
      <c r="U644" s="13"/>
      <c r="V644" s="13"/>
      <c r="W644" s="13"/>
      <c r="X644" s="13"/>
      <c r="Y644" s="13"/>
      <c r="Z644" s="13"/>
      <c r="AA644" s="13"/>
      <c r="AB644" s="13"/>
      <c r="AC644" s="13"/>
      <c r="AD644" s="13"/>
      <c r="AE644" s="13"/>
      <c r="AT644" s="257" t="s">
        <v>264</v>
      </c>
      <c r="AU644" s="257" t="s">
        <v>85</v>
      </c>
      <c r="AV644" s="13" t="s">
        <v>83</v>
      </c>
      <c r="AW644" s="13" t="s">
        <v>32</v>
      </c>
      <c r="AX644" s="13" t="s">
        <v>76</v>
      </c>
      <c r="AY644" s="257" t="s">
        <v>253</v>
      </c>
    </row>
    <row r="645" s="14" customFormat="1">
      <c r="A645" s="14"/>
      <c r="B645" s="258"/>
      <c r="C645" s="259"/>
      <c r="D645" s="249" t="s">
        <v>264</v>
      </c>
      <c r="E645" s="260" t="s">
        <v>1</v>
      </c>
      <c r="F645" s="261" t="s">
        <v>530</v>
      </c>
      <c r="G645" s="259"/>
      <c r="H645" s="262">
        <v>16.936</v>
      </c>
      <c r="I645" s="263"/>
      <c r="J645" s="259"/>
      <c r="K645" s="259"/>
      <c r="L645" s="264"/>
      <c r="M645" s="265"/>
      <c r="N645" s="266"/>
      <c r="O645" s="266"/>
      <c r="P645" s="266"/>
      <c r="Q645" s="266"/>
      <c r="R645" s="266"/>
      <c r="S645" s="266"/>
      <c r="T645" s="267"/>
      <c r="U645" s="14"/>
      <c r="V645" s="14"/>
      <c r="W645" s="14"/>
      <c r="X645" s="14"/>
      <c r="Y645" s="14"/>
      <c r="Z645" s="14"/>
      <c r="AA645" s="14"/>
      <c r="AB645" s="14"/>
      <c r="AC645" s="14"/>
      <c r="AD645" s="14"/>
      <c r="AE645" s="14"/>
      <c r="AT645" s="268" t="s">
        <v>264</v>
      </c>
      <c r="AU645" s="268" t="s">
        <v>85</v>
      </c>
      <c r="AV645" s="14" t="s">
        <v>85</v>
      </c>
      <c r="AW645" s="14" t="s">
        <v>32</v>
      </c>
      <c r="AX645" s="14" t="s">
        <v>76</v>
      </c>
      <c r="AY645" s="268" t="s">
        <v>253</v>
      </c>
    </row>
    <row r="646" s="14" customFormat="1">
      <c r="A646" s="14"/>
      <c r="B646" s="258"/>
      <c r="C646" s="259"/>
      <c r="D646" s="249" t="s">
        <v>264</v>
      </c>
      <c r="E646" s="260" t="s">
        <v>1</v>
      </c>
      <c r="F646" s="261" t="s">
        <v>879</v>
      </c>
      <c r="G646" s="259"/>
      <c r="H646" s="262">
        <v>-0.80000000000000004</v>
      </c>
      <c r="I646" s="263"/>
      <c r="J646" s="259"/>
      <c r="K646" s="259"/>
      <c r="L646" s="264"/>
      <c r="M646" s="265"/>
      <c r="N646" s="266"/>
      <c r="O646" s="266"/>
      <c r="P646" s="266"/>
      <c r="Q646" s="266"/>
      <c r="R646" s="266"/>
      <c r="S646" s="266"/>
      <c r="T646" s="267"/>
      <c r="U646" s="14"/>
      <c r="V646" s="14"/>
      <c r="W646" s="14"/>
      <c r="X646" s="14"/>
      <c r="Y646" s="14"/>
      <c r="Z646" s="14"/>
      <c r="AA646" s="14"/>
      <c r="AB646" s="14"/>
      <c r="AC646" s="14"/>
      <c r="AD646" s="14"/>
      <c r="AE646" s="14"/>
      <c r="AT646" s="268" t="s">
        <v>264</v>
      </c>
      <c r="AU646" s="268" t="s">
        <v>85</v>
      </c>
      <c r="AV646" s="14" t="s">
        <v>85</v>
      </c>
      <c r="AW646" s="14" t="s">
        <v>32</v>
      </c>
      <c r="AX646" s="14" t="s">
        <v>76</v>
      </c>
      <c r="AY646" s="268" t="s">
        <v>253</v>
      </c>
    </row>
    <row r="647" s="13" customFormat="1">
      <c r="A647" s="13"/>
      <c r="B647" s="247"/>
      <c r="C647" s="248"/>
      <c r="D647" s="249" t="s">
        <v>264</v>
      </c>
      <c r="E647" s="250" t="s">
        <v>1</v>
      </c>
      <c r="F647" s="251" t="s">
        <v>352</v>
      </c>
      <c r="G647" s="248"/>
      <c r="H647" s="250" t="s">
        <v>1</v>
      </c>
      <c r="I647" s="252"/>
      <c r="J647" s="248"/>
      <c r="K647" s="248"/>
      <c r="L647" s="253"/>
      <c r="M647" s="254"/>
      <c r="N647" s="255"/>
      <c r="O647" s="255"/>
      <c r="P647" s="255"/>
      <c r="Q647" s="255"/>
      <c r="R647" s="255"/>
      <c r="S647" s="255"/>
      <c r="T647" s="256"/>
      <c r="U647" s="13"/>
      <c r="V647" s="13"/>
      <c r="W647" s="13"/>
      <c r="X647" s="13"/>
      <c r="Y647" s="13"/>
      <c r="Z647" s="13"/>
      <c r="AA647" s="13"/>
      <c r="AB647" s="13"/>
      <c r="AC647" s="13"/>
      <c r="AD647" s="13"/>
      <c r="AE647" s="13"/>
      <c r="AT647" s="257" t="s">
        <v>264</v>
      </c>
      <c r="AU647" s="257" t="s">
        <v>85</v>
      </c>
      <c r="AV647" s="13" t="s">
        <v>83</v>
      </c>
      <c r="AW647" s="13" t="s">
        <v>32</v>
      </c>
      <c r="AX647" s="13" t="s">
        <v>76</v>
      </c>
      <c r="AY647" s="257" t="s">
        <v>253</v>
      </c>
    </row>
    <row r="648" s="13" customFormat="1">
      <c r="A648" s="13"/>
      <c r="B648" s="247"/>
      <c r="C648" s="248"/>
      <c r="D648" s="249" t="s">
        <v>264</v>
      </c>
      <c r="E648" s="250" t="s">
        <v>1</v>
      </c>
      <c r="F648" s="251" t="s">
        <v>292</v>
      </c>
      <c r="G648" s="248"/>
      <c r="H648" s="250" t="s">
        <v>1</v>
      </c>
      <c r="I648" s="252"/>
      <c r="J648" s="248"/>
      <c r="K648" s="248"/>
      <c r="L648" s="253"/>
      <c r="M648" s="254"/>
      <c r="N648" s="255"/>
      <c r="O648" s="255"/>
      <c r="P648" s="255"/>
      <c r="Q648" s="255"/>
      <c r="R648" s="255"/>
      <c r="S648" s="255"/>
      <c r="T648" s="256"/>
      <c r="U648" s="13"/>
      <c r="V648" s="13"/>
      <c r="W648" s="13"/>
      <c r="X648" s="13"/>
      <c r="Y648" s="13"/>
      <c r="Z648" s="13"/>
      <c r="AA648" s="13"/>
      <c r="AB648" s="13"/>
      <c r="AC648" s="13"/>
      <c r="AD648" s="13"/>
      <c r="AE648" s="13"/>
      <c r="AT648" s="257" t="s">
        <v>264</v>
      </c>
      <c r="AU648" s="257" t="s">
        <v>85</v>
      </c>
      <c r="AV648" s="13" t="s">
        <v>83</v>
      </c>
      <c r="AW648" s="13" t="s">
        <v>32</v>
      </c>
      <c r="AX648" s="13" t="s">
        <v>76</v>
      </c>
      <c r="AY648" s="257" t="s">
        <v>253</v>
      </c>
    </row>
    <row r="649" s="14" customFormat="1">
      <c r="A649" s="14"/>
      <c r="B649" s="258"/>
      <c r="C649" s="259"/>
      <c r="D649" s="249" t="s">
        <v>264</v>
      </c>
      <c r="E649" s="260" t="s">
        <v>1</v>
      </c>
      <c r="F649" s="261" t="s">
        <v>531</v>
      </c>
      <c r="G649" s="259"/>
      <c r="H649" s="262">
        <v>34.880000000000003</v>
      </c>
      <c r="I649" s="263"/>
      <c r="J649" s="259"/>
      <c r="K649" s="259"/>
      <c r="L649" s="264"/>
      <c r="M649" s="265"/>
      <c r="N649" s="266"/>
      <c r="O649" s="266"/>
      <c r="P649" s="266"/>
      <c r="Q649" s="266"/>
      <c r="R649" s="266"/>
      <c r="S649" s="266"/>
      <c r="T649" s="267"/>
      <c r="U649" s="14"/>
      <c r="V649" s="14"/>
      <c r="W649" s="14"/>
      <c r="X649" s="14"/>
      <c r="Y649" s="14"/>
      <c r="Z649" s="14"/>
      <c r="AA649" s="14"/>
      <c r="AB649" s="14"/>
      <c r="AC649" s="14"/>
      <c r="AD649" s="14"/>
      <c r="AE649" s="14"/>
      <c r="AT649" s="268" t="s">
        <v>264</v>
      </c>
      <c r="AU649" s="268" t="s">
        <v>85</v>
      </c>
      <c r="AV649" s="14" t="s">
        <v>85</v>
      </c>
      <c r="AW649" s="14" t="s">
        <v>32</v>
      </c>
      <c r="AX649" s="14" t="s">
        <v>76</v>
      </c>
      <c r="AY649" s="268" t="s">
        <v>253</v>
      </c>
    </row>
    <row r="650" s="14" customFormat="1">
      <c r="A650" s="14"/>
      <c r="B650" s="258"/>
      <c r="C650" s="259"/>
      <c r="D650" s="249" t="s">
        <v>264</v>
      </c>
      <c r="E650" s="260" t="s">
        <v>1</v>
      </c>
      <c r="F650" s="261" t="s">
        <v>880</v>
      </c>
      <c r="G650" s="259"/>
      <c r="H650" s="262">
        <v>-1.8</v>
      </c>
      <c r="I650" s="263"/>
      <c r="J650" s="259"/>
      <c r="K650" s="259"/>
      <c r="L650" s="264"/>
      <c r="M650" s="265"/>
      <c r="N650" s="266"/>
      <c r="O650" s="266"/>
      <c r="P650" s="266"/>
      <c r="Q650" s="266"/>
      <c r="R650" s="266"/>
      <c r="S650" s="266"/>
      <c r="T650" s="267"/>
      <c r="U650" s="14"/>
      <c r="V650" s="14"/>
      <c r="W650" s="14"/>
      <c r="X650" s="14"/>
      <c r="Y650" s="14"/>
      <c r="Z650" s="14"/>
      <c r="AA650" s="14"/>
      <c r="AB650" s="14"/>
      <c r="AC650" s="14"/>
      <c r="AD650" s="14"/>
      <c r="AE650" s="14"/>
      <c r="AT650" s="268" t="s">
        <v>264</v>
      </c>
      <c r="AU650" s="268" t="s">
        <v>85</v>
      </c>
      <c r="AV650" s="14" t="s">
        <v>85</v>
      </c>
      <c r="AW650" s="14" t="s">
        <v>32</v>
      </c>
      <c r="AX650" s="14" t="s">
        <v>76</v>
      </c>
      <c r="AY650" s="268" t="s">
        <v>253</v>
      </c>
    </row>
    <row r="651" s="13" customFormat="1">
      <c r="A651" s="13"/>
      <c r="B651" s="247"/>
      <c r="C651" s="248"/>
      <c r="D651" s="249" t="s">
        <v>264</v>
      </c>
      <c r="E651" s="250" t="s">
        <v>1</v>
      </c>
      <c r="F651" s="251" t="s">
        <v>297</v>
      </c>
      <c r="G651" s="248"/>
      <c r="H651" s="250" t="s">
        <v>1</v>
      </c>
      <c r="I651" s="252"/>
      <c r="J651" s="248"/>
      <c r="K651" s="248"/>
      <c r="L651" s="253"/>
      <c r="M651" s="254"/>
      <c r="N651" s="255"/>
      <c r="O651" s="255"/>
      <c r="P651" s="255"/>
      <c r="Q651" s="255"/>
      <c r="R651" s="255"/>
      <c r="S651" s="255"/>
      <c r="T651" s="256"/>
      <c r="U651" s="13"/>
      <c r="V651" s="13"/>
      <c r="W651" s="13"/>
      <c r="X651" s="13"/>
      <c r="Y651" s="13"/>
      <c r="Z651" s="13"/>
      <c r="AA651" s="13"/>
      <c r="AB651" s="13"/>
      <c r="AC651" s="13"/>
      <c r="AD651" s="13"/>
      <c r="AE651" s="13"/>
      <c r="AT651" s="257" t="s">
        <v>264</v>
      </c>
      <c r="AU651" s="257" t="s">
        <v>85</v>
      </c>
      <c r="AV651" s="13" t="s">
        <v>83</v>
      </c>
      <c r="AW651" s="13" t="s">
        <v>32</v>
      </c>
      <c r="AX651" s="13" t="s">
        <v>76</v>
      </c>
      <c r="AY651" s="257" t="s">
        <v>253</v>
      </c>
    </row>
    <row r="652" s="14" customFormat="1">
      <c r="A652" s="14"/>
      <c r="B652" s="258"/>
      <c r="C652" s="259"/>
      <c r="D652" s="249" t="s">
        <v>264</v>
      </c>
      <c r="E652" s="260" t="s">
        <v>1</v>
      </c>
      <c r="F652" s="261" t="s">
        <v>881</v>
      </c>
      <c r="G652" s="259"/>
      <c r="H652" s="262">
        <v>14.66</v>
      </c>
      <c r="I652" s="263"/>
      <c r="J652" s="259"/>
      <c r="K652" s="259"/>
      <c r="L652" s="264"/>
      <c r="M652" s="265"/>
      <c r="N652" s="266"/>
      <c r="O652" s="266"/>
      <c r="P652" s="266"/>
      <c r="Q652" s="266"/>
      <c r="R652" s="266"/>
      <c r="S652" s="266"/>
      <c r="T652" s="267"/>
      <c r="U652" s="14"/>
      <c r="V652" s="14"/>
      <c r="W652" s="14"/>
      <c r="X652" s="14"/>
      <c r="Y652" s="14"/>
      <c r="Z652" s="14"/>
      <c r="AA652" s="14"/>
      <c r="AB652" s="14"/>
      <c r="AC652" s="14"/>
      <c r="AD652" s="14"/>
      <c r="AE652" s="14"/>
      <c r="AT652" s="268" t="s">
        <v>264</v>
      </c>
      <c r="AU652" s="268" t="s">
        <v>85</v>
      </c>
      <c r="AV652" s="14" t="s">
        <v>85</v>
      </c>
      <c r="AW652" s="14" t="s">
        <v>32</v>
      </c>
      <c r="AX652" s="14" t="s">
        <v>76</v>
      </c>
      <c r="AY652" s="268" t="s">
        <v>253</v>
      </c>
    </row>
    <row r="653" s="14" customFormat="1">
      <c r="A653" s="14"/>
      <c r="B653" s="258"/>
      <c r="C653" s="259"/>
      <c r="D653" s="249" t="s">
        <v>264</v>
      </c>
      <c r="E653" s="260" t="s">
        <v>1</v>
      </c>
      <c r="F653" s="261" t="s">
        <v>880</v>
      </c>
      <c r="G653" s="259"/>
      <c r="H653" s="262">
        <v>-1.8</v>
      </c>
      <c r="I653" s="263"/>
      <c r="J653" s="259"/>
      <c r="K653" s="259"/>
      <c r="L653" s="264"/>
      <c r="M653" s="265"/>
      <c r="N653" s="266"/>
      <c r="O653" s="266"/>
      <c r="P653" s="266"/>
      <c r="Q653" s="266"/>
      <c r="R653" s="266"/>
      <c r="S653" s="266"/>
      <c r="T653" s="267"/>
      <c r="U653" s="14"/>
      <c r="V653" s="14"/>
      <c r="W653" s="14"/>
      <c r="X653" s="14"/>
      <c r="Y653" s="14"/>
      <c r="Z653" s="14"/>
      <c r="AA653" s="14"/>
      <c r="AB653" s="14"/>
      <c r="AC653" s="14"/>
      <c r="AD653" s="14"/>
      <c r="AE653" s="14"/>
      <c r="AT653" s="268" t="s">
        <v>264</v>
      </c>
      <c r="AU653" s="268" t="s">
        <v>85</v>
      </c>
      <c r="AV653" s="14" t="s">
        <v>85</v>
      </c>
      <c r="AW653" s="14" t="s">
        <v>32</v>
      </c>
      <c r="AX653" s="14" t="s">
        <v>76</v>
      </c>
      <c r="AY653" s="268" t="s">
        <v>253</v>
      </c>
    </row>
    <row r="654" s="13" customFormat="1">
      <c r="A654" s="13"/>
      <c r="B654" s="247"/>
      <c r="C654" s="248"/>
      <c r="D654" s="249" t="s">
        <v>264</v>
      </c>
      <c r="E654" s="250" t="s">
        <v>1</v>
      </c>
      <c r="F654" s="251" t="s">
        <v>303</v>
      </c>
      <c r="G654" s="248"/>
      <c r="H654" s="250" t="s">
        <v>1</v>
      </c>
      <c r="I654" s="252"/>
      <c r="J654" s="248"/>
      <c r="K654" s="248"/>
      <c r="L654" s="253"/>
      <c r="M654" s="254"/>
      <c r="N654" s="255"/>
      <c r="O654" s="255"/>
      <c r="P654" s="255"/>
      <c r="Q654" s="255"/>
      <c r="R654" s="255"/>
      <c r="S654" s="255"/>
      <c r="T654" s="256"/>
      <c r="U654" s="13"/>
      <c r="V654" s="13"/>
      <c r="W654" s="13"/>
      <c r="X654" s="13"/>
      <c r="Y654" s="13"/>
      <c r="Z654" s="13"/>
      <c r="AA654" s="13"/>
      <c r="AB654" s="13"/>
      <c r="AC654" s="13"/>
      <c r="AD654" s="13"/>
      <c r="AE654" s="13"/>
      <c r="AT654" s="257" t="s">
        <v>264</v>
      </c>
      <c r="AU654" s="257" t="s">
        <v>85</v>
      </c>
      <c r="AV654" s="13" t="s">
        <v>83</v>
      </c>
      <c r="AW654" s="13" t="s">
        <v>32</v>
      </c>
      <c r="AX654" s="13" t="s">
        <v>76</v>
      </c>
      <c r="AY654" s="257" t="s">
        <v>253</v>
      </c>
    </row>
    <row r="655" s="14" customFormat="1">
      <c r="A655" s="14"/>
      <c r="B655" s="258"/>
      <c r="C655" s="259"/>
      <c r="D655" s="249" t="s">
        <v>264</v>
      </c>
      <c r="E655" s="260" t="s">
        <v>1</v>
      </c>
      <c r="F655" s="261" t="s">
        <v>532</v>
      </c>
      <c r="G655" s="259"/>
      <c r="H655" s="262">
        <v>21.765000000000001</v>
      </c>
      <c r="I655" s="263"/>
      <c r="J655" s="259"/>
      <c r="K655" s="259"/>
      <c r="L655" s="264"/>
      <c r="M655" s="265"/>
      <c r="N655" s="266"/>
      <c r="O655" s="266"/>
      <c r="P655" s="266"/>
      <c r="Q655" s="266"/>
      <c r="R655" s="266"/>
      <c r="S655" s="266"/>
      <c r="T655" s="267"/>
      <c r="U655" s="14"/>
      <c r="V655" s="14"/>
      <c r="W655" s="14"/>
      <c r="X655" s="14"/>
      <c r="Y655" s="14"/>
      <c r="Z655" s="14"/>
      <c r="AA655" s="14"/>
      <c r="AB655" s="14"/>
      <c r="AC655" s="14"/>
      <c r="AD655" s="14"/>
      <c r="AE655" s="14"/>
      <c r="AT655" s="268" t="s">
        <v>264</v>
      </c>
      <c r="AU655" s="268" t="s">
        <v>85</v>
      </c>
      <c r="AV655" s="14" t="s">
        <v>85</v>
      </c>
      <c r="AW655" s="14" t="s">
        <v>32</v>
      </c>
      <c r="AX655" s="14" t="s">
        <v>76</v>
      </c>
      <c r="AY655" s="268" t="s">
        <v>253</v>
      </c>
    </row>
    <row r="656" s="14" customFormat="1">
      <c r="A656" s="14"/>
      <c r="B656" s="258"/>
      <c r="C656" s="259"/>
      <c r="D656" s="249" t="s">
        <v>264</v>
      </c>
      <c r="E656" s="260" t="s">
        <v>1</v>
      </c>
      <c r="F656" s="261" t="s">
        <v>882</v>
      </c>
      <c r="G656" s="259"/>
      <c r="H656" s="262">
        <v>-0.90000000000000002</v>
      </c>
      <c r="I656" s="263"/>
      <c r="J656" s="259"/>
      <c r="K656" s="259"/>
      <c r="L656" s="264"/>
      <c r="M656" s="265"/>
      <c r="N656" s="266"/>
      <c r="O656" s="266"/>
      <c r="P656" s="266"/>
      <c r="Q656" s="266"/>
      <c r="R656" s="266"/>
      <c r="S656" s="266"/>
      <c r="T656" s="267"/>
      <c r="U656" s="14"/>
      <c r="V656" s="14"/>
      <c r="W656" s="14"/>
      <c r="X656" s="14"/>
      <c r="Y656" s="14"/>
      <c r="Z656" s="14"/>
      <c r="AA656" s="14"/>
      <c r="AB656" s="14"/>
      <c r="AC656" s="14"/>
      <c r="AD656" s="14"/>
      <c r="AE656" s="14"/>
      <c r="AT656" s="268" t="s">
        <v>264</v>
      </c>
      <c r="AU656" s="268" t="s">
        <v>85</v>
      </c>
      <c r="AV656" s="14" t="s">
        <v>85</v>
      </c>
      <c r="AW656" s="14" t="s">
        <v>32</v>
      </c>
      <c r="AX656" s="14" t="s">
        <v>76</v>
      </c>
      <c r="AY656" s="268" t="s">
        <v>253</v>
      </c>
    </row>
    <row r="657" s="15" customFormat="1">
      <c r="A657" s="15"/>
      <c r="B657" s="269"/>
      <c r="C657" s="270"/>
      <c r="D657" s="249" t="s">
        <v>264</v>
      </c>
      <c r="E657" s="271" t="s">
        <v>1</v>
      </c>
      <c r="F657" s="272" t="s">
        <v>283</v>
      </c>
      <c r="G657" s="270"/>
      <c r="H657" s="273">
        <v>82.941000000000002</v>
      </c>
      <c r="I657" s="274"/>
      <c r="J657" s="270"/>
      <c r="K657" s="270"/>
      <c r="L657" s="275"/>
      <c r="M657" s="276"/>
      <c r="N657" s="277"/>
      <c r="O657" s="277"/>
      <c r="P657" s="277"/>
      <c r="Q657" s="277"/>
      <c r="R657" s="277"/>
      <c r="S657" s="277"/>
      <c r="T657" s="278"/>
      <c r="U657" s="15"/>
      <c r="V657" s="15"/>
      <c r="W657" s="15"/>
      <c r="X657" s="15"/>
      <c r="Y657" s="15"/>
      <c r="Z657" s="15"/>
      <c r="AA657" s="15"/>
      <c r="AB657" s="15"/>
      <c r="AC657" s="15"/>
      <c r="AD657" s="15"/>
      <c r="AE657" s="15"/>
      <c r="AT657" s="279" t="s">
        <v>264</v>
      </c>
      <c r="AU657" s="279" t="s">
        <v>85</v>
      </c>
      <c r="AV657" s="15" t="s">
        <v>260</v>
      </c>
      <c r="AW657" s="15" t="s">
        <v>32</v>
      </c>
      <c r="AX657" s="15" t="s">
        <v>83</v>
      </c>
      <c r="AY657" s="279" t="s">
        <v>253</v>
      </c>
    </row>
    <row r="658" s="2" customFormat="1" ht="21.75" customHeight="1">
      <c r="A658" s="39"/>
      <c r="B658" s="40"/>
      <c r="C658" s="291" t="s">
        <v>883</v>
      </c>
      <c r="D658" s="291" t="s">
        <v>371</v>
      </c>
      <c r="E658" s="292" t="s">
        <v>884</v>
      </c>
      <c r="F658" s="293" t="s">
        <v>885</v>
      </c>
      <c r="G658" s="294" t="s">
        <v>187</v>
      </c>
      <c r="H658" s="295">
        <v>91.234999999999999</v>
      </c>
      <c r="I658" s="296"/>
      <c r="J658" s="297">
        <f>ROUND(I658*H658,2)</f>
        <v>0</v>
      </c>
      <c r="K658" s="293" t="s">
        <v>1</v>
      </c>
      <c r="L658" s="298"/>
      <c r="M658" s="299" t="s">
        <v>1</v>
      </c>
      <c r="N658" s="300" t="s">
        <v>41</v>
      </c>
      <c r="O658" s="92"/>
      <c r="P658" s="238">
        <f>O658*H658</f>
        <v>0</v>
      </c>
      <c r="Q658" s="238">
        <v>0</v>
      </c>
      <c r="R658" s="238">
        <f>Q658*H658</f>
        <v>0</v>
      </c>
      <c r="S658" s="238">
        <v>0</v>
      </c>
      <c r="T658" s="239">
        <f>S658*H658</f>
        <v>0</v>
      </c>
      <c r="U658" s="39"/>
      <c r="V658" s="39"/>
      <c r="W658" s="39"/>
      <c r="X658" s="39"/>
      <c r="Y658" s="39"/>
      <c r="Z658" s="39"/>
      <c r="AA658" s="39"/>
      <c r="AB658" s="39"/>
      <c r="AC658" s="39"/>
      <c r="AD658" s="39"/>
      <c r="AE658" s="39"/>
      <c r="AR658" s="240" t="s">
        <v>366</v>
      </c>
      <c r="AT658" s="240" t="s">
        <v>371</v>
      </c>
      <c r="AU658" s="240" t="s">
        <v>85</v>
      </c>
      <c r="AY658" s="18" t="s">
        <v>253</v>
      </c>
      <c r="BE658" s="241">
        <f>IF(N658="základní",J658,0)</f>
        <v>0</v>
      </c>
      <c r="BF658" s="241">
        <f>IF(N658="snížená",J658,0)</f>
        <v>0</v>
      </c>
      <c r="BG658" s="241">
        <f>IF(N658="zákl. přenesená",J658,0)</f>
        <v>0</v>
      </c>
      <c r="BH658" s="241">
        <f>IF(N658="sníž. přenesená",J658,0)</f>
        <v>0</v>
      </c>
      <c r="BI658" s="241">
        <f>IF(N658="nulová",J658,0)</f>
        <v>0</v>
      </c>
      <c r="BJ658" s="18" t="s">
        <v>83</v>
      </c>
      <c r="BK658" s="241">
        <f>ROUND(I658*H658,2)</f>
        <v>0</v>
      </c>
      <c r="BL658" s="18" t="s">
        <v>398</v>
      </c>
      <c r="BM658" s="240" t="s">
        <v>886</v>
      </c>
    </row>
    <row r="659" s="14" customFormat="1">
      <c r="A659" s="14"/>
      <c r="B659" s="258"/>
      <c r="C659" s="259"/>
      <c r="D659" s="249" t="s">
        <v>264</v>
      </c>
      <c r="E659" s="259"/>
      <c r="F659" s="261" t="s">
        <v>887</v>
      </c>
      <c r="G659" s="259"/>
      <c r="H659" s="262">
        <v>91.234999999999999</v>
      </c>
      <c r="I659" s="263"/>
      <c r="J659" s="259"/>
      <c r="K659" s="259"/>
      <c r="L659" s="264"/>
      <c r="M659" s="265"/>
      <c r="N659" s="266"/>
      <c r="O659" s="266"/>
      <c r="P659" s="266"/>
      <c r="Q659" s="266"/>
      <c r="R659" s="266"/>
      <c r="S659" s="266"/>
      <c r="T659" s="267"/>
      <c r="U659" s="14"/>
      <c r="V659" s="14"/>
      <c r="W659" s="14"/>
      <c r="X659" s="14"/>
      <c r="Y659" s="14"/>
      <c r="Z659" s="14"/>
      <c r="AA659" s="14"/>
      <c r="AB659" s="14"/>
      <c r="AC659" s="14"/>
      <c r="AD659" s="14"/>
      <c r="AE659" s="14"/>
      <c r="AT659" s="268" t="s">
        <v>264</v>
      </c>
      <c r="AU659" s="268" t="s">
        <v>85</v>
      </c>
      <c r="AV659" s="14" t="s">
        <v>85</v>
      </c>
      <c r="AW659" s="14" t="s">
        <v>4</v>
      </c>
      <c r="AX659" s="14" t="s">
        <v>83</v>
      </c>
      <c r="AY659" s="268" t="s">
        <v>253</v>
      </c>
    </row>
    <row r="660" s="2" customFormat="1" ht="33" customHeight="1">
      <c r="A660" s="39"/>
      <c r="B660" s="40"/>
      <c r="C660" s="229" t="s">
        <v>888</v>
      </c>
      <c r="D660" s="229" t="s">
        <v>256</v>
      </c>
      <c r="E660" s="230" t="s">
        <v>889</v>
      </c>
      <c r="F660" s="231" t="s">
        <v>890</v>
      </c>
      <c r="G660" s="232" t="s">
        <v>179</v>
      </c>
      <c r="H660" s="233">
        <v>129.74000000000001</v>
      </c>
      <c r="I660" s="234"/>
      <c r="J660" s="235">
        <f>ROUND(I660*H660,2)</f>
        <v>0</v>
      </c>
      <c r="K660" s="231" t="s">
        <v>259</v>
      </c>
      <c r="L660" s="45"/>
      <c r="M660" s="236" t="s">
        <v>1</v>
      </c>
      <c r="N660" s="237" t="s">
        <v>41</v>
      </c>
      <c r="O660" s="92"/>
      <c r="P660" s="238">
        <f>O660*H660</f>
        <v>0</v>
      </c>
      <c r="Q660" s="238">
        <v>6.0000000000000002E-05</v>
      </c>
      <c r="R660" s="238">
        <f>Q660*H660</f>
        <v>0.0077844000000000003</v>
      </c>
      <c r="S660" s="238">
        <v>0</v>
      </c>
      <c r="T660" s="239">
        <f>S660*H660</f>
        <v>0</v>
      </c>
      <c r="U660" s="39"/>
      <c r="V660" s="39"/>
      <c r="W660" s="39"/>
      <c r="X660" s="39"/>
      <c r="Y660" s="39"/>
      <c r="Z660" s="39"/>
      <c r="AA660" s="39"/>
      <c r="AB660" s="39"/>
      <c r="AC660" s="39"/>
      <c r="AD660" s="39"/>
      <c r="AE660" s="39"/>
      <c r="AR660" s="240" t="s">
        <v>398</v>
      </c>
      <c r="AT660" s="240" t="s">
        <v>256</v>
      </c>
      <c r="AU660" s="240" t="s">
        <v>85</v>
      </c>
      <c r="AY660" s="18" t="s">
        <v>253</v>
      </c>
      <c r="BE660" s="241">
        <f>IF(N660="základní",J660,0)</f>
        <v>0</v>
      </c>
      <c r="BF660" s="241">
        <f>IF(N660="snížená",J660,0)</f>
        <v>0</v>
      </c>
      <c r="BG660" s="241">
        <f>IF(N660="zákl. přenesená",J660,0)</f>
        <v>0</v>
      </c>
      <c r="BH660" s="241">
        <f>IF(N660="sníž. přenesená",J660,0)</f>
        <v>0</v>
      </c>
      <c r="BI660" s="241">
        <f>IF(N660="nulová",J660,0)</f>
        <v>0</v>
      </c>
      <c r="BJ660" s="18" t="s">
        <v>83</v>
      </c>
      <c r="BK660" s="241">
        <f>ROUND(I660*H660,2)</f>
        <v>0</v>
      </c>
      <c r="BL660" s="18" t="s">
        <v>398</v>
      </c>
      <c r="BM660" s="240" t="s">
        <v>891</v>
      </c>
    </row>
    <row r="661" s="2" customFormat="1">
      <c r="A661" s="39"/>
      <c r="B661" s="40"/>
      <c r="C661" s="41"/>
      <c r="D661" s="242" t="s">
        <v>262</v>
      </c>
      <c r="E661" s="41"/>
      <c r="F661" s="243" t="s">
        <v>892</v>
      </c>
      <c r="G661" s="41"/>
      <c r="H661" s="41"/>
      <c r="I661" s="244"/>
      <c r="J661" s="41"/>
      <c r="K661" s="41"/>
      <c r="L661" s="45"/>
      <c r="M661" s="245"/>
      <c r="N661" s="246"/>
      <c r="O661" s="92"/>
      <c r="P661" s="92"/>
      <c r="Q661" s="92"/>
      <c r="R661" s="92"/>
      <c r="S661" s="92"/>
      <c r="T661" s="93"/>
      <c r="U661" s="39"/>
      <c r="V661" s="39"/>
      <c r="W661" s="39"/>
      <c r="X661" s="39"/>
      <c r="Y661" s="39"/>
      <c r="Z661" s="39"/>
      <c r="AA661" s="39"/>
      <c r="AB661" s="39"/>
      <c r="AC661" s="39"/>
      <c r="AD661" s="39"/>
      <c r="AE661" s="39"/>
      <c r="AT661" s="18" t="s">
        <v>262</v>
      </c>
      <c r="AU661" s="18" t="s">
        <v>85</v>
      </c>
    </row>
    <row r="662" s="14" customFormat="1">
      <c r="A662" s="14"/>
      <c r="B662" s="258"/>
      <c r="C662" s="259"/>
      <c r="D662" s="249" t="s">
        <v>264</v>
      </c>
      <c r="E662" s="260" t="s">
        <v>1</v>
      </c>
      <c r="F662" s="261" t="s">
        <v>181</v>
      </c>
      <c r="G662" s="259"/>
      <c r="H662" s="262">
        <v>124.44</v>
      </c>
      <c r="I662" s="263"/>
      <c r="J662" s="259"/>
      <c r="K662" s="259"/>
      <c r="L662" s="264"/>
      <c r="M662" s="265"/>
      <c r="N662" s="266"/>
      <c r="O662" s="266"/>
      <c r="P662" s="266"/>
      <c r="Q662" s="266"/>
      <c r="R662" s="266"/>
      <c r="S662" s="266"/>
      <c r="T662" s="267"/>
      <c r="U662" s="14"/>
      <c r="V662" s="14"/>
      <c r="W662" s="14"/>
      <c r="X662" s="14"/>
      <c r="Y662" s="14"/>
      <c r="Z662" s="14"/>
      <c r="AA662" s="14"/>
      <c r="AB662" s="14"/>
      <c r="AC662" s="14"/>
      <c r="AD662" s="14"/>
      <c r="AE662" s="14"/>
      <c r="AT662" s="268" t="s">
        <v>264</v>
      </c>
      <c r="AU662" s="268" t="s">
        <v>85</v>
      </c>
      <c r="AV662" s="14" t="s">
        <v>85</v>
      </c>
      <c r="AW662" s="14" t="s">
        <v>32</v>
      </c>
      <c r="AX662" s="14" t="s">
        <v>76</v>
      </c>
      <c r="AY662" s="268" t="s">
        <v>253</v>
      </c>
    </row>
    <row r="663" s="14" customFormat="1">
      <c r="A663" s="14"/>
      <c r="B663" s="258"/>
      <c r="C663" s="259"/>
      <c r="D663" s="249" t="s">
        <v>264</v>
      </c>
      <c r="E663" s="260" t="s">
        <v>1</v>
      </c>
      <c r="F663" s="261" t="s">
        <v>195</v>
      </c>
      <c r="G663" s="259"/>
      <c r="H663" s="262">
        <v>5.2999999999999998</v>
      </c>
      <c r="I663" s="263"/>
      <c r="J663" s="259"/>
      <c r="K663" s="259"/>
      <c r="L663" s="264"/>
      <c r="M663" s="265"/>
      <c r="N663" s="266"/>
      <c r="O663" s="266"/>
      <c r="P663" s="266"/>
      <c r="Q663" s="266"/>
      <c r="R663" s="266"/>
      <c r="S663" s="266"/>
      <c r="T663" s="267"/>
      <c r="U663" s="14"/>
      <c r="V663" s="14"/>
      <c r="W663" s="14"/>
      <c r="X663" s="14"/>
      <c r="Y663" s="14"/>
      <c r="Z663" s="14"/>
      <c r="AA663" s="14"/>
      <c r="AB663" s="14"/>
      <c r="AC663" s="14"/>
      <c r="AD663" s="14"/>
      <c r="AE663" s="14"/>
      <c r="AT663" s="268" t="s">
        <v>264</v>
      </c>
      <c r="AU663" s="268" t="s">
        <v>85</v>
      </c>
      <c r="AV663" s="14" t="s">
        <v>85</v>
      </c>
      <c r="AW663" s="14" t="s">
        <v>32</v>
      </c>
      <c r="AX663" s="14" t="s">
        <v>76</v>
      </c>
      <c r="AY663" s="268" t="s">
        <v>253</v>
      </c>
    </row>
    <row r="664" s="15" customFormat="1">
      <c r="A664" s="15"/>
      <c r="B664" s="269"/>
      <c r="C664" s="270"/>
      <c r="D664" s="249" t="s">
        <v>264</v>
      </c>
      <c r="E664" s="271" t="s">
        <v>1</v>
      </c>
      <c r="F664" s="272" t="s">
        <v>283</v>
      </c>
      <c r="G664" s="270"/>
      <c r="H664" s="273">
        <v>129.74000000000001</v>
      </c>
      <c r="I664" s="274"/>
      <c r="J664" s="270"/>
      <c r="K664" s="270"/>
      <c r="L664" s="275"/>
      <c r="M664" s="276"/>
      <c r="N664" s="277"/>
      <c r="O664" s="277"/>
      <c r="P664" s="277"/>
      <c r="Q664" s="277"/>
      <c r="R664" s="277"/>
      <c r="S664" s="277"/>
      <c r="T664" s="278"/>
      <c r="U664" s="15"/>
      <c r="V664" s="15"/>
      <c r="W664" s="15"/>
      <c r="X664" s="15"/>
      <c r="Y664" s="15"/>
      <c r="Z664" s="15"/>
      <c r="AA664" s="15"/>
      <c r="AB664" s="15"/>
      <c r="AC664" s="15"/>
      <c r="AD664" s="15"/>
      <c r="AE664" s="15"/>
      <c r="AT664" s="279" t="s">
        <v>264</v>
      </c>
      <c r="AU664" s="279" t="s">
        <v>85</v>
      </c>
      <c r="AV664" s="15" t="s">
        <v>260</v>
      </c>
      <c r="AW664" s="15" t="s">
        <v>32</v>
      </c>
      <c r="AX664" s="15" t="s">
        <v>83</v>
      </c>
      <c r="AY664" s="279" t="s">
        <v>253</v>
      </c>
    </row>
    <row r="665" s="2" customFormat="1" ht="16.5" customHeight="1">
      <c r="A665" s="39"/>
      <c r="B665" s="40"/>
      <c r="C665" s="229" t="s">
        <v>893</v>
      </c>
      <c r="D665" s="229" t="s">
        <v>256</v>
      </c>
      <c r="E665" s="230" t="s">
        <v>894</v>
      </c>
      <c r="F665" s="231" t="s">
        <v>895</v>
      </c>
      <c r="G665" s="232" t="s">
        <v>179</v>
      </c>
      <c r="H665" s="233">
        <v>129.74000000000001</v>
      </c>
      <c r="I665" s="234"/>
      <c r="J665" s="235">
        <f>ROUND(I665*H665,2)</f>
        <v>0</v>
      </c>
      <c r="K665" s="231" t="s">
        <v>1</v>
      </c>
      <c r="L665" s="45"/>
      <c r="M665" s="236" t="s">
        <v>1</v>
      </c>
      <c r="N665" s="237" t="s">
        <v>41</v>
      </c>
      <c r="O665" s="92"/>
      <c r="P665" s="238">
        <f>O665*H665</f>
        <v>0</v>
      </c>
      <c r="Q665" s="238">
        <v>0.00012999999999999999</v>
      </c>
      <c r="R665" s="238">
        <f>Q665*H665</f>
        <v>0.016866200000000001</v>
      </c>
      <c r="S665" s="238">
        <v>0</v>
      </c>
      <c r="T665" s="239">
        <f>S665*H665</f>
        <v>0</v>
      </c>
      <c r="U665" s="39"/>
      <c r="V665" s="39"/>
      <c r="W665" s="39"/>
      <c r="X665" s="39"/>
      <c r="Y665" s="39"/>
      <c r="Z665" s="39"/>
      <c r="AA665" s="39"/>
      <c r="AB665" s="39"/>
      <c r="AC665" s="39"/>
      <c r="AD665" s="39"/>
      <c r="AE665" s="39"/>
      <c r="AR665" s="240" t="s">
        <v>398</v>
      </c>
      <c r="AT665" s="240" t="s">
        <v>256</v>
      </c>
      <c r="AU665" s="240" t="s">
        <v>85</v>
      </c>
      <c r="AY665" s="18" t="s">
        <v>253</v>
      </c>
      <c r="BE665" s="241">
        <f>IF(N665="základní",J665,0)</f>
        <v>0</v>
      </c>
      <c r="BF665" s="241">
        <f>IF(N665="snížená",J665,0)</f>
        <v>0</v>
      </c>
      <c r="BG665" s="241">
        <f>IF(N665="zákl. přenesená",J665,0)</f>
        <v>0</v>
      </c>
      <c r="BH665" s="241">
        <f>IF(N665="sníž. přenesená",J665,0)</f>
        <v>0</v>
      </c>
      <c r="BI665" s="241">
        <f>IF(N665="nulová",J665,0)</f>
        <v>0</v>
      </c>
      <c r="BJ665" s="18" t="s">
        <v>83</v>
      </c>
      <c r="BK665" s="241">
        <f>ROUND(I665*H665,2)</f>
        <v>0</v>
      </c>
      <c r="BL665" s="18" t="s">
        <v>398</v>
      </c>
      <c r="BM665" s="240" t="s">
        <v>896</v>
      </c>
    </row>
    <row r="666" s="14" customFormat="1">
      <c r="A666" s="14"/>
      <c r="B666" s="258"/>
      <c r="C666" s="259"/>
      <c r="D666" s="249" t="s">
        <v>264</v>
      </c>
      <c r="E666" s="260" t="s">
        <v>1</v>
      </c>
      <c r="F666" s="261" t="s">
        <v>181</v>
      </c>
      <c r="G666" s="259"/>
      <c r="H666" s="262">
        <v>124.44</v>
      </c>
      <c r="I666" s="263"/>
      <c r="J666" s="259"/>
      <c r="K666" s="259"/>
      <c r="L666" s="264"/>
      <c r="M666" s="265"/>
      <c r="N666" s="266"/>
      <c r="O666" s="266"/>
      <c r="P666" s="266"/>
      <c r="Q666" s="266"/>
      <c r="R666" s="266"/>
      <c r="S666" s="266"/>
      <c r="T666" s="267"/>
      <c r="U666" s="14"/>
      <c r="V666" s="14"/>
      <c r="W666" s="14"/>
      <c r="X666" s="14"/>
      <c r="Y666" s="14"/>
      <c r="Z666" s="14"/>
      <c r="AA666" s="14"/>
      <c r="AB666" s="14"/>
      <c r="AC666" s="14"/>
      <c r="AD666" s="14"/>
      <c r="AE666" s="14"/>
      <c r="AT666" s="268" t="s">
        <v>264</v>
      </c>
      <c r="AU666" s="268" t="s">
        <v>85</v>
      </c>
      <c r="AV666" s="14" t="s">
        <v>85</v>
      </c>
      <c r="AW666" s="14" t="s">
        <v>32</v>
      </c>
      <c r="AX666" s="14" t="s">
        <v>76</v>
      </c>
      <c r="AY666" s="268" t="s">
        <v>253</v>
      </c>
    </row>
    <row r="667" s="14" customFormat="1">
      <c r="A667" s="14"/>
      <c r="B667" s="258"/>
      <c r="C667" s="259"/>
      <c r="D667" s="249" t="s">
        <v>264</v>
      </c>
      <c r="E667" s="260" t="s">
        <v>1</v>
      </c>
      <c r="F667" s="261" t="s">
        <v>195</v>
      </c>
      <c r="G667" s="259"/>
      <c r="H667" s="262">
        <v>5.2999999999999998</v>
      </c>
      <c r="I667" s="263"/>
      <c r="J667" s="259"/>
      <c r="K667" s="259"/>
      <c r="L667" s="264"/>
      <c r="M667" s="265"/>
      <c r="N667" s="266"/>
      <c r="O667" s="266"/>
      <c r="P667" s="266"/>
      <c r="Q667" s="266"/>
      <c r="R667" s="266"/>
      <c r="S667" s="266"/>
      <c r="T667" s="267"/>
      <c r="U667" s="14"/>
      <c r="V667" s="14"/>
      <c r="W667" s="14"/>
      <c r="X667" s="14"/>
      <c r="Y667" s="14"/>
      <c r="Z667" s="14"/>
      <c r="AA667" s="14"/>
      <c r="AB667" s="14"/>
      <c r="AC667" s="14"/>
      <c r="AD667" s="14"/>
      <c r="AE667" s="14"/>
      <c r="AT667" s="268" t="s">
        <v>264</v>
      </c>
      <c r="AU667" s="268" t="s">
        <v>85</v>
      </c>
      <c r="AV667" s="14" t="s">
        <v>85</v>
      </c>
      <c r="AW667" s="14" t="s">
        <v>32</v>
      </c>
      <c r="AX667" s="14" t="s">
        <v>76</v>
      </c>
      <c r="AY667" s="268" t="s">
        <v>253</v>
      </c>
    </row>
    <row r="668" s="15" customFormat="1">
      <c r="A668" s="15"/>
      <c r="B668" s="269"/>
      <c r="C668" s="270"/>
      <c r="D668" s="249" t="s">
        <v>264</v>
      </c>
      <c r="E668" s="271" t="s">
        <v>1</v>
      </c>
      <c r="F668" s="272" t="s">
        <v>283</v>
      </c>
      <c r="G668" s="270"/>
      <c r="H668" s="273">
        <v>129.74000000000001</v>
      </c>
      <c r="I668" s="274"/>
      <c r="J668" s="270"/>
      <c r="K668" s="270"/>
      <c r="L668" s="275"/>
      <c r="M668" s="276"/>
      <c r="N668" s="277"/>
      <c r="O668" s="277"/>
      <c r="P668" s="277"/>
      <c r="Q668" s="277"/>
      <c r="R668" s="277"/>
      <c r="S668" s="277"/>
      <c r="T668" s="278"/>
      <c r="U668" s="15"/>
      <c r="V668" s="15"/>
      <c r="W668" s="15"/>
      <c r="X668" s="15"/>
      <c r="Y668" s="15"/>
      <c r="Z668" s="15"/>
      <c r="AA668" s="15"/>
      <c r="AB668" s="15"/>
      <c r="AC668" s="15"/>
      <c r="AD668" s="15"/>
      <c r="AE668" s="15"/>
      <c r="AT668" s="279" t="s">
        <v>264</v>
      </c>
      <c r="AU668" s="279" t="s">
        <v>85</v>
      </c>
      <c r="AV668" s="15" t="s">
        <v>260</v>
      </c>
      <c r="AW668" s="15" t="s">
        <v>32</v>
      </c>
      <c r="AX668" s="15" t="s">
        <v>83</v>
      </c>
      <c r="AY668" s="279" t="s">
        <v>253</v>
      </c>
    </row>
    <row r="669" s="2" customFormat="1" ht="16.5" customHeight="1">
      <c r="A669" s="39"/>
      <c r="B669" s="40"/>
      <c r="C669" s="291" t="s">
        <v>897</v>
      </c>
      <c r="D669" s="291" t="s">
        <v>371</v>
      </c>
      <c r="E669" s="292" t="s">
        <v>898</v>
      </c>
      <c r="F669" s="293" t="s">
        <v>899</v>
      </c>
      <c r="G669" s="294" t="s">
        <v>179</v>
      </c>
      <c r="H669" s="295">
        <v>134.39500000000001</v>
      </c>
      <c r="I669" s="296"/>
      <c r="J669" s="297">
        <f>ROUND(I669*H669,2)</f>
        <v>0</v>
      </c>
      <c r="K669" s="293" t="s">
        <v>1</v>
      </c>
      <c r="L669" s="298"/>
      <c r="M669" s="299" t="s">
        <v>1</v>
      </c>
      <c r="N669" s="300" t="s">
        <v>41</v>
      </c>
      <c r="O669" s="92"/>
      <c r="P669" s="238">
        <f>O669*H669</f>
        <v>0</v>
      </c>
      <c r="Q669" s="238">
        <v>0</v>
      </c>
      <c r="R669" s="238">
        <f>Q669*H669</f>
        <v>0</v>
      </c>
      <c r="S669" s="238">
        <v>0</v>
      </c>
      <c r="T669" s="239">
        <f>S669*H669</f>
        <v>0</v>
      </c>
      <c r="U669" s="39"/>
      <c r="V669" s="39"/>
      <c r="W669" s="39"/>
      <c r="X669" s="39"/>
      <c r="Y669" s="39"/>
      <c r="Z669" s="39"/>
      <c r="AA669" s="39"/>
      <c r="AB669" s="39"/>
      <c r="AC669" s="39"/>
      <c r="AD669" s="39"/>
      <c r="AE669" s="39"/>
      <c r="AR669" s="240" t="s">
        <v>366</v>
      </c>
      <c r="AT669" s="240" t="s">
        <v>371</v>
      </c>
      <c r="AU669" s="240" t="s">
        <v>85</v>
      </c>
      <c r="AY669" s="18" t="s">
        <v>253</v>
      </c>
      <c r="BE669" s="241">
        <f>IF(N669="základní",J669,0)</f>
        <v>0</v>
      </c>
      <c r="BF669" s="241">
        <f>IF(N669="snížená",J669,0)</f>
        <v>0</v>
      </c>
      <c r="BG669" s="241">
        <f>IF(N669="zákl. přenesená",J669,0)</f>
        <v>0</v>
      </c>
      <c r="BH669" s="241">
        <f>IF(N669="sníž. přenesená",J669,0)</f>
        <v>0</v>
      </c>
      <c r="BI669" s="241">
        <f>IF(N669="nulová",J669,0)</f>
        <v>0</v>
      </c>
      <c r="BJ669" s="18" t="s">
        <v>83</v>
      </c>
      <c r="BK669" s="241">
        <f>ROUND(I669*H669,2)</f>
        <v>0</v>
      </c>
      <c r="BL669" s="18" t="s">
        <v>398</v>
      </c>
      <c r="BM669" s="240" t="s">
        <v>900</v>
      </c>
    </row>
    <row r="670" s="2" customFormat="1">
      <c r="A670" s="39"/>
      <c r="B670" s="40"/>
      <c r="C670" s="41"/>
      <c r="D670" s="249" t="s">
        <v>479</v>
      </c>
      <c r="E670" s="41"/>
      <c r="F670" s="301" t="s">
        <v>901</v>
      </c>
      <c r="G670" s="41"/>
      <c r="H670" s="41"/>
      <c r="I670" s="244"/>
      <c r="J670" s="41"/>
      <c r="K670" s="41"/>
      <c r="L670" s="45"/>
      <c r="M670" s="245"/>
      <c r="N670" s="246"/>
      <c r="O670" s="92"/>
      <c r="P670" s="92"/>
      <c r="Q670" s="92"/>
      <c r="R670" s="92"/>
      <c r="S670" s="92"/>
      <c r="T670" s="93"/>
      <c r="U670" s="39"/>
      <c r="V670" s="39"/>
      <c r="W670" s="39"/>
      <c r="X670" s="39"/>
      <c r="Y670" s="39"/>
      <c r="Z670" s="39"/>
      <c r="AA670" s="39"/>
      <c r="AB670" s="39"/>
      <c r="AC670" s="39"/>
      <c r="AD670" s="39"/>
      <c r="AE670" s="39"/>
      <c r="AT670" s="18" t="s">
        <v>479</v>
      </c>
      <c r="AU670" s="18" t="s">
        <v>85</v>
      </c>
    </row>
    <row r="671" s="14" customFormat="1">
      <c r="A671" s="14"/>
      <c r="B671" s="258"/>
      <c r="C671" s="259"/>
      <c r="D671" s="249" t="s">
        <v>264</v>
      </c>
      <c r="E671" s="260" t="s">
        <v>1</v>
      </c>
      <c r="F671" s="261" t="s">
        <v>181</v>
      </c>
      <c r="G671" s="259"/>
      <c r="H671" s="262">
        <v>124.44</v>
      </c>
      <c r="I671" s="263"/>
      <c r="J671" s="259"/>
      <c r="K671" s="259"/>
      <c r="L671" s="264"/>
      <c r="M671" s="265"/>
      <c r="N671" s="266"/>
      <c r="O671" s="266"/>
      <c r="P671" s="266"/>
      <c r="Q671" s="266"/>
      <c r="R671" s="266"/>
      <c r="S671" s="266"/>
      <c r="T671" s="267"/>
      <c r="U671" s="14"/>
      <c r="V671" s="14"/>
      <c r="W671" s="14"/>
      <c r="X671" s="14"/>
      <c r="Y671" s="14"/>
      <c r="Z671" s="14"/>
      <c r="AA671" s="14"/>
      <c r="AB671" s="14"/>
      <c r="AC671" s="14"/>
      <c r="AD671" s="14"/>
      <c r="AE671" s="14"/>
      <c r="AT671" s="268" t="s">
        <v>264</v>
      </c>
      <c r="AU671" s="268" t="s">
        <v>85</v>
      </c>
      <c r="AV671" s="14" t="s">
        <v>85</v>
      </c>
      <c r="AW671" s="14" t="s">
        <v>32</v>
      </c>
      <c r="AX671" s="14" t="s">
        <v>83</v>
      </c>
      <c r="AY671" s="268" t="s">
        <v>253</v>
      </c>
    </row>
    <row r="672" s="14" customFormat="1">
      <c r="A672" s="14"/>
      <c r="B672" s="258"/>
      <c r="C672" s="259"/>
      <c r="D672" s="249" t="s">
        <v>264</v>
      </c>
      <c r="E672" s="259"/>
      <c r="F672" s="261" t="s">
        <v>902</v>
      </c>
      <c r="G672" s="259"/>
      <c r="H672" s="262">
        <v>134.39500000000001</v>
      </c>
      <c r="I672" s="263"/>
      <c r="J672" s="259"/>
      <c r="K672" s="259"/>
      <c r="L672" s="264"/>
      <c r="M672" s="265"/>
      <c r="N672" s="266"/>
      <c r="O672" s="266"/>
      <c r="P672" s="266"/>
      <c r="Q672" s="266"/>
      <c r="R672" s="266"/>
      <c r="S672" s="266"/>
      <c r="T672" s="267"/>
      <c r="U672" s="14"/>
      <c r="V672" s="14"/>
      <c r="W672" s="14"/>
      <c r="X672" s="14"/>
      <c r="Y672" s="14"/>
      <c r="Z672" s="14"/>
      <c r="AA672" s="14"/>
      <c r="AB672" s="14"/>
      <c r="AC672" s="14"/>
      <c r="AD672" s="14"/>
      <c r="AE672" s="14"/>
      <c r="AT672" s="268" t="s">
        <v>264</v>
      </c>
      <c r="AU672" s="268" t="s">
        <v>85</v>
      </c>
      <c r="AV672" s="14" t="s">
        <v>85</v>
      </c>
      <c r="AW672" s="14" t="s">
        <v>4</v>
      </c>
      <c r="AX672" s="14" t="s">
        <v>83</v>
      </c>
      <c r="AY672" s="268" t="s">
        <v>253</v>
      </c>
    </row>
    <row r="673" s="2" customFormat="1" ht="16.5" customHeight="1">
      <c r="A673" s="39"/>
      <c r="B673" s="40"/>
      <c r="C673" s="291" t="s">
        <v>903</v>
      </c>
      <c r="D673" s="291" t="s">
        <v>371</v>
      </c>
      <c r="E673" s="292" t="s">
        <v>904</v>
      </c>
      <c r="F673" s="293" t="s">
        <v>905</v>
      </c>
      <c r="G673" s="294" t="s">
        <v>179</v>
      </c>
      <c r="H673" s="295">
        <v>5.7240000000000002</v>
      </c>
      <c r="I673" s="296"/>
      <c r="J673" s="297">
        <f>ROUND(I673*H673,2)</f>
        <v>0</v>
      </c>
      <c r="K673" s="293" t="s">
        <v>1</v>
      </c>
      <c r="L673" s="298"/>
      <c r="M673" s="299" t="s">
        <v>1</v>
      </c>
      <c r="N673" s="300" t="s">
        <v>41</v>
      </c>
      <c r="O673" s="92"/>
      <c r="P673" s="238">
        <f>O673*H673</f>
        <v>0</v>
      </c>
      <c r="Q673" s="238">
        <v>0</v>
      </c>
      <c r="R673" s="238">
        <f>Q673*H673</f>
        <v>0</v>
      </c>
      <c r="S673" s="238">
        <v>0</v>
      </c>
      <c r="T673" s="239">
        <f>S673*H673</f>
        <v>0</v>
      </c>
      <c r="U673" s="39"/>
      <c r="V673" s="39"/>
      <c r="W673" s="39"/>
      <c r="X673" s="39"/>
      <c r="Y673" s="39"/>
      <c r="Z673" s="39"/>
      <c r="AA673" s="39"/>
      <c r="AB673" s="39"/>
      <c r="AC673" s="39"/>
      <c r="AD673" s="39"/>
      <c r="AE673" s="39"/>
      <c r="AR673" s="240" t="s">
        <v>366</v>
      </c>
      <c r="AT673" s="240" t="s">
        <v>371</v>
      </c>
      <c r="AU673" s="240" t="s">
        <v>85</v>
      </c>
      <c r="AY673" s="18" t="s">
        <v>253</v>
      </c>
      <c r="BE673" s="241">
        <f>IF(N673="základní",J673,0)</f>
        <v>0</v>
      </c>
      <c r="BF673" s="241">
        <f>IF(N673="snížená",J673,0)</f>
        <v>0</v>
      </c>
      <c r="BG673" s="241">
        <f>IF(N673="zákl. přenesená",J673,0)</f>
        <v>0</v>
      </c>
      <c r="BH673" s="241">
        <f>IF(N673="sníž. přenesená",J673,0)</f>
        <v>0</v>
      </c>
      <c r="BI673" s="241">
        <f>IF(N673="nulová",J673,0)</f>
        <v>0</v>
      </c>
      <c r="BJ673" s="18" t="s">
        <v>83</v>
      </c>
      <c r="BK673" s="241">
        <f>ROUND(I673*H673,2)</f>
        <v>0</v>
      </c>
      <c r="BL673" s="18" t="s">
        <v>398</v>
      </c>
      <c r="BM673" s="240" t="s">
        <v>906</v>
      </c>
    </row>
    <row r="674" s="2" customFormat="1">
      <c r="A674" s="39"/>
      <c r="B674" s="40"/>
      <c r="C674" s="41"/>
      <c r="D674" s="249" t="s">
        <v>479</v>
      </c>
      <c r="E674" s="41"/>
      <c r="F674" s="301" t="s">
        <v>901</v>
      </c>
      <c r="G674" s="41"/>
      <c r="H674" s="41"/>
      <c r="I674" s="244"/>
      <c r="J674" s="41"/>
      <c r="K674" s="41"/>
      <c r="L674" s="45"/>
      <c r="M674" s="245"/>
      <c r="N674" s="246"/>
      <c r="O674" s="92"/>
      <c r="P674" s="92"/>
      <c r="Q674" s="92"/>
      <c r="R674" s="92"/>
      <c r="S674" s="92"/>
      <c r="T674" s="93"/>
      <c r="U674" s="39"/>
      <c r="V674" s="39"/>
      <c r="W674" s="39"/>
      <c r="X674" s="39"/>
      <c r="Y674" s="39"/>
      <c r="Z674" s="39"/>
      <c r="AA674" s="39"/>
      <c r="AB674" s="39"/>
      <c r="AC674" s="39"/>
      <c r="AD674" s="39"/>
      <c r="AE674" s="39"/>
      <c r="AT674" s="18" t="s">
        <v>479</v>
      </c>
      <c r="AU674" s="18" t="s">
        <v>85</v>
      </c>
    </row>
    <row r="675" s="14" customFormat="1">
      <c r="A675" s="14"/>
      <c r="B675" s="258"/>
      <c r="C675" s="259"/>
      <c r="D675" s="249" t="s">
        <v>264</v>
      </c>
      <c r="E675" s="260" t="s">
        <v>1</v>
      </c>
      <c r="F675" s="261" t="s">
        <v>195</v>
      </c>
      <c r="G675" s="259"/>
      <c r="H675" s="262">
        <v>5.2999999999999998</v>
      </c>
      <c r="I675" s="263"/>
      <c r="J675" s="259"/>
      <c r="K675" s="259"/>
      <c r="L675" s="264"/>
      <c r="M675" s="265"/>
      <c r="N675" s="266"/>
      <c r="O675" s="266"/>
      <c r="P675" s="266"/>
      <c r="Q675" s="266"/>
      <c r="R675" s="266"/>
      <c r="S675" s="266"/>
      <c r="T675" s="267"/>
      <c r="U675" s="14"/>
      <c r="V675" s="14"/>
      <c r="W675" s="14"/>
      <c r="X675" s="14"/>
      <c r="Y675" s="14"/>
      <c r="Z675" s="14"/>
      <c r="AA675" s="14"/>
      <c r="AB675" s="14"/>
      <c r="AC675" s="14"/>
      <c r="AD675" s="14"/>
      <c r="AE675" s="14"/>
      <c r="AT675" s="268" t="s">
        <v>264</v>
      </c>
      <c r="AU675" s="268" t="s">
        <v>85</v>
      </c>
      <c r="AV675" s="14" t="s">
        <v>85</v>
      </c>
      <c r="AW675" s="14" t="s">
        <v>32</v>
      </c>
      <c r="AX675" s="14" t="s">
        <v>83</v>
      </c>
      <c r="AY675" s="268" t="s">
        <v>253</v>
      </c>
    </row>
    <row r="676" s="14" customFormat="1">
      <c r="A676" s="14"/>
      <c r="B676" s="258"/>
      <c r="C676" s="259"/>
      <c r="D676" s="249" t="s">
        <v>264</v>
      </c>
      <c r="E676" s="259"/>
      <c r="F676" s="261" t="s">
        <v>907</v>
      </c>
      <c r="G676" s="259"/>
      <c r="H676" s="262">
        <v>5.7240000000000002</v>
      </c>
      <c r="I676" s="263"/>
      <c r="J676" s="259"/>
      <c r="K676" s="259"/>
      <c r="L676" s="264"/>
      <c r="M676" s="265"/>
      <c r="N676" s="266"/>
      <c r="O676" s="266"/>
      <c r="P676" s="266"/>
      <c r="Q676" s="266"/>
      <c r="R676" s="266"/>
      <c r="S676" s="266"/>
      <c r="T676" s="267"/>
      <c r="U676" s="14"/>
      <c r="V676" s="14"/>
      <c r="W676" s="14"/>
      <c r="X676" s="14"/>
      <c r="Y676" s="14"/>
      <c r="Z676" s="14"/>
      <c r="AA676" s="14"/>
      <c r="AB676" s="14"/>
      <c r="AC676" s="14"/>
      <c r="AD676" s="14"/>
      <c r="AE676" s="14"/>
      <c r="AT676" s="268" t="s">
        <v>264</v>
      </c>
      <c r="AU676" s="268" t="s">
        <v>85</v>
      </c>
      <c r="AV676" s="14" t="s">
        <v>85</v>
      </c>
      <c r="AW676" s="14" t="s">
        <v>4</v>
      </c>
      <c r="AX676" s="14" t="s">
        <v>83</v>
      </c>
      <c r="AY676" s="268" t="s">
        <v>253</v>
      </c>
    </row>
    <row r="677" s="2" customFormat="1" ht="24.15" customHeight="1">
      <c r="A677" s="39"/>
      <c r="B677" s="40"/>
      <c r="C677" s="229" t="s">
        <v>908</v>
      </c>
      <c r="D677" s="229" t="s">
        <v>256</v>
      </c>
      <c r="E677" s="230" t="s">
        <v>909</v>
      </c>
      <c r="F677" s="231" t="s">
        <v>910</v>
      </c>
      <c r="G677" s="232" t="s">
        <v>179</v>
      </c>
      <c r="H677" s="233">
        <v>129.74000000000001</v>
      </c>
      <c r="I677" s="234"/>
      <c r="J677" s="235">
        <f>ROUND(I677*H677,2)</f>
        <v>0</v>
      </c>
      <c r="K677" s="231" t="s">
        <v>259</v>
      </c>
      <c r="L677" s="45"/>
      <c r="M677" s="236" t="s">
        <v>1</v>
      </c>
      <c r="N677" s="237" t="s">
        <v>41</v>
      </c>
      <c r="O677" s="92"/>
      <c r="P677" s="238">
        <f>O677*H677</f>
        <v>0</v>
      </c>
      <c r="Q677" s="238">
        <v>0.00013999999999999999</v>
      </c>
      <c r="R677" s="238">
        <f>Q677*H677</f>
        <v>0.018163599999999998</v>
      </c>
      <c r="S677" s="238">
        <v>0</v>
      </c>
      <c r="T677" s="239">
        <f>S677*H677</f>
        <v>0</v>
      </c>
      <c r="U677" s="39"/>
      <c r="V677" s="39"/>
      <c r="W677" s="39"/>
      <c r="X677" s="39"/>
      <c r="Y677" s="39"/>
      <c r="Z677" s="39"/>
      <c r="AA677" s="39"/>
      <c r="AB677" s="39"/>
      <c r="AC677" s="39"/>
      <c r="AD677" s="39"/>
      <c r="AE677" s="39"/>
      <c r="AR677" s="240" t="s">
        <v>398</v>
      </c>
      <c r="AT677" s="240" t="s">
        <v>256</v>
      </c>
      <c r="AU677" s="240" t="s">
        <v>85</v>
      </c>
      <c r="AY677" s="18" t="s">
        <v>253</v>
      </c>
      <c r="BE677" s="241">
        <f>IF(N677="základní",J677,0)</f>
        <v>0</v>
      </c>
      <c r="BF677" s="241">
        <f>IF(N677="snížená",J677,0)</f>
        <v>0</v>
      </c>
      <c r="BG677" s="241">
        <f>IF(N677="zákl. přenesená",J677,0)</f>
        <v>0</v>
      </c>
      <c r="BH677" s="241">
        <f>IF(N677="sníž. přenesená",J677,0)</f>
        <v>0</v>
      </c>
      <c r="BI677" s="241">
        <f>IF(N677="nulová",J677,0)</f>
        <v>0</v>
      </c>
      <c r="BJ677" s="18" t="s">
        <v>83</v>
      </c>
      <c r="BK677" s="241">
        <f>ROUND(I677*H677,2)</f>
        <v>0</v>
      </c>
      <c r="BL677" s="18" t="s">
        <v>398</v>
      </c>
      <c r="BM677" s="240" t="s">
        <v>911</v>
      </c>
    </row>
    <row r="678" s="2" customFormat="1">
      <c r="A678" s="39"/>
      <c r="B678" s="40"/>
      <c r="C678" s="41"/>
      <c r="D678" s="242" t="s">
        <v>262</v>
      </c>
      <c r="E678" s="41"/>
      <c r="F678" s="243" t="s">
        <v>912</v>
      </c>
      <c r="G678" s="41"/>
      <c r="H678" s="41"/>
      <c r="I678" s="244"/>
      <c r="J678" s="41"/>
      <c r="K678" s="41"/>
      <c r="L678" s="45"/>
      <c r="M678" s="245"/>
      <c r="N678" s="246"/>
      <c r="O678" s="92"/>
      <c r="P678" s="92"/>
      <c r="Q678" s="92"/>
      <c r="R678" s="92"/>
      <c r="S678" s="92"/>
      <c r="T678" s="93"/>
      <c r="U678" s="39"/>
      <c r="V678" s="39"/>
      <c r="W678" s="39"/>
      <c r="X678" s="39"/>
      <c r="Y678" s="39"/>
      <c r="Z678" s="39"/>
      <c r="AA678" s="39"/>
      <c r="AB678" s="39"/>
      <c r="AC678" s="39"/>
      <c r="AD678" s="39"/>
      <c r="AE678" s="39"/>
      <c r="AT678" s="18" t="s">
        <v>262</v>
      </c>
      <c r="AU678" s="18" t="s">
        <v>85</v>
      </c>
    </row>
    <row r="679" s="14" customFormat="1">
      <c r="A679" s="14"/>
      <c r="B679" s="258"/>
      <c r="C679" s="259"/>
      <c r="D679" s="249" t="s">
        <v>264</v>
      </c>
      <c r="E679" s="260" t="s">
        <v>1</v>
      </c>
      <c r="F679" s="261" t="s">
        <v>181</v>
      </c>
      <c r="G679" s="259"/>
      <c r="H679" s="262">
        <v>124.44</v>
      </c>
      <c r="I679" s="263"/>
      <c r="J679" s="259"/>
      <c r="K679" s="259"/>
      <c r="L679" s="264"/>
      <c r="M679" s="265"/>
      <c r="N679" s="266"/>
      <c r="O679" s="266"/>
      <c r="P679" s="266"/>
      <c r="Q679" s="266"/>
      <c r="R679" s="266"/>
      <c r="S679" s="266"/>
      <c r="T679" s="267"/>
      <c r="U679" s="14"/>
      <c r="V679" s="14"/>
      <c r="W679" s="14"/>
      <c r="X679" s="14"/>
      <c r="Y679" s="14"/>
      <c r="Z679" s="14"/>
      <c r="AA679" s="14"/>
      <c r="AB679" s="14"/>
      <c r="AC679" s="14"/>
      <c r="AD679" s="14"/>
      <c r="AE679" s="14"/>
      <c r="AT679" s="268" t="s">
        <v>264</v>
      </c>
      <c r="AU679" s="268" t="s">
        <v>85</v>
      </c>
      <c r="AV679" s="14" t="s">
        <v>85</v>
      </c>
      <c r="AW679" s="14" t="s">
        <v>32</v>
      </c>
      <c r="AX679" s="14" t="s">
        <v>76</v>
      </c>
      <c r="AY679" s="268" t="s">
        <v>253</v>
      </c>
    </row>
    <row r="680" s="14" customFormat="1">
      <c r="A680" s="14"/>
      <c r="B680" s="258"/>
      <c r="C680" s="259"/>
      <c r="D680" s="249" t="s">
        <v>264</v>
      </c>
      <c r="E680" s="260" t="s">
        <v>1</v>
      </c>
      <c r="F680" s="261" t="s">
        <v>195</v>
      </c>
      <c r="G680" s="259"/>
      <c r="H680" s="262">
        <v>5.2999999999999998</v>
      </c>
      <c r="I680" s="263"/>
      <c r="J680" s="259"/>
      <c r="K680" s="259"/>
      <c r="L680" s="264"/>
      <c r="M680" s="265"/>
      <c r="N680" s="266"/>
      <c r="O680" s="266"/>
      <c r="P680" s="266"/>
      <c r="Q680" s="266"/>
      <c r="R680" s="266"/>
      <c r="S680" s="266"/>
      <c r="T680" s="267"/>
      <c r="U680" s="14"/>
      <c r="V680" s="14"/>
      <c r="W680" s="14"/>
      <c r="X680" s="14"/>
      <c r="Y680" s="14"/>
      <c r="Z680" s="14"/>
      <c r="AA680" s="14"/>
      <c r="AB680" s="14"/>
      <c r="AC680" s="14"/>
      <c r="AD680" s="14"/>
      <c r="AE680" s="14"/>
      <c r="AT680" s="268" t="s">
        <v>264</v>
      </c>
      <c r="AU680" s="268" t="s">
        <v>85</v>
      </c>
      <c r="AV680" s="14" t="s">
        <v>85</v>
      </c>
      <c r="AW680" s="14" t="s">
        <v>32</v>
      </c>
      <c r="AX680" s="14" t="s">
        <v>76</v>
      </c>
      <c r="AY680" s="268" t="s">
        <v>253</v>
      </c>
    </row>
    <row r="681" s="15" customFormat="1">
      <c r="A681" s="15"/>
      <c r="B681" s="269"/>
      <c r="C681" s="270"/>
      <c r="D681" s="249" t="s">
        <v>264</v>
      </c>
      <c r="E681" s="271" t="s">
        <v>1</v>
      </c>
      <c r="F681" s="272" t="s">
        <v>283</v>
      </c>
      <c r="G681" s="270"/>
      <c r="H681" s="273">
        <v>129.74000000000001</v>
      </c>
      <c r="I681" s="274"/>
      <c r="J681" s="270"/>
      <c r="K681" s="270"/>
      <c r="L681" s="275"/>
      <c r="M681" s="276"/>
      <c r="N681" s="277"/>
      <c r="O681" s="277"/>
      <c r="P681" s="277"/>
      <c r="Q681" s="277"/>
      <c r="R681" s="277"/>
      <c r="S681" s="277"/>
      <c r="T681" s="278"/>
      <c r="U681" s="15"/>
      <c r="V681" s="15"/>
      <c r="W681" s="15"/>
      <c r="X681" s="15"/>
      <c r="Y681" s="15"/>
      <c r="Z681" s="15"/>
      <c r="AA681" s="15"/>
      <c r="AB681" s="15"/>
      <c r="AC681" s="15"/>
      <c r="AD681" s="15"/>
      <c r="AE681" s="15"/>
      <c r="AT681" s="279" t="s">
        <v>264</v>
      </c>
      <c r="AU681" s="279" t="s">
        <v>85</v>
      </c>
      <c r="AV681" s="15" t="s">
        <v>260</v>
      </c>
      <c r="AW681" s="15" t="s">
        <v>32</v>
      </c>
      <c r="AX681" s="15" t="s">
        <v>83</v>
      </c>
      <c r="AY681" s="279" t="s">
        <v>253</v>
      </c>
    </row>
    <row r="682" s="2" customFormat="1" ht="16.5" customHeight="1">
      <c r="A682" s="39"/>
      <c r="B682" s="40"/>
      <c r="C682" s="229" t="s">
        <v>913</v>
      </c>
      <c r="D682" s="229" t="s">
        <v>256</v>
      </c>
      <c r="E682" s="230" t="s">
        <v>914</v>
      </c>
      <c r="F682" s="231" t="s">
        <v>915</v>
      </c>
      <c r="G682" s="232" t="s">
        <v>179</v>
      </c>
      <c r="H682" s="233">
        <v>129.74000000000001</v>
      </c>
      <c r="I682" s="234"/>
      <c r="J682" s="235">
        <f>ROUND(I682*H682,2)</f>
        <v>0</v>
      </c>
      <c r="K682" s="231" t="s">
        <v>259</v>
      </c>
      <c r="L682" s="45"/>
      <c r="M682" s="236" t="s">
        <v>1</v>
      </c>
      <c r="N682" s="237" t="s">
        <v>41</v>
      </c>
      <c r="O682" s="92"/>
      <c r="P682" s="238">
        <f>O682*H682</f>
        <v>0</v>
      </c>
      <c r="Q682" s="238">
        <v>0</v>
      </c>
      <c r="R682" s="238">
        <f>Q682*H682</f>
        <v>0</v>
      </c>
      <c r="S682" s="238">
        <v>0</v>
      </c>
      <c r="T682" s="239">
        <f>S682*H682</f>
        <v>0</v>
      </c>
      <c r="U682" s="39"/>
      <c r="V682" s="39"/>
      <c r="W682" s="39"/>
      <c r="X682" s="39"/>
      <c r="Y682" s="39"/>
      <c r="Z682" s="39"/>
      <c r="AA682" s="39"/>
      <c r="AB682" s="39"/>
      <c r="AC682" s="39"/>
      <c r="AD682" s="39"/>
      <c r="AE682" s="39"/>
      <c r="AR682" s="240" t="s">
        <v>398</v>
      </c>
      <c r="AT682" s="240" t="s">
        <v>256</v>
      </c>
      <c r="AU682" s="240" t="s">
        <v>85</v>
      </c>
      <c r="AY682" s="18" t="s">
        <v>253</v>
      </c>
      <c r="BE682" s="241">
        <f>IF(N682="základní",J682,0)</f>
        <v>0</v>
      </c>
      <c r="BF682" s="241">
        <f>IF(N682="snížená",J682,0)</f>
        <v>0</v>
      </c>
      <c r="BG682" s="241">
        <f>IF(N682="zákl. přenesená",J682,0)</f>
        <v>0</v>
      </c>
      <c r="BH682" s="241">
        <f>IF(N682="sníž. přenesená",J682,0)</f>
        <v>0</v>
      </c>
      <c r="BI682" s="241">
        <f>IF(N682="nulová",J682,0)</f>
        <v>0</v>
      </c>
      <c r="BJ682" s="18" t="s">
        <v>83</v>
      </c>
      <c r="BK682" s="241">
        <f>ROUND(I682*H682,2)</f>
        <v>0</v>
      </c>
      <c r="BL682" s="18" t="s">
        <v>398</v>
      </c>
      <c r="BM682" s="240" t="s">
        <v>916</v>
      </c>
    </row>
    <row r="683" s="2" customFormat="1">
      <c r="A683" s="39"/>
      <c r="B683" s="40"/>
      <c r="C683" s="41"/>
      <c r="D683" s="242" t="s">
        <v>262</v>
      </c>
      <c r="E683" s="41"/>
      <c r="F683" s="243" t="s">
        <v>917</v>
      </c>
      <c r="G683" s="41"/>
      <c r="H683" s="41"/>
      <c r="I683" s="244"/>
      <c r="J683" s="41"/>
      <c r="K683" s="41"/>
      <c r="L683" s="45"/>
      <c r="M683" s="245"/>
      <c r="N683" s="246"/>
      <c r="O683" s="92"/>
      <c r="P683" s="92"/>
      <c r="Q683" s="92"/>
      <c r="R683" s="92"/>
      <c r="S683" s="92"/>
      <c r="T683" s="93"/>
      <c r="U683" s="39"/>
      <c r="V683" s="39"/>
      <c r="W683" s="39"/>
      <c r="X683" s="39"/>
      <c r="Y683" s="39"/>
      <c r="Z683" s="39"/>
      <c r="AA683" s="39"/>
      <c r="AB683" s="39"/>
      <c r="AC683" s="39"/>
      <c r="AD683" s="39"/>
      <c r="AE683" s="39"/>
      <c r="AT683" s="18" t="s">
        <v>262</v>
      </c>
      <c r="AU683" s="18" t="s">
        <v>85</v>
      </c>
    </row>
    <row r="684" s="14" customFormat="1">
      <c r="A684" s="14"/>
      <c r="B684" s="258"/>
      <c r="C684" s="259"/>
      <c r="D684" s="249" t="s">
        <v>264</v>
      </c>
      <c r="E684" s="260" t="s">
        <v>1</v>
      </c>
      <c r="F684" s="261" t="s">
        <v>181</v>
      </c>
      <c r="G684" s="259"/>
      <c r="H684" s="262">
        <v>124.44</v>
      </c>
      <c r="I684" s="263"/>
      <c r="J684" s="259"/>
      <c r="K684" s="259"/>
      <c r="L684" s="264"/>
      <c r="M684" s="265"/>
      <c r="N684" s="266"/>
      <c r="O684" s="266"/>
      <c r="P684" s="266"/>
      <c r="Q684" s="266"/>
      <c r="R684" s="266"/>
      <c r="S684" s="266"/>
      <c r="T684" s="267"/>
      <c r="U684" s="14"/>
      <c r="V684" s="14"/>
      <c r="W684" s="14"/>
      <c r="X684" s="14"/>
      <c r="Y684" s="14"/>
      <c r="Z684" s="14"/>
      <c r="AA684" s="14"/>
      <c r="AB684" s="14"/>
      <c r="AC684" s="14"/>
      <c r="AD684" s="14"/>
      <c r="AE684" s="14"/>
      <c r="AT684" s="268" t="s">
        <v>264</v>
      </c>
      <c r="AU684" s="268" t="s">
        <v>85</v>
      </c>
      <c r="AV684" s="14" t="s">
        <v>85</v>
      </c>
      <c r="AW684" s="14" t="s">
        <v>32</v>
      </c>
      <c r="AX684" s="14" t="s">
        <v>76</v>
      </c>
      <c r="AY684" s="268" t="s">
        <v>253</v>
      </c>
    </row>
    <row r="685" s="14" customFormat="1">
      <c r="A685" s="14"/>
      <c r="B685" s="258"/>
      <c r="C685" s="259"/>
      <c r="D685" s="249" t="s">
        <v>264</v>
      </c>
      <c r="E685" s="260" t="s">
        <v>1</v>
      </c>
      <c r="F685" s="261" t="s">
        <v>195</v>
      </c>
      <c r="G685" s="259"/>
      <c r="H685" s="262">
        <v>5.2999999999999998</v>
      </c>
      <c r="I685" s="263"/>
      <c r="J685" s="259"/>
      <c r="K685" s="259"/>
      <c r="L685" s="264"/>
      <c r="M685" s="265"/>
      <c r="N685" s="266"/>
      <c r="O685" s="266"/>
      <c r="P685" s="266"/>
      <c r="Q685" s="266"/>
      <c r="R685" s="266"/>
      <c r="S685" s="266"/>
      <c r="T685" s="267"/>
      <c r="U685" s="14"/>
      <c r="V685" s="14"/>
      <c r="W685" s="14"/>
      <c r="X685" s="14"/>
      <c r="Y685" s="14"/>
      <c r="Z685" s="14"/>
      <c r="AA685" s="14"/>
      <c r="AB685" s="14"/>
      <c r="AC685" s="14"/>
      <c r="AD685" s="14"/>
      <c r="AE685" s="14"/>
      <c r="AT685" s="268" t="s">
        <v>264</v>
      </c>
      <c r="AU685" s="268" t="s">
        <v>85</v>
      </c>
      <c r="AV685" s="14" t="s">
        <v>85</v>
      </c>
      <c r="AW685" s="14" t="s">
        <v>32</v>
      </c>
      <c r="AX685" s="14" t="s">
        <v>76</v>
      </c>
      <c r="AY685" s="268" t="s">
        <v>253</v>
      </c>
    </row>
    <row r="686" s="15" customFormat="1">
      <c r="A686" s="15"/>
      <c r="B686" s="269"/>
      <c r="C686" s="270"/>
      <c r="D686" s="249" t="s">
        <v>264</v>
      </c>
      <c r="E686" s="271" t="s">
        <v>1</v>
      </c>
      <c r="F686" s="272" t="s">
        <v>283</v>
      </c>
      <c r="G686" s="270"/>
      <c r="H686" s="273">
        <v>129.74000000000001</v>
      </c>
      <c r="I686" s="274"/>
      <c r="J686" s="270"/>
      <c r="K686" s="270"/>
      <c r="L686" s="275"/>
      <c r="M686" s="276"/>
      <c r="N686" s="277"/>
      <c r="O686" s="277"/>
      <c r="P686" s="277"/>
      <c r="Q686" s="277"/>
      <c r="R686" s="277"/>
      <c r="S686" s="277"/>
      <c r="T686" s="278"/>
      <c r="U686" s="15"/>
      <c r="V686" s="15"/>
      <c r="W686" s="15"/>
      <c r="X686" s="15"/>
      <c r="Y686" s="15"/>
      <c r="Z686" s="15"/>
      <c r="AA686" s="15"/>
      <c r="AB686" s="15"/>
      <c r="AC686" s="15"/>
      <c r="AD686" s="15"/>
      <c r="AE686" s="15"/>
      <c r="AT686" s="279" t="s">
        <v>264</v>
      </c>
      <c r="AU686" s="279" t="s">
        <v>85</v>
      </c>
      <c r="AV686" s="15" t="s">
        <v>260</v>
      </c>
      <c r="AW686" s="15" t="s">
        <v>32</v>
      </c>
      <c r="AX686" s="15" t="s">
        <v>83</v>
      </c>
      <c r="AY686" s="279" t="s">
        <v>253</v>
      </c>
    </row>
    <row r="687" s="2" customFormat="1" ht="16.5" customHeight="1">
      <c r="A687" s="39"/>
      <c r="B687" s="40"/>
      <c r="C687" s="229" t="s">
        <v>918</v>
      </c>
      <c r="D687" s="229" t="s">
        <v>256</v>
      </c>
      <c r="E687" s="230" t="s">
        <v>919</v>
      </c>
      <c r="F687" s="231" t="s">
        <v>920</v>
      </c>
      <c r="G687" s="232" t="s">
        <v>179</v>
      </c>
      <c r="H687" s="233">
        <v>129.74000000000001</v>
      </c>
      <c r="I687" s="234"/>
      <c r="J687" s="235">
        <f>ROUND(I687*H687,2)</f>
        <v>0</v>
      </c>
      <c r="K687" s="231" t="s">
        <v>259</v>
      </c>
      <c r="L687" s="45"/>
      <c r="M687" s="236" t="s">
        <v>1</v>
      </c>
      <c r="N687" s="237" t="s">
        <v>41</v>
      </c>
      <c r="O687" s="92"/>
      <c r="P687" s="238">
        <f>O687*H687</f>
        <v>0</v>
      </c>
      <c r="Q687" s="238">
        <v>0.00025999999999999998</v>
      </c>
      <c r="R687" s="238">
        <f>Q687*H687</f>
        <v>0.033732400000000003</v>
      </c>
      <c r="S687" s="238">
        <v>0</v>
      </c>
      <c r="T687" s="239">
        <f>S687*H687</f>
        <v>0</v>
      </c>
      <c r="U687" s="39"/>
      <c r="V687" s="39"/>
      <c r="W687" s="39"/>
      <c r="X687" s="39"/>
      <c r="Y687" s="39"/>
      <c r="Z687" s="39"/>
      <c r="AA687" s="39"/>
      <c r="AB687" s="39"/>
      <c r="AC687" s="39"/>
      <c r="AD687" s="39"/>
      <c r="AE687" s="39"/>
      <c r="AR687" s="240" t="s">
        <v>398</v>
      </c>
      <c r="AT687" s="240" t="s">
        <v>256</v>
      </c>
      <c r="AU687" s="240" t="s">
        <v>85</v>
      </c>
      <c r="AY687" s="18" t="s">
        <v>253</v>
      </c>
      <c r="BE687" s="241">
        <f>IF(N687="základní",J687,0)</f>
        <v>0</v>
      </c>
      <c r="BF687" s="241">
        <f>IF(N687="snížená",J687,0)</f>
        <v>0</v>
      </c>
      <c r="BG687" s="241">
        <f>IF(N687="zákl. přenesená",J687,0)</f>
        <v>0</v>
      </c>
      <c r="BH687" s="241">
        <f>IF(N687="sníž. přenesená",J687,0)</f>
        <v>0</v>
      </c>
      <c r="BI687" s="241">
        <f>IF(N687="nulová",J687,0)</f>
        <v>0</v>
      </c>
      <c r="BJ687" s="18" t="s">
        <v>83</v>
      </c>
      <c r="BK687" s="241">
        <f>ROUND(I687*H687,2)</f>
        <v>0</v>
      </c>
      <c r="BL687" s="18" t="s">
        <v>398</v>
      </c>
      <c r="BM687" s="240" t="s">
        <v>921</v>
      </c>
    </row>
    <row r="688" s="2" customFormat="1">
      <c r="A688" s="39"/>
      <c r="B688" s="40"/>
      <c r="C688" s="41"/>
      <c r="D688" s="242" t="s">
        <v>262</v>
      </c>
      <c r="E688" s="41"/>
      <c r="F688" s="243" t="s">
        <v>922</v>
      </c>
      <c r="G688" s="41"/>
      <c r="H688" s="41"/>
      <c r="I688" s="244"/>
      <c r="J688" s="41"/>
      <c r="K688" s="41"/>
      <c r="L688" s="45"/>
      <c r="M688" s="245"/>
      <c r="N688" s="246"/>
      <c r="O688" s="92"/>
      <c r="P688" s="92"/>
      <c r="Q688" s="92"/>
      <c r="R688" s="92"/>
      <c r="S688" s="92"/>
      <c r="T688" s="93"/>
      <c r="U688" s="39"/>
      <c r="V688" s="39"/>
      <c r="W688" s="39"/>
      <c r="X688" s="39"/>
      <c r="Y688" s="39"/>
      <c r="Z688" s="39"/>
      <c r="AA688" s="39"/>
      <c r="AB688" s="39"/>
      <c r="AC688" s="39"/>
      <c r="AD688" s="39"/>
      <c r="AE688" s="39"/>
      <c r="AT688" s="18" t="s">
        <v>262</v>
      </c>
      <c r="AU688" s="18" t="s">
        <v>85</v>
      </c>
    </row>
    <row r="689" s="14" customFormat="1">
      <c r="A689" s="14"/>
      <c r="B689" s="258"/>
      <c r="C689" s="259"/>
      <c r="D689" s="249" t="s">
        <v>264</v>
      </c>
      <c r="E689" s="260" t="s">
        <v>1</v>
      </c>
      <c r="F689" s="261" t="s">
        <v>181</v>
      </c>
      <c r="G689" s="259"/>
      <c r="H689" s="262">
        <v>124.44</v>
      </c>
      <c r="I689" s="263"/>
      <c r="J689" s="259"/>
      <c r="K689" s="259"/>
      <c r="L689" s="264"/>
      <c r="M689" s="265"/>
      <c r="N689" s="266"/>
      <c r="O689" s="266"/>
      <c r="P689" s="266"/>
      <c r="Q689" s="266"/>
      <c r="R689" s="266"/>
      <c r="S689" s="266"/>
      <c r="T689" s="267"/>
      <c r="U689" s="14"/>
      <c r="V689" s="14"/>
      <c r="W689" s="14"/>
      <c r="X689" s="14"/>
      <c r="Y689" s="14"/>
      <c r="Z689" s="14"/>
      <c r="AA689" s="14"/>
      <c r="AB689" s="14"/>
      <c r="AC689" s="14"/>
      <c r="AD689" s="14"/>
      <c r="AE689" s="14"/>
      <c r="AT689" s="268" t="s">
        <v>264</v>
      </c>
      <c r="AU689" s="268" t="s">
        <v>85</v>
      </c>
      <c r="AV689" s="14" t="s">
        <v>85</v>
      </c>
      <c r="AW689" s="14" t="s">
        <v>32</v>
      </c>
      <c r="AX689" s="14" t="s">
        <v>76</v>
      </c>
      <c r="AY689" s="268" t="s">
        <v>253</v>
      </c>
    </row>
    <row r="690" s="14" customFormat="1">
      <c r="A690" s="14"/>
      <c r="B690" s="258"/>
      <c r="C690" s="259"/>
      <c r="D690" s="249" t="s">
        <v>264</v>
      </c>
      <c r="E690" s="260" t="s">
        <v>1</v>
      </c>
      <c r="F690" s="261" t="s">
        <v>195</v>
      </c>
      <c r="G690" s="259"/>
      <c r="H690" s="262">
        <v>5.2999999999999998</v>
      </c>
      <c r="I690" s="263"/>
      <c r="J690" s="259"/>
      <c r="K690" s="259"/>
      <c r="L690" s="264"/>
      <c r="M690" s="265"/>
      <c r="N690" s="266"/>
      <c r="O690" s="266"/>
      <c r="P690" s="266"/>
      <c r="Q690" s="266"/>
      <c r="R690" s="266"/>
      <c r="S690" s="266"/>
      <c r="T690" s="267"/>
      <c r="U690" s="14"/>
      <c r="V690" s="14"/>
      <c r="W690" s="14"/>
      <c r="X690" s="14"/>
      <c r="Y690" s="14"/>
      <c r="Z690" s="14"/>
      <c r="AA690" s="14"/>
      <c r="AB690" s="14"/>
      <c r="AC690" s="14"/>
      <c r="AD690" s="14"/>
      <c r="AE690" s="14"/>
      <c r="AT690" s="268" t="s">
        <v>264</v>
      </c>
      <c r="AU690" s="268" t="s">
        <v>85</v>
      </c>
      <c r="AV690" s="14" t="s">
        <v>85</v>
      </c>
      <c r="AW690" s="14" t="s">
        <v>32</v>
      </c>
      <c r="AX690" s="14" t="s">
        <v>76</v>
      </c>
      <c r="AY690" s="268" t="s">
        <v>253</v>
      </c>
    </row>
    <row r="691" s="15" customFormat="1">
      <c r="A691" s="15"/>
      <c r="B691" s="269"/>
      <c r="C691" s="270"/>
      <c r="D691" s="249" t="s">
        <v>264</v>
      </c>
      <c r="E691" s="271" t="s">
        <v>1</v>
      </c>
      <c r="F691" s="272" t="s">
        <v>283</v>
      </c>
      <c r="G691" s="270"/>
      <c r="H691" s="273">
        <v>129.74000000000001</v>
      </c>
      <c r="I691" s="274"/>
      <c r="J691" s="270"/>
      <c r="K691" s="270"/>
      <c r="L691" s="275"/>
      <c r="M691" s="276"/>
      <c r="N691" s="277"/>
      <c r="O691" s="277"/>
      <c r="P691" s="277"/>
      <c r="Q691" s="277"/>
      <c r="R691" s="277"/>
      <c r="S691" s="277"/>
      <c r="T691" s="278"/>
      <c r="U691" s="15"/>
      <c r="V691" s="15"/>
      <c r="W691" s="15"/>
      <c r="X691" s="15"/>
      <c r="Y691" s="15"/>
      <c r="Z691" s="15"/>
      <c r="AA691" s="15"/>
      <c r="AB691" s="15"/>
      <c r="AC691" s="15"/>
      <c r="AD691" s="15"/>
      <c r="AE691" s="15"/>
      <c r="AT691" s="279" t="s">
        <v>264</v>
      </c>
      <c r="AU691" s="279" t="s">
        <v>85</v>
      </c>
      <c r="AV691" s="15" t="s">
        <v>260</v>
      </c>
      <c r="AW691" s="15" t="s">
        <v>32</v>
      </c>
      <c r="AX691" s="15" t="s">
        <v>83</v>
      </c>
      <c r="AY691" s="279" t="s">
        <v>253</v>
      </c>
    </row>
    <row r="692" s="2" customFormat="1" ht="24.15" customHeight="1">
      <c r="A692" s="39"/>
      <c r="B692" s="40"/>
      <c r="C692" s="229" t="s">
        <v>923</v>
      </c>
      <c r="D692" s="229" t="s">
        <v>256</v>
      </c>
      <c r="E692" s="230" t="s">
        <v>924</v>
      </c>
      <c r="F692" s="231" t="s">
        <v>925</v>
      </c>
      <c r="G692" s="232" t="s">
        <v>179</v>
      </c>
      <c r="H692" s="233">
        <v>129.74000000000001</v>
      </c>
      <c r="I692" s="234"/>
      <c r="J692" s="235">
        <f>ROUND(I692*H692,2)</f>
        <v>0</v>
      </c>
      <c r="K692" s="231" t="s">
        <v>259</v>
      </c>
      <c r="L692" s="45"/>
      <c r="M692" s="236" t="s">
        <v>1</v>
      </c>
      <c r="N692" s="237" t="s">
        <v>41</v>
      </c>
      <c r="O692" s="92"/>
      <c r="P692" s="238">
        <f>O692*H692</f>
        <v>0</v>
      </c>
      <c r="Q692" s="238">
        <v>0.00020000000000000001</v>
      </c>
      <c r="R692" s="238">
        <f>Q692*H692</f>
        <v>0.025948000000000002</v>
      </c>
      <c r="S692" s="238">
        <v>0</v>
      </c>
      <c r="T692" s="239">
        <f>S692*H692</f>
        <v>0</v>
      </c>
      <c r="U692" s="39"/>
      <c r="V692" s="39"/>
      <c r="W692" s="39"/>
      <c r="X692" s="39"/>
      <c r="Y692" s="39"/>
      <c r="Z692" s="39"/>
      <c r="AA692" s="39"/>
      <c r="AB692" s="39"/>
      <c r="AC692" s="39"/>
      <c r="AD692" s="39"/>
      <c r="AE692" s="39"/>
      <c r="AR692" s="240" t="s">
        <v>398</v>
      </c>
      <c r="AT692" s="240" t="s">
        <v>256</v>
      </c>
      <c r="AU692" s="240" t="s">
        <v>85</v>
      </c>
      <c r="AY692" s="18" t="s">
        <v>253</v>
      </c>
      <c r="BE692" s="241">
        <f>IF(N692="základní",J692,0)</f>
        <v>0</v>
      </c>
      <c r="BF692" s="241">
        <f>IF(N692="snížená",J692,0)</f>
        <v>0</v>
      </c>
      <c r="BG692" s="241">
        <f>IF(N692="zákl. přenesená",J692,0)</f>
        <v>0</v>
      </c>
      <c r="BH692" s="241">
        <f>IF(N692="sníž. přenesená",J692,0)</f>
        <v>0</v>
      </c>
      <c r="BI692" s="241">
        <f>IF(N692="nulová",J692,0)</f>
        <v>0</v>
      </c>
      <c r="BJ692" s="18" t="s">
        <v>83</v>
      </c>
      <c r="BK692" s="241">
        <f>ROUND(I692*H692,2)</f>
        <v>0</v>
      </c>
      <c r="BL692" s="18" t="s">
        <v>398</v>
      </c>
      <c r="BM692" s="240" t="s">
        <v>926</v>
      </c>
    </row>
    <row r="693" s="2" customFormat="1">
      <c r="A693" s="39"/>
      <c r="B693" s="40"/>
      <c r="C693" s="41"/>
      <c r="D693" s="242" t="s">
        <v>262</v>
      </c>
      <c r="E693" s="41"/>
      <c r="F693" s="243" t="s">
        <v>927</v>
      </c>
      <c r="G693" s="41"/>
      <c r="H693" s="41"/>
      <c r="I693" s="244"/>
      <c r="J693" s="41"/>
      <c r="K693" s="41"/>
      <c r="L693" s="45"/>
      <c r="M693" s="245"/>
      <c r="N693" s="246"/>
      <c r="O693" s="92"/>
      <c r="P693" s="92"/>
      <c r="Q693" s="92"/>
      <c r="R693" s="92"/>
      <c r="S693" s="92"/>
      <c r="T693" s="93"/>
      <c r="U693" s="39"/>
      <c r="V693" s="39"/>
      <c r="W693" s="39"/>
      <c r="X693" s="39"/>
      <c r="Y693" s="39"/>
      <c r="Z693" s="39"/>
      <c r="AA693" s="39"/>
      <c r="AB693" s="39"/>
      <c r="AC693" s="39"/>
      <c r="AD693" s="39"/>
      <c r="AE693" s="39"/>
      <c r="AT693" s="18" t="s">
        <v>262</v>
      </c>
      <c r="AU693" s="18" t="s">
        <v>85</v>
      </c>
    </row>
    <row r="694" s="14" customFormat="1">
      <c r="A694" s="14"/>
      <c r="B694" s="258"/>
      <c r="C694" s="259"/>
      <c r="D694" s="249" t="s">
        <v>264</v>
      </c>
      <c r="E694" s="260" t="s">
        <v>1</v>
      </c>
      <c r="F694" s="261" t="s">
        <v>181</v>
      </c>
      <c r="G694" s="259"/>
      <c r="H694" s="262">
        <v>124.44</v>
      </c>
      <c r="I694" s="263"/>
      <c r="J694" s="259"/>
      <c r="K694" s="259"/>
      <c r="L694" s="264"/>
      <c r="M694" s="265"/>
      <c r="N694" s="266"/>
      <c r="O694" s="266"/>
      <c r="P694" s="266"/>
      <c r="Q694" s="266"/>
      <c r="R694" s="266"/>
      <c r="S694" s="266"/>
      <c r="T694" s="267"/>
      <c r="U694" s="14"/>
      <c r="V694" s="14"/>
      <c r="W694" s="14"/>
      <c r="X694" s="14"/>
      <c r="Y694" s="14"/>
      <c r="Z694" s="14"/>
      <c r="AA694" s="14"/>
      <c r="AB694" s="14"/>
      <c r="AC694" s="14"/>
      <c r="AD694" s="14"/>
      <c r="AE694" s="14"/>
      <c r="AT694" s="268" t="s">
        <v>264</v>
      </c>
      <c r="AU694" s="268" t="s">
        <v>85</v>
      </c>
      <c r="AV694" s="14" t="s">
        <v>85</v>
      </c>
      <c r="AW694" s="14" t="s">
        <v>32</v>
      </c>
      <c r="AX694" s="14" t="s">
        <v>76</v>
      </c>
      <c r="AY694" s="268" t="s">
        <v>253</v>
      </c>
    </row>
    <row r="695" s="14" customFormat="1">
      <c r="A695" s="14"/>
      <c r="B695" s="258"/>
      <c r="C695" s="259"/>
      <c r="D695" s="249" t="s">
        <v>264</v>
      </c>
      <c r="E695" s="260" t="s">
        <v>1</v>
      </c>
      <c r="F695" s="261" t="s">
        <v>195</v>
      </c>
      <c r="G695" s="259"/>
      <c r="H695" s="262">
        <v>5.2999999999999998</v>
      </c>
      <c r="I695" s="263"/>
      <c r="J695" s="259"/>
      <c r="K695" s="259"/>
      <c r="L695" s="264"/>
      <c r="M695" s="265"/>
      <c r="N695" s="266"/>
      <c r="O695" s="266"/>
      <c r="P695" s="266"/>
      <c r="Q695" s="266"/>
      <c r="R695" s="266"/>
      <c r="S695" s="266"/>
      <c r="T695" s="267"/>
      <c r="U695" s="14"/>
      <c r="V695" s="14"/>
      <c r="W695" s="14"/>
      <c r="X695" s="14"/>
      <c r="Y695" s="14"/>
      <c r="Z695" s="14"/>
      <c r="AA695" s="14"/>
      <c r="AB695" s="14"/>
      <c r="AC695" s="14"/>
      <c r="AD695" s="14"/>
      <c r="AE695" s="14"/>
      <c r="AT695" s="268" t="s">
        <v>264</v>
      </c>
      <c r="AU695" s="268" t="s">
        <v>85</v>
      </c>
      <c r="AV695" s="14" t="s">
        <v>85</v>
      </c>
      <c r="AW695" s="14" t="s">
        <v>32</v>
      </c>
      <c r="AX695" s="14" t="s">
        <v>76</v>
      </c>
      <c r="AY695" s="268" t="s">
        <v>253</v>
      </c>
    </row>
    <row r="696" s="15" customFormat="1">
      <c r="A696" s="15"/>
      <c r="B696" s="269"/>
      <c r="C696" s="270"/>
      <c r="D696" s="249" t="s">
        <v>264</v>
      </c>
      <c r="E696" s="271" t="s">
        <v>1</v>
      </c>
      <c r="F696" s="272" t="s">
        <v>283</v>
      </c>
      <c r="G696" s="270"/>
      <c r="H696" s="273">
        <v>129.74000000000001</v>
      </c>
      <c r="I696" s="274"/>
      <c r="J696" s="270"/>
      <c r="K696" s="270"/>
      <c r="L696" s="275"/>
      <c r="M696" s="276"/>
      <c r="N696" s="277"/>
      <c r="O696" s="277"/>
      <c r="P696" s="277"/>
      <c r="Q696" s="277"/>
      <c r="R696" s="277"/>
      <c r="S696" s="277"/>
      <c r="T696" s="278"/>
      <c r="U696" s="15"/>
      <c r="V696" s="15"/>
      <c r="W696" s="15"/>
      <c r="X696" s="15"/>
      <c r="Y696" s="15"/>
      <c r="Z696" s="15"/>
      <c r="AA696" s="15"/>
      <c r="AB696" s="15"/>
      <c r="AC696" s="15"/>
      <c r="AD696" s="15"/>
      <c r="AE696" s="15"/>
      <c r="AT696" s="279" t="s">
        <v>264</v>
      </c>
      <c r="AU696" s="279" t="s">
        <v>85</v>
      </c>
      <c r="AV696" s="15" t="s">
        <v>260</v>
      </c>
      <c r="AW696" s="15" t="s">
        <v>32</v>
      </c>
      <c r="AX696" s="15" t="s">
        <v>83</v>
      </c>
      <c r="AY696" s="279" t="s">
        <v>253</v>
      </c>
    </row>
    <row r="697" s="2" customFormat="1" ht="24.15" customHeight="1">
      <c r="A697" s="39"/>
      <c r="B697" s="40"/>
      <c r="C697" s="229" t="s">
        <v>928</v>
      </c>
      <c r="D697" s="229" t="s">
        <v>256</v>
      </c>
      <c r="E697" s="230" t="s">
        <v>929</v>
      </c>
      <c r="F697" s="231" t="s">
        <v>930</v>
      </c>
      <c r="G697" s="232" t="s">
        <v>422</v>
      </c>
      <c r="H697" s="233">
        <v>2.6890000000000001</v>
      </c>
      <c r="I697" s="234"/>
      <c r="J697" s="235">
        <f>ROUND(I697*H697,2)</f>
        <v>0</v>
      </c>
      <c r="K697" s="231" t="s">
        <v>1</v>
      </c>
      <c r="L697" s="45"/>
      <c r="M697" s="236" t="s">
        <v>1</v>
      </c>
      <c r="N697" s="237" t="s">
        <v>41</v>
      </c>
      <c r="O697" s="92"/>
      <c r="P697" s="238">
        <f>O697*H697</f>
        <v>0</v>
      </c>
      <c r="Q697" s="238">
        <v>0</v>
      </c>
      <c r="R697" s="238">
        <f>Q697*H697</f>
        <v>0</v>
      </c>
      <c r="S697" s="238">
        <v>0</v>
      </c>
      <c r="T697" s="239">
        <f>S697*H697</f>
        <v>0</v>
      </c>
      <c r="U697" s="39"/>
      <c r="V697" s="39"/>
      <c r="W697" s="39"/>
      <c r="X697" s="39"/>
      <c r="Y697" s="39"/>
      <c r="Z697" s="39"/>
      <c r="AA697" s="39"/>
      <c r="AB697" s="39"/>
      <c r="AC697" s="39"/>
      <c r="AD697" s="39"/>
      <c r="AE697" s="39"/>
      <c r="AR697" s="240" t="s">
        <v>398</v>
      </c>
      <c r="AT697" s="240" t="s">
        <v>256</v>
      </c>
      <c r="AU697" s="240" t="s">
        <v>85</v>
      </c>
      <c r="AY697" s="18" t="s">
        <v>253</v>
      </c>
      <c r="BE697" s="241">
        <f>IF(N697="základní",J697,0)</f>
        <v>0</v>
      </c>
      <c r="BF697" s="241">
        <f>IF(N697="snížená",J697,0)</f>
        <v>0</v>
      </c>
      <c r="BG697" s="241">
        <f>IF(N697="zákl. přenesená",J697,0)</f>
        <v>0</v>
      </c>
      <c r="BH697" s="241">
        <f>IF(N697="sníž. přenesená",J697,0)</f>
        <v>0</v>
      </c>
      <c r="BI697" s="241">
        <f>IF(N697="nulová",J697,0)</f>
        <v>0</v>
      </c>
      <c r="BJ697" s="18" t="s">
        <v>83</v>
      </c>
      <c r="BK697" s="241">
        <f>ROUND(I697*H697,2)</f>
        <v>0</v>
      </c>
      <c r="BL697" s="18" t="s">
        <v>398</v>
      </c>
      <c r="BM697" s="240" t="s">
        <v>931</v>
      </c>
    </row>
    <row r="698" s="12" customFormat="1" ht="22.8" customHeight="1">
      <c r="A698" s="12"/>
      <c r="B698" s="213"/>
      <c r="C698" s="214"/>
      <c r="D698" s="215" t="s">
        <v>75</v>
      </c>
      <c r="E698" s="227" t="s">
        <v>932</v>
      </c>
      <c r="F698" s="227" t="s">
        <v>933</v>
      </c>
      <c r="G698" s="214"/>
      <c r="H698" s="214"/>
      <c r="I698" s="217"/>
      <c r="J698" s="228">
        <f>BK698</f>
        <v>0</v>
      </c>
      <c r="K698" s="214"/>
      <c r="L698" s="219"/>
      <c r="M698" s="220"/>
      <c r="N698" s="221"/>
      <c r="O698" s="221"/>
      <c r="P698" s="222">
        <f>SUM(P699:P719)</f>
        <v>0</v>
      </c>
      <c r="Q698" s="221"/>
      <c r="R698" s="222">
        <f>SUM(R699:R719)</f>
        <v>0.49499880000000002</v>
      </c>
      <c r="S698" s="221"/>
      <c r="T698" s="223">
        <f>SUM(T699:T719)</f>
        <v>0</v>
      </c>
      <c r="U698" s="12"/>
      <c r="V698" s="12"/>
      <c r="W698" s="12"/>
      <c r="X698" s="12"/>
      <c r="Y698" s="12"/>
      <c r="Z698" s="12"/>
      <c r="AA698" s="12"/>
      <c r="AB698" s="12"/>
      <c r="AC698" s="12"/>
      <c r="AD698" s="12"/>
      <c r="AE698" s="12"/>
      <c r="AR698" s="224" t="s">
        <v>85</v>
      </c>
      <c r="AT698" s="225" t="s">
        <v>75</v>
      </c>
      <c r="AU698" s="225" t="s">
        <v>83</v>
      </c>
      <c r="AY698" s="224" t="s">
        <v>253</v>
      </c>
      <c r="BK698" s="226">
        <f>SUM(BK699:BK719)</f>
        <v>0</v>
      </c>
    </row>
    <row r="699" s="2" customFormat="1" ht="16.5" customHeight="1">
      <c r="A699" s="39"/>
      <c r="B699" s="40"/>
      <c r="C699" s="229" t="s">
        <v>934</v>
      </c>
      <c r="D699" s="229" t="s">
        <v>256</v>
      </c>
      <c r="E699" s="230" t="s">
        <v>935</v>
      </c>
      <c r="F699" s="231" t="s">
        <v>936</v>
      </c>
      <c r="G699" s="232" t="s">
        <v>179</v>
      </c>
      <c r="H699" s="233">
        <v>21.039999999999999</v>
      </c>
      <c r="I699" s="234"/>
      <c r="J699" s="235">
        <f>ROUND(I699*H699,2)</f>
        <v>0</v>
      </c>
      <c r="K699" s="231" t="s">
        <v>259</v>
      </c>
      <c r="L699" s="45"/>
      <c r="M699" s="236" t="s">
        <v>1</v>
      </c>
      <c r="N699" s="237" t="s">
        <v>41</v>
      </c>
      <c r="O699" s="92"/>
      <c r="P699" s="238">
        <f>O699*H699</f>
        <v>0</v>
      </c>
      <c r="Q699" s="238">
        <v>0</v>
      </c>
      <c r="R699" s="238">
        <f>Q699*H699</f>
        <v>0</v>
      </c>
      <c r="S699" s="238">
        <v>0</v>
      </c>
      <c r="T699" s="239">
        <f>S699*H699</f>
        <v>0</v>
      </c>
      <c r="U699" s="39"/>
      <c r="V699" s="39"/>
      <c r="W699" s="39"/>
      <c r="X699" s="39"/>
      <c r="Y699" s="39"/>
      <c r="Z699" s="39"/>
      <c r="AA699" s="39"/>
      <c r="AB699" s="39"/>
      <c r="AC699" s="39"/>
      <c r="AD699" s="39"/>
      <c r="AE699" s="39"/>
      <c r="AR699" s="240" t="s">
        <v>398</v>
      </c>
      <c r="AT699" s="240" t="s">
        <v>256</v>
      </c>
      <c r="AU699" s="240" t="s">
        <v>85</v>
      </c>
      <c r="AY699" s="18" t="s">
        <v>253</v>
      </c>
      <c r="BE699" s="241">
        <f>IF(N699="základní",J699,0)</f>
        <v>0</v>
      </c>
      <c r="BF699" s="241">
        <f>IF(N699="snížená",J699,0)</f>
        <v>0</v>
      </c>
      <c r="BG699" s="241">
        <f>IF(N699="zákl. přenesená",J699,0)</f>
        <v>0</v>
      </c>
      <c r="BH699" s="241">
        <f>IF(N699="sníž. přenesená",J699,0)</f>
        <v>0</v>
      </c>
      <c r="BI699" s="241">
        <f>IF(N699="nulová",J699,0)</f>
        <v>0</v>
      </c>
      <c r="BJ699" s="18" t="s">
        <v>83</v>
      </c>
      <c r="BK699" s="241">
        <f>ROUND(I699*H699,2)</f>
        <v>0</v>
      </c>
      <c r="BL699" s="18" t="s">
        <v>398</v>
      </c>
      <c r="BM699" s="240" t="s">
        <v>937</v>
      </c>
    </row>
    <row r="700" s="2" customFormat="1">
      <c r="A700" s="39"/>
      <c r="B700" s="40"/>
      <c r="C700" s="41"/>
      <c r="D700" s="242" t="s">
        <v>262</v>
      </c>
      <c r="E700" s="41"/>
      <c r="F700" s="243" t="s">
        <v>938</v>
      </c>
      <c r="G700" s="41"/>
      <c r="H700" s="41"/>
      <c r="I700" s="244"/>
      <c r="J700" s="41"/>
      <c r="K700" s="41"/>
      <c r="L700" s="45"/>
      <c r="M700" s="245"/>
      <c r="N700" s="246"/>
      <c r="O700" s="92"/>
      <c r="P700" s="92"/>
      <c r="Q700" s="92"/>
      <c r="R700" s="92"/>
      <c r="S700" s="92"/>
      <c r="T700" s="93"/>
      <c r="U700" s="39"/>
      <c r="V700" s="39"/>
      <c r="W700" s="39"/>
      <c r="X700" s="39"/>
      <c r="Y700" s="39"/>
      <c r="Z700" s="39"/>
      <c r="AA700" s="39"/>
      <c r="AB700" s="39"/>
      <c r="AC700" s="39"/>
      <c r="AD700" s="39"/>
      <c r="AE700" s="39"/>
      <c r="AT700" s="18" t="s">
        <v>262</v>
      </c>
      <c r="AU700" s="18" t="s">
        <v>85</v>
      </c>
    </row>
    <row r="701" s="14" customFormat="1">
      <c r="A701" s="14"/>
      <c r="B701" s="258"/>
      <c r="C701" s="259"/>
      <c r="D701" s="249" t="s">
        <v>264</v>
      </c>
      <c r="E701" s="260" t="s">
        <v>1</v>
      </c>
      <c r="F701" s="261" t="s">
        <v>177</v>
      </c>
      <c r="G701" s="259"/>
      <c r="H701" s="262">
        <v>92.659999999999997</v>
      </c>
      <c r="I701" s="263"/>
      <c r="J701" s="259"/>
      <c r="K701" s="259"/>
      <c r="L701" s="264"/>
      <c r="M701" s="265"/>
      <c r="N701" s="266"/>
      <c r="O701" s="266"/>
      <c r="P701" s="266"/>
      <c r="Q701" s="266"/>
      <c r="R701" s="266"/>
      <c r="S701" s="266"/>
      <c r="T701" s="267"/>
      <c r="U701" s="14"/>
      <c r="V701" s="14"/>
      <c r="W701" s="14"/>
      <c r="X701" s="14"/>
      <c r="Y701" s="14"/>
      <c r="Z701" s="14"/>
      <c r="AA701" s="14"/>
      <c r="AB701" s="14"/>
      <c r="AC701" s="14"/>
      <c r="AD701" s="14"/>
      <c r="AE701" s="14"/>
      <c r="AT701" s="268" t="s">
        <v>264</v>
      </c>
      <c r="AU701" s="268" t="s">
        <v>85</v>
      </c>
      <c r="AV701" s="14" t="s">
        <v>85</v>
      </c>
      <c r="AW701" s="14" t="s">
        <v>32</v>
      </c>
      <c r="AX701" s="14" t="s">
        <v>76</v>
      </c>
      <c r="AY701" s="268" t="s">
        <v>253</v>
      </c>
    </row>
    <row r="702" s="14" customFormat="1">
      <c r="A702" s="14"/>
      <c r="B702" s="258"/>
      <c r="C702" s="259"/>
      <c r="D702" s="249" t="s">
        <v>264</v>
      </c>
      <c r="E702" s="260" t="s">
        <v>1</v>
      </c>
      <c r="F702" s="261" t="s">
        <v>185</v>
      </c>
      <c r="G702" s="259"/>
      <c r="H702" s="262">
        <v>21.039999999999999</v>
      </c>
      <c r="I702" s="263"/>
      <c r="J702" s="259"/>
      <c r="K702" s="259"/>
      <c r="L702" s="264"/>
      <c r="M702" s="265"/>
      <c r="N702" s="266"/>
      <c r="O702" s="266"/>
      <c r="P702" s="266"/>
      <c r="Q702" s="266"/>
      <c r="R702" s="266"/>
      <c r="S702" s="266"/>
      <c r="T702" s="267"/>
      <c r="U702" s="14"/>
      <c r="V702" s="14"/>
      <c r="W702" s="14"/>
      <c r="X702" s="14"/>
      <c r="Y702" s="14"/>
      <c r="Z702" s="14"/>
      <c r="AA702" s="14"/>
      <c r="AB702" s="14"/>
      <c r="AC702" s="14"/>
      <c r="AD702" s="14"/>
      <c r="AE702" s="14"/>
      <c r="AT702" s="268" t="s">
        <v>264</v>
      </c>
      <c r="AU702" s="268" t="s">
        <v>85</v>
      </c>
      <c r="AV702" s="14" t="s">
        <v>85</v>
      </c>
      <c r="AW702" s="14" t="s">
        <v>32</v>
      </c>
      <c r="AX702" s="14" t="s">
        <v>83</v>
      </c>
      <c r="AY702" s="268" t="s">
        <v>253</v>
      </c>
    </row>
    <row r="703" s="2" customFormat="1" ht="24.15" customHeight="1">
      <c r="A703" s="39"/>
      <c r="B703" s="40"/>
      <c r="C703" s="229" t="s">
        <v>939</v>
      </c>
      <c r="D703" s="229" t="s">
        <v>256</v>
      </c>
      <c r="E703" s="230" t="s">
        <v>940</v>
      </c>
      <c r="F703" s="231" t="s">
        <v>941</v>
      </c>
      <c r="G703" s="232" t="s">
        <v>179</v>
      </c>
      <c r="H703" s="233">
        <v>21.039999999999999</v>
      </c>
      <c r="I703" s="234"/>
      <c r="J703" s="235">
        <f>ROUND(I703*H703,2)</f>
        <v>0</v>
      </c>
      <c r="K703" s="231" t="s">
        <v>259</v>
      </c>
      <c r="L703" s="45"/>
      <c r="M703" s="236" t="s">
        <v>1</v>
      </c>
      <c r="N703" s="237" t="s">
        <v>41</v>
      </c>
      <c r="O703" s="92"/>
      <c r="P703" s="238">
        <f>O703*H703</f>
        <v>0</v>
      </c>
      <c r="Q703" s="238">
        <v>3.0000000000000001E-05</v>
      </c>
      <c r="R703" s="238">
        <f>Q703*H703</f>
        <v>0.00063119999999999995</v>
      </c>
      <c r="S703" s="238">
        <v>0</v>
      </c>
      <c r="T703" s="239">
        <f>S703*H703</f>
        <v>0</v>
      </c>
      <c r="U703" s="39"/>
      <c r="V703" s="39"/>
      <c r="W703" s="39"/>
      <c r="X703" s="39"/>
      <c r="Y703" s="39"/>
      <c r="Z703" s="39"/>
      <c r="AA703" s="39"/>
      <c r="AB703" s="39"/>
      <c r="AC703" s="39"/>
      <c r="AD703" s="39"/>
      <c r="AE703" s="39"/>
      <c r="AR703" s="240" t="s">
        <v>398</v>
      </c>
      <c r="AT703" s="240" t="s">
        <v>256</v>
      </c>
      <c r="AU703" s="240" t="s">
        <v>85</v>
      </c>
      <c r="AY703" s="18" t="s">
        <v>253</v>
      </c>
      <c r="BE703" s="241">
        <f>IF(N703="základní",J703,0)</f>
        <v>0</v>
      </c>
      <c r="BF703" s="241">
        <f>IF(N703="snížená",J703,0)</f>
        <v>0</v>
      </c>
      <c r="BG703" s="241">
        <f>IF(N703="zákl. přenesená",J703,0)</f>
        <v>0</v>
      </c>
      <c r="BH703" s="241">
        <f>IF(N703="sníž. přenesená",J703,0)</f>
        <v>0</v>
      </c>
      <c r="BI703" s="241">
        <f>IF(N703="nulová",J703,0)</f>
        <v>0</v>
      </c>
      <c r="BJ703" s="18" t="s">
        <v>83</v>
      </c>
      <c r="BK703" s="241">
        <f>ROUND(I703*H703,2)</f>
        <v>0</v>
      </c>
      <c r="BL703" s="18" t="s">
        <v>398</v>
      </c>
      <c r="BM703" s="240" t="s">
        <v>942</v>
      </c>
    </row>
    <row r="704" s="2" customFormat="1">
      <c r="A704" s="39"/>
      <c r="B704" s="40"/>
      <c r="C704" s="41"/>
      <c r="D704" s="242" t="s">
        <v>262</v>
      </c>
      <c r="E704" s="41"/>
      <c r="F704" s="243" t="s">
        <v>943</v>
      </c>
      <c r="G704" s="41"/>
      <c r="H704" s="41"/>
      <c r="I704" s="244"/>
      <c r="J704" s="41"/>
      <c r="K704" s="41"/>
      <c r="L704" s="45"/>
      <c r="M704" s="245"/>
      <c r="N704" s="246"/>
      <c r="O704" s="92"/>
      <c r="P704" s="92"/>
      <c r="Q704" s="92"/>
      <c r="R704" s="92"/>
      <c r="S704" s="92"/>
      <c r="T704" s="93"/>
      <c r="U704" s="39"/>
      <c r="V704" s="39"/>
      <c r="W704" s="39"/>
      <c r="X704" s="39"/>
      <c r="Y704" s="39"/>
      <c r="Z704" s="39"/>
      <c r="AA704" s="39"/>
      <c r="AB704" s="39"/>
      <c r="AC704" s="39"/>
      <c r="AD704" s="39"/>
      <c r="AE704" s="39"/>
      <c r="AT704" s="18" t="s">
        <v>262</v>
      </c>
      <c r="AU704" s="18" t="s">
        <v>85</v>
      </c>
    </row>
    <row r="705" s="14" customFormat="1">
      <c r="A705" s="14"/>
      <c r="B705" s="258"/>
      <c r="C705" s="259"/>
      <c r="D705" s="249" t="s">
        <v>264</v>
      </c>
      <c r="E705" s="260" t="s">
        <v>1</v>
      </c>
      <c r="F705" s="261" t="s">
        <v>177</v>
      </c>
      <c r="G705" s="259"/>
      <c r="H705" s="262">
        <v>92.659999999999997</v>
      </c>
      <c r="I705" s="263"/>
      <c r="J705" s="259"/>
      <c r="K705" s="259"/>
      <c r="L705" s="264"/>
      <c r="M705" s="265"/>
      <c r="N705" s="266"/>
      <c r="O705" s="266"/>
      <c r="P705" s="266"/>
      <c r="Q705" s="266"/>
      <c r="R705" s="266"/>
      <c r="S705" s="266"/>
      <c r="T705" s="267"/>
      <c r="U705" s="14"/>
      <c r="V705" s="14"/>
      <c r="W705" s="14"/>
      <c r="X705" s="14"/>
      <c r="Y705" s="14"/>
      <c r="Z705" s="14"/>
      <c r="AA705" s="14"/>
      <c r="AB705" s="14"/>
      <c r="AC705" s="14"/>
      <c r="AD705" s="14"/>
      <c r="AE705" s="14"/>
      <c r="AT705" s="268" t="s">
        <v>264</v>
      </c>
      <c r="AU705" s="268" t="s">
        <v>85</v>
      </c>
      <c r="AV705" s="14" t="s">
        <v>85</v>
      </c>
      <c r="AW705" s="14" t="s">
        <v>32</v>
      </c>
      <c r="AX705" s="14" t="s">
        <v>76</v>
      </c>
      <c r="AY705" s="268" t="s">
        <v>253</v>
      </c>
    </row>
    <row r="706" s="14" customFormat="1">
      <c r="A706" s="14"/>
      <c r="B706" s="258"/>
      <c r="C706" s="259"/>
      <c r="D706" s="249" t="s">
        <v>264</v>
      </c>
      <c r="E706" s="260" t="s">
        <v>1</v>
      </c>
      <c r="F706" s="261" t="s">
        <v>185</v>
      </c>
      <c r="G706" s="259"/>
      <c r="H706" s="262">
        <v>21.039999999999999</v>
      </c>
      <c r="I706" s="263"/>
      <c r="J706" s="259"/>
      <c r="K706" s="259"/>
      <c r="L706" s="264"/>
      <c r="M706" s="265"/>
      <c r="N706" s="266"/>
      <c r="O706" s="266"/>
      <c r="P706" s="266"/>
      <c r="Q706" s="266"/>
      <c r="R706" s="266"/>
      <c r="S706" s="266"/>
      <c r="T706" s="267"/>
      <c r="U706" s="14"/>
      <c r="V706" s="14"/>
      <c r="W706" s="14"/>
      <c r="X706" s="14"/>
      <c r="Y706" s="14"/>
      <c r="Z706" s="14"/>
      <c r="AA706" s="14"/>
      <c r="AB706" s="14"/>
      <c r="AC706" s="14"/>
      <c r="AD706" s="14"/>
      <c r="AE706" s="14"/>
      <c r="AT706" s="268" t="s">
        <v>264</v>
      </c>
      <c r="AU706" s="268" t="s">
        <v>85</v>
      </c>
      <c r="AV706" s="14" t="s">
        <v>85</v>
      </c>
      <c r="AW706" s="14" t="s">
        <v>32</v>
      </c>
      <c r="AX706" s="14" t="s">
        <v>83</v>
      </c>
      <c r="AY706" s="268" t="s">
        <v>253</v>
      </c>
    </row>
    <row r="707" s="2" customFormat="1" ht="21.75" customHeight="1">
      <c r="A707" s="39"/>
      <c r="B707" s="40"/>
      <c r="C707" s="229" t="s">
        <v>944</v>
      </c>
      <c r="D707" s="229" t="s">
        <v>256</v>
      </c>
      <c r="E707" s="230" t="s">
        <v>945</v>
      </c>
      <c r="F707" s="231" t="s">
        <v>946</v>
      </c>
      <c r="G707" s="232" t="s">
        <v>179</v>
      </c>
      <c r="H707" s="233">
        <v>113.7</v>
      </c>
      <c r="I707" s="234"/>
      <c r="J707" s="235">
        <f>ROUND(I707*H707,2)</f>
        <v>0</v>
      </c>
      <c r="K707" s="231" t="s">
        <v>259</v>
      </c>
      <c r="L707" s="45"/>
      <c r="M707" s="236" t="s">
        <v>1</v>
      </c>
      <c r="N707" s="237" t="s">
        <v>41</v>
      </c>
      <c r="O707" s="92"/>
      <c r="P707" s="238">
        <f>O707*H707</f>
        <v>0</v>
      </c>
      <c r="Q707" s="238">
        <v>0.00029999999999999997</v>
      </c>
      <c r="R707" s="238">
        <f>Q707*H707</f>
        <v>0.034109999999999994</v>
      </c>
      <c r="S707" s="238">
        <v>0</v>
      </c>
      <c r="T707" s="239">
        <f>S707*H707</f>
        <v>0</v>
      </c>
      <c r="U707" s="39"/>
      <c r="V707" s="39"/>
      <c r="W707" s="39"/>
      <c r="X707" s="39"/>
      <c r="Y707" s="39"/>
      <c r="Z707" s="39"/>
      <c r="AA707" s="39"/>
      <c r="AB707" s="39"/>
      <c r="AC707" s="39"/>
      <c r="AD707" s="39"/>
      <c r="AE707" s="39"/>
      <c r="AR707" s="240" t="s">
        <v>398</v>
      </c>
      <c r="AT707" s="240" t="s">
        <v>256</v>
      </c>
      <c r="AU707" s="240" t="s">
        <v>85</v>
      </c>
      <c r="AY707" s="18" t="s">
        <v>253</v>
      </c>
      <c r="BE707" s="241">
        <f>IF(N707="základní",J707,0)</f>
        <v>0</v>
      </c>
      <c r="BF707" s="241">
        <f>IF(N707="snížená",J707,0)</f>
        <v>0</v>
      </c>
      <c r="BG707" s="241">
        <f>IF(N707="zákl. přenesená",J707,0)</f>
        <v>0</v>
      </c>
      <c r="BH707" s="241">
        <f>IF(N707="sníž. přenesená",J707,0)</f>
        <v>0</v>
      </c>
      <c r="BI707" s="241">
        <f>IF(N707="nulová",J707,0)</f>
        <v>0</v>
      </c>
      <c r="BJ707" s="18" t="s">
        <v>83</v>
      </c>
      <c r="BK707" s="241">
        <f>ROUND(I707*H707,2)</f>
        <v>0</v>
      </c>
      <c r="BL707" s="18" t="s">
        <v>398</v>
      </c>
      <c r="BM707" s="240" t="s">
        <v>947</v>
      </c>
    </row>
    <row r="708" s="2" customFormat="1">
      <c r="A708" s="39"/>
      <c r="B708" s="40"/>
      <c r="C708" s="41"/>
      <c r="D708" s="242" t="s">
        <v>262</v>
      </c>
      <c r="E708" s="41"/>
      <c r="F708" s="243" t="s">
        <v>948</v>
      </c>
      <c r="G708" s="41"/>
      <c r="H708" s="41"/>
      <c r="I708" s="244"/>
      <c r="J708" s="41"/>
      <c r="K708" s="41"/>
      <c r="L708" s="45"/>
      <c r="M708" s="245"/>
      <c r="N708" s="246"/>
      <c r="O708" s="92"/>
      <c r="P708" s="92"/>
      <c r="Q708" s="92"/>
      <c r="R708" s="92"/>
      <c r="S708" s="92"/>
      <c r="T708" s="93"/>
      <c r="U708" s="39"/>
      <c r="V708" s="39"/>
      <c r="W708" s="39"/>
      <c r="X708" s="39"/>
      <c r="Y708" s="39"/>
      <c r="Z708" s="39"/>
      <c r="AA708" s="39"/>
      <c r="AB708" s="39"/>
      <c r="AC708" s="39"/>
      <c r="AD708" s="39"/>
      <c r="AE708" s="39"/>
      <c r="AT708" s="18" t="s">
        <v>262</v>
      </c>
      <c r="AU708" s="18" t="s">
        <v>85</v>
      </c>
    </row>
    <row r="709" s="14" customFormat="1">
      <c r="A709" s="14"/>
      <c r="B709" s="258"/>
      <c r="C709" s="259"/>
      <c r="D709" s="249" t="s">
        <v>264</v>
      </c>
      <c r="E709" s="260" t="s">
        <v>1</v>
      </c>
      <c r="F709" s="261" t="s">
        <v>177</v>
      </c>
      <c r="G709" s="259"/>
      <c r="H709" s="262">
        <v>92.659999999999997</v>
      </c>
      <c r="I709" s="263"/>
      <c r="J709" s="259"/>
      <c r="K709" s="259"/>
      <c r="L709" s="264"/>
      <c r="M709" s="265"/>
      <c r="N709" s="266"/>
      <c r="O709" s="266"/>
      <c r="P709" s="266"/>
      <c r="Q709" s="266"/>
      <c r="R709" s="266"/>
      <c r="S709" s="266"/>
      <c r="T709" s="267"/>
      <c r="U709" s="14"/>
      <c r="V709" s="14"/>
      <c r="W709" s="14"/>
      <c r="X709" s="14"/>
      <c r="Y709" s="14"/>
      <c r="Z709" s="14"/>
      <c r="AA709" s="14"/>
      <c r="AB709" s="14"/>
      <c r="AC709" s="14"/>
      <c r="AD709" s="14"/>
      <c r="AE709" s="14"/>
      <c r="AT709" s="268" t="s">
        <v>264</v>
      </c>
      <c r="AU709" s="268" t="s">
        <v>85</v>
      </c>
      <c r="AV709" s="14" t="s">
        <v>85</v>
      </c>
      <c r="AW709" s="14" t="s">
        <v>32</v>
      </c>
      <c r="AX709" s="14" t="s">
        <v>76</v>
      </c>
      <c r="AY709" s="268" t="s">
        <v>253</v>
      </c>
    </row>
    <row r="710" s="14" customFormat="1">
      <c r="A710" s="14"/>
      <c r="B710" s="258"/>
      <c r="C710" s="259"/>
      <c r="D710" s="249" t="s">
        <v>264</v>
      </c>
      <c r="E710" s="260" t="s">
        <v>1</v>
      </c>
      <c r="F710" s="261" t="s">
        <v>185</v>
      </c>
      <c r="G710" s="259"/>
      <c r="H710" s="262">
        <v>21.039999999999999</v>
      </c>
      <c r="I710" s="263"/>
      <c r="J710" s="259"/>
      <c r="K710" s="259"/>
      <c r="L710" s="264"/>
      <c r="M710" s="265"/>
      <c r="N710" s="266"/>
      <c r="O710" s="266"/>
      <c r="P710" s="266"/>
      <c r="Q710" s="266"/>
      <c r="R710" s="266"/>
      <c r="S710" s="266"/>
      <c r="T710" s="267"/>
      <c r="U710" s="14"/>
      <c r="V710" s="14"/>
      <c r="W710" s="14"/>
      <c r="X710" s="14"/>
      <c r="Y710" s="14"/>
      <c r="Z710" s="14"/>
      <c r="AA710" s="14"/>
      <c r="AB710" s="14"/>
      <c r="AC710" s="14"/>
      <c r="AD710" s="14"/>
      <c r="AE710" s="14"/>
      <c r="AT710" s="268" t="s">
        <v>264</v>
      </c>
      <c r="AU710" s="268" t="s">
        <v>85</v>
      </c>
      <c r="AV710" s="14" t="s">
        <v>85</v>
      </c>
      <c r="AW710" s="14" t="s">
        <v>32</v>
      </c>
      <c r="AX710" s="14" t="s">
        <v>76</v>
      </c>
      <c r="AY710" s="268" t="s">
        <v>253</v>
      </c>
    </row>
    <row r="711" s="15" customFormat="1">
      <c r="A711" s="15"/>
      <c r="B711" s="269"/>
      <c r="C711" s="270"/>
      <c r="D711" s="249" t="s">
        <v>264</v>
      </c>
      <c r="E711" s="271" t="s">
        <v>1</v>
      </c>
      <c r="F711" s="272" t="s">
        <v>283</v>
      </c>
      <c r="G711" s="270"/>
      <c r="H711" s="273">
        <v>113.7</v>
      </c>
      <c r="I711" s="274"/>
      <c r="J711" s="270"/>
      <c r="K711" s="270"/>
      <c r="L711" s="275"/>
      <c r="M711" s="276"/>
      <c r="N711" s="277"/>
      <c r="O711" s="277"/>
      <c r="P711" s="277"/>
      <c r="Q711" s="277"/>
      <c r="R711" s="277"/>
      <c r="S711" s="277"/>
      <c r="T711" s="278"/>
      <c r="U711" s="15"/>
      <c r="V711" s="15"/>
      <c r="W711" s="15"/>
      <c r="X711" s="15"/>
      <c r="Y711" s="15"/>
      <c r="Z711" s="15"/>
      <c r="AA711" s="15"/>
      <c r="AB711" s="15"/>
      <c r="AC711" s="15"/>
      <c r="AD711" s="15"/>
      <c r="AE711" s="15"/>
      <c r="AT711" s="279" t="s">
        <v>264</v>
      </c>
      <c r="AU711" s="279" t="s">
        <v>85</v>
      </c>
      <c r="AV711" s="15" t="s">
        <v>260</v>
      </c>
      <c r="AW711" s="15" t="s">
        <v>32</v>
      </c>
      <c r="AX711" s="15" t="s">
        <v>83</v>
      </c>
      <c r="AY711" s="279" t="s">
        <v>253</v>
      </c>
    </row>
    <row r="712" s="2" customFormat="1" ht="24.15" customHeight="1">
      <c r="A712" s="39"/>
      <c r="B712" s="40"/>
      <c r="C712" s="291" t="s">
        <v>949</v>
      </c>
      <c r="D712" s="291" t="s">
        <v>371</v>
      </c>
      <c r="E712" s="292" t="s">
        <v>950</v>
      </c>
      <c r="F712" s="293" t="s">
        <v>951</v>
      </c>
      <c r="G712" s="294" t="s">
        <v>179</v>
      </c>
      <c r="H712" s="295">
        <v>101.926</v>
      </c>
      <c r="I712" s="296"/>
      <c r="J712" s="297">
        <f>ROUND(I712*H712,2)</f>
        <v>0</v>
      </c>
      <c r="K712" s="293" t="s">
        <v>1</v>
      </c>
      <c r="L712" s="298"/>
      <c r="M712" s="299" t="s">
        <v>1</v>
      </c>
      <c r="N712" s="300" t="s">
        <v>41</v>
      </c>
      <c r="O712" s="92"/>
      <c r="P712" s="238">
        <f>O712*H712</f>
        <v>0</v>
      </c>
      <c r="Q712" s="238">
        <v>0.0036800000000000001</v>
      </c>
      <c r="R712" s="238">
        <f>Q712*H712</f>
        <v>0.37508768000000003</v>
      </c>
      <c r="S712" s="238">
        <v>0</v>
      </c>
      <c r="T712" s="239">
        <f>S712*H712</f>
        <v>0</v>
      </c>
      <c r="U712" s="39"/>
      <c r="V712" s="39"/>
      <c r="W712" s="39"/>
      <c r="X712" s="39"/>
      <c r="Y712" s="39"/>
      <c r="Z712" s="39"/>
      <c r="AA712" s="39"/>
      <c r="AB712" s="39"/>
      <c r="AC712" s="39"/>
      <c r="AD712" s="39"/>
      <c r="AE712" s="39"/>
      <c r="AR712" s="240" t="s">
        <v>366</v>
      </c>
      <c r="AT712" s="240" t="s">
        <v>371</v>
      </c>
      <c r="AU712" s="240" t="s">
        <v>85</v>
      </c>
      <c r="AY712" s="18" t="s">
        <v>253</v>
      </c>
      <c r="BE712" s="241">
        <f>IF(N712="základní",J712,0)</f>
        <v>0</v>
      </c>
      <c r="BF712" s="241">
        <f>IF(N712="snížená",J712,0)</f>
        <v>0</v>
      </c>
      <c r="BG712" s="241">
        <f>IF(N712="zákl. přenesená",J712,0)</f>
        <v>0</v>
      </c>
      <c r="BH712" s="241">
        <f>IF(N712="sníž. přenesená",J712,0)</f>
        <v>0</v>
      </c>
      <c r="BI712" s="241">
        <f>IF(N712="nulová",J712,0)</f>
        <v>0</v>
      </c>
      <c r="BJ712" s="18" t="s">
        <v>83</v>
      </c>
      <c r="BK712" s="241">
        <f>ROUND(I712*H712,2)</f>
        <v>0</v>
      </c>
      <c r="BL712" s="18" t="s">
        <v>398</v>
      </c>
      <c r="BM712" s="240" t="s">
        <v>952</v>
      </c>
    </row>
    <row r="713" s="14" customFormat="1">
      <c r="A713" s="14"/>
      <c r="B713" s="258"/>
      <c r="C713" s="259"/>
      <c r="D713" s="249" t="s">
        <v>264</v>
      </c>
      <c r="E713" s="260" t="s">
        <v>1</v>
      </c>
      <c r="F713" s="261" t="s">
        <v>177</v>
      </c>
      <c r="G713" s="259"/>
      <c r="H713" s="262">
        <v>92.659999999999997</v>
      </c>
      <c r="I713" s="263"/>
      <c r="J713" s="259"/>
      <c r="K713" s="259"/>
      <c r="L713" s="264"/>
      <c r="M713" s="265"/>
      <c r="N713" s="266"/>
      <c r="O713" s="266"/>
      <c r="P713" s="266"/>
      <c r="Q713" s="266"/>
      <c r="R713" s="266"/>
      <c r="S713" s="266"/>
      <c r="T713" s="267"/>
      <c r="U713" s="14"/>
      <c r="V713" s="14"/>
      <c r="W713" s="14"/>
      <c r="X713" s="14"/>
      <c r="Y713" s="14"/>
      <c r="Z713" s="14"/>
      <c r="AA713" s="14"/>
      <c r="AB713" s="14"/>
      <c r="AC713" s="14"/>
      <c r="AD713" s="14"/>
      <c r="AE713" s="14"/>
      <c r="AT713" s="268" t="s">
        <v>264</v>
      </c>
      <c r="AU713" s="268" t="s">
        <v>85</v>
      </c>
      <c r="AV713" s="14" t="s">
        <v>85</v>
      </c>
      <c r="AW713" s="14" t="s">
        <v>32</v>
      </c>
      <c r="AX713" s="14" t="s">
        <v>83</v>
      </c>
      <c r="AY713" s="268" t="s">
        <v>253</v>
      </c>
    </row>
    <row r="714" s="14" customFormat="1">
      <c r="A714" s="14"/>
      <c r="B714" s="258"/>
      <c r="C714" s="259"/>
      <c r="D714" s="249" t="s">
        <v>264</v>
      </c>
      <c r="E714" s="259"/>
      <c r="F714" s="261" t="s">
        <v>953</v>
      </c>
      <c r="G714" s="259"/>
      <c r="H714" s="262">
        <v>101.926</v>
      </c>
      <c r="I714" s="263"/>
      <c r="J714" s="259"/>
      <c r="K714" s="259"/>
      <c r="L714" s="264"/>
      <c r="M714" s="265"/>
      <c r="N714" s="266"/>
      <c r="O714" s="266"/>
      <c r="P714" s="266"/>
      <c r="Q714" s="266"/>
      <c r="R714" s="266"/>
      <c r="S714" s="266"/>
      <c r="T714" s="267"/>
      <c r="U714" s="14"/>
      <c r="V714" s="14"/>
      <c r="W714" s="14"/>
      <c r="X714" s="14"/>
      <c r="Y714" s="14"/>
      <c r="Z714" s="14"/>
      <c r="AA714" s="14"/>
      <c r="AB714" s="14"/>
      <c r="AC714" s="14"/>
      <c r="AD714" s="14"/>
      <c r="AE714" s="14"/>
      <c r="AT714" s="268" t="s">
        <v>264</v>
      </c>
      <c r="AU714" s="268" t="s">
        <v>85</v>
      </c>
      <c r="AV714" s="14" t="s">
        <v>85</v>
      </c>
      <c r="AW714" s="14" t="s">
        <v>4</v>
      </c>
      <c r="AX714" s="14" t="s">
        <v>83</v>
      </c>
      <c r="AY714" s="268" t="s">
        <v>253</v>
      </c>
    </row>
    <row r="715" s="2" customFormat="1" ht="24.15" customHeight="1">
      <c r="A715" s="39"/>
      <c r="B715" s="40"/>
      <c r="C715" s="291" t="s">
        <v>954</v>
      </c>
      <c r="D715" s="291" t="s">
        <v>371</v>
      </c>
      <c r="E715" s="292" t="s">
        <v>955</v>
      </c>
      <c r="F715" s="293" t="s">
        <v>956</v>
      </c>
      <c r="G715" s="294" t="s">
        <v>179</v>
      </c>
      <c r="H715" s="295">
        <v>23.143999999999998</v>
      </c>
      <c r="I715" s="296"/>
      <c r="J715" s="297">
        <f>ROUND(I715*H715,2)</f>
        <v>0</v>
      </c>
      <c r="K715" s="293" t="s">
        <v>1</v>
      </c>
      <c r="L715" s="298"/>
      <c r="M715" s="299" t="s">
        <v>1</v>
      </c>
      <c r="N715" s="300" t="s">
        <v>41</v>
      </c>
      <c r="O715" s="92"/>
      <c r="P715" s="238">
        <f>O715*H715</f>
        <v>0</v>
      </c>
      <c r="Q715" s="238">
        <v>0.0036800000000000001</v>
      </c>
      <c r="R715" s="238">
        <f>Q715*H715</f>
        <v>0.085169919999999996</v>
      </c>
      <c r="S715" s="238">
        <v>0</v>
      </c>
      <c r="T715" s="239">
        <f>S715*H715</f>
        <v>0</v>
      </c>
      <c r="U715" s="39"/>
      <c r="V715" s="39"/>
      <c r="W715" s="39"/>
      <c r="X715" s="39"/>
      <c r="Y715" s="39"/>
      <c r="Z715" s="39"/>
      <c r="AA715" s="39"/>
      <c r="AB715" s="39"/>
      <c r="AC715" s="39"/>
      <c r="AD715" s="39"/>
      <c r="AE715" s="39"/>
      <c r="AR715" s="240" t="s">
        <v>366</v>
      </c>
      <c r="AT715" s="240" t="s">
        <v>371</v>
      </c>
      <c r="AU715" s="240" t="s">
        <v>85</v>
      </c>
      <c r="AY715" s="18" t="s">
        <v>253</v>
      </c>
      <c r="BE715" s="241">
        <f>IF(N715="základní",J715,0)</f>
        <v>0</v>
      </c>
      <c r="BF715" s="241">
        <f>IF(N715="snížená",J715,0)</f>
        <v>0</v>
      </c>
      <c r="BG715" s="241">
        <f>IF(N715="zákl. přenesená",J715,0)</f>
        <v>0</v>
      </c>
      <c r="BH715" s="241">
        <f>IF(N715="sníž. přenesená",J715,0)</f>
        <v>0</v>
      </c>
      <c r="BI715" s="241">
        <f>IF(N715="nulová",J715,0)</f>
        <v>0</v>
      </c>
      <c r="BJ715" s="18" t="s">
        <v>83</v>
      </c>
      <c r="BK715" s="241">
        <f>ROUND(I715*H715,2)</f>
        <v>0</v>
      </c>
      <c r="BL715" s="18" t="s">
        <v>398</v>
      </c>
      <c r="BM715" s="240" t="s">
        <v>957</v>
      </c>
    </row>
    <row r="716" s="14" customFormat="1">
      <c r="A716" s="14"/>
      <c r="B716" s="258"/>
      <c r="C716" s="259"/>
      <c r="D716" s="249" t="s">
        <v>264</v>
      </c>
      <c r="E716" s="260" t="s">
        <v>1</v>
      </c>
      <c r="F716" s="261" t="s">
        <v>185</v>
      </c>
      <c r="G716" s="259"/>
      <c r="H716" s="262">
        <v>21.039999999999999</v>
      </c>
      <c r="I716" s="263"/>
      <c r="J716" s="259"/>
      <c r="K716" s="259"/>
      <c r="L716" s="264"/>
      <c r="M716" s="265"/>
      <c r="N716" s="266"/>
      <c r="O716" s="266"/>
      <c r="P716" s="266"/>
      <c r="Q716" s="266"/>
      <c r="R716" s="266"/>
      <c r="S716" s="266"/>
      <c r="T716" s="267"/>
      <c r="U716" s="14"/>
      <c r="V716" s="14"/>
      <c r="W716" s="14"/>
      <c r="X716" s="14"/>
      <c r="Y716" s="14"/>
      <c r="Z716" s="14"/>
      <c r="AA716" s="14"/>
      <c r="AB716" s="14"/>
      <c r="AC716" s="14"/>
      <c r="AD716" s="14"/>
      <c r="AE716" s="14"/>
      <c r="AT716" s="268" t="s">
        <v>264</v>
      </c>
      <c r="AU716" s="268" t="s">
        <v>85</v>
      </c>
      <c r="AV716" s="14" t="s">
        <v>85</v>
      </c>
      <c r="AW716" s="14" t="s">
        <v>32</v>
      </c>
      <c r="AX716" s="14" t="s">
        <v>83</v>
      </c>
      <c r="AY716" s="268" t="s">
        <v>253</v>
      </c>
    </row>
    <row r="717" s="14" customFormat="1">
      <c r="A717" s="14"/>
      <c r="B717" s="258"/>
      <c r="C717" s="259"/>
      <c r="D717" s="249" t="s">
        <v>264</v>
      </c>
      <c r="E717" s="259"/>
      <c r="F717" s="261" t="s">
        <v>958</v>
      </c>
      <c r="G717" s="259"/>
      <c r="H717" s="262">
        <v>23.143999999999998</v>
      </c>
      <c r="I717" s="263"/>
      <c r="J717" s="259"/>
      <c r="K717" s="259"/>
      <c r="L717" s="264"/>
      <c r="M717" s="265"/>
      <c r="N717" s="266"/>
      <c r="O717" s="266"/>
      <c r="P717" s="266"/>
      <c r="Q717" s="266"/>
      <c r="R717" s="266"/>
      <c r="S717" s="266"/>
      <c r="T717" s="267"/>
      <c r="U717" s="14"/>
      <c r="V717" s="14"/>
      <c r="W717" s="14"/>
      <c r="X717" s="14"/>
      <c r="Y717" s="14"/>
      <c r="Z717" s="14"/>
      <c r="AA717" s="14"/>
      <c r="AB717" s="14"/>
      <c r="AC717" s="14"/>
      <c r="AD717" s="14"/>
      <c r="AE717" s="14"/>
      <c r="AT717" s="268" t="s">
        <v>264</v>
      </c>
      <c r="AU717" s="268" t="s">
        <v>85</v>
      </c>
      <c r="AV717" s="14" t="s">
        <v>85</v>
      </c>
      <c r="AW717" s="14" t="s">
        <v>4</v>
      </c>
      <c r="AX717" s="14" t="s">
        <v>83</v>
      </c>
      <c r="AY717" s="268" t="s">
        <v>253</v>
      </c>
    </row>
    <row r="718" s="2" customFormat="1" ht="24.15" customHeight="1">
      <c r="A718" s="39"/>
      <c r="B718" s="40"/>
      <c r="C718" s="229" t="s">
        <v>959</v>
      </c>
      <c r="D718" s="229" t="s">
        <v>256</v>
      </c>
      <c r="E718" s="230" t="s">
        <v>960</v>
      </c>
      <c r="F718" s="231" t="s">
        <v>961</v>
      </c>
      <c r="G718" s="232" t="s">
        <v>422</v>
      </c>
      <c r="H718" s="233">
        <v>0.495</v>
      </c>
      <c r="I718" s="234"/>
      <c r="J718" s="235">
        <f>ROUND(I718*H718,2)</f>
        <v>0</v>
      </c>
      <c r="K718" s="231" t="s">
        <v>259</v>
      </c>
      <c r="L718" s="45"/>
      <c r="M718" s="236" t="s">
        <v>1</v>
      </c>
      <c r="N718" s="237" t="s">
        <v>41</v>
      </c>
      <c r="O718" s="92"/>
      <c r="P718" s="238">
        <f>O718*H718</f>
        <v>0</v>
      </c>
      <c r="Q718" s="238">
        <v>0</v>
      </c>
      <c r="R718" s="238">
        <f>Q718*H718</f>
        <v>0</v>
      </c>
      <c r="S718" s="238">
        <v>0</v>
      </c>
      <c r="T718" s="239">
        <f>S718*H718</f>
        <v>0</v>
      </c>
      <c r="U718" s="39"/>
      <c r="V718" s="39"/>
      <c r="W718" s="39"/>
      <c r="X718" s="39"/>
      <c r="Y718" s="39"/>
      <c r="Z718" s="39"/>
      <c r="AA718" s="39"/>
      <c r="AB718" s="39"/>
      <c r="AC718" s="39"/>
      <c r="AD718" s="39"/>
      <c r="AE718" s="39"/>
      <c r="AR718" s="240" t="s">
        <v>398</v>
      </c>
      <c r="AT718" s="240" t="s">
        <v>256</v>
      </c>
      <c r="AU718" s="240" t="s">
        <v>85</v>
      </c>
      <c r="AY718" s="18" t="s">
        <v>253</v>
      </c>
      <c r="BE718" s="241">
        <f>IF(N718="základní",J718,0)</f>
        <v>0</v>
      </c>
      <c r="BF718" s="241">
        <f>IF(N718="snížená",J718,0)</f>
        <v>0</v>
      </c>
      <c r="BG718" s="241">
        <f>IF(N718="zákl. přenesená",J718,0)</f>
        <v>0</v>
      </c>
      <c r="BH718" s="241">
        <f>IF(N718="sníž. přenesená",J718,0)</f>
        <v>0</v>
      </c>
      <c r="BI718" s="241">
        <f>IF(N718="nulová",J718,0)</f>
        <v>0</v>
      </c>
      <c r="BJ718" s="18" t="s">
        <v>83</v>
      </c>
      <c r="BK718" s="241">
        <f>ROUND(I718*H718,2)</f>
        <v>0</v>
      </c>
      <c r="BL718" s="18" t="s">
        <v>398</v>
      </c>
      <c r="BM718" s="240" t="s">
        <v>962</v>
      </c>
    </row>
    <row r="719" s="2" customFormat="1">
      <c r="A719" s="39"/>
      <c r="B719" s="40"/>
      <c r="C719" s="41"/>
      <c r="D719" s="242" t="s">
        <v>262</v>
      </c>
      <c r="E719" s="41"/>
      <c r="F719" s="243" t="s">
        <v>963</v>
      </c>
      <c r="G719" s="41"/>
      <c r="H719" s="41"/>
      <c r="I719" s="244"/>
      <c r="J719" s="41"/>
      <c r="K719" s="41"/>
      <c r="L719" s="45"/>
      <c r="M719" s="245"/>
      <c r="N719" s="246"/>
      <c r="O719" s="92"/>
      <c r="P719" s="92"/>
      <c r="Q719" s="92"/>
      <c r="R719" s="92"/>
      <c r="S719" s="92"/>
      <c r="T719" s="93"/>
      <c r="U719" s="39"/>
      <c r="V719" s="39"/>
      <c r="W719" s="39"/>
      <c r="X719" s="39"/>
      <c r="Y719" s="39"/>
      <c r="Z719" s="39"/>
      <c r="AA719" s="39"/>
      <c r="AB719" s="39"/>
      <c r="AC719" s="39"/>
      <c r="AD719" s="39"/>
      <c r="AE719" s="39"/>
      <c r="AT719" s="18" t="s">
        <v>262</v>
      </c>
      <c r="AU719" s="18" t="s">
        <v>85</v>
      </c>
    </row>
    <row r="720" s="12" customFormat="1" ht="22.8" customHeight="1">
      <c r="A720" s="12"/>
      <c r="B720" s="213"/>
      <c r="C720" s="214"/>
      <c r="D720" s="215" t="s">
        <v>75</v>
      </c>
      <c r="E720" s="227" t="s">
        <v>964</v>
      </c>
      <c r="F720" s="227" t="s">
        <v>965</v>
      </c>
      <c r="G720" s="214"/>
      <c r="H720" s="214"/>
      <c r="I720" s="217"/>
      <c r="J720" s="228">
        <f>BK720</f>
        <v>0</v>
      </c>
      <c r="K720" s="214"/>
      <c r="L720" s="219"/>
      <c r="M720" s="220"/>
      <c r="N720" s="221"/>
      <c r="O720" s="221"/>
      <c r="P720" s="222">
        <f>SUM(P721:P783)</f>
        <v>0</v>
      </c>
      <c r="Q720" s="221"/>
      <c r="R720" s="222">
        <f>SUM(R721:R783)</f>
        <v>0.19639399999999996</v>
      </c>
      <c r="S720" s="221"/>
      <c r="T720" s="223">
        <f>SUM(T721:T783)</f>
        <v>0</v>
      </c>
      <c r="U720" s="12"/>
      <c r="V720" s="12"/>
      <c r="W720" s="12"/>
      <c r="X720" s="12"/>
      <c r="Y720" s="12"/>
      <c r="Z720" s="12"/>
      <c r="AA720" s="12"/>
      <c r="AB720" s="12"/>
      <c r="AC720" s="12"/>
      <c r="AD720" s="12"/>
      <c r="AE720" s="12"/>
      <c r="AR720" s="224" t="s">
        <v>85</v>
      </c>
      <c r="AT720" s="225" t="s">
        <v>75</v>
      </c>
      <c r="AU720" s="225" t="s">
        <v>83</v>
      </c>
      <c r="AY720" s="224" t="s">
        <v>253</v>
      </c>
      <c r="BK720" s="226">
        <f>SUM(BK721:BK783)</f>
        <v>0</v>
      </c>
    </row>
    <row r="721" s="2" customFormat="1" ht="16.5" customHeight="1">
      <c r="A721" s="39"/>
      <c r="B721" s="40"/>
      <c r="C721" s="229" t="s">
        <v>966</v>
      </c>
      <c r="D721" s="229" t="s">
        <v>256</v>
      </c>
      <c r="E721" s="230" t="s">
        <v>967</v>
      </c>
      <c r="F721" s="231" t="s">
        <v>968</v>
      </c>
      <c r="G721" s="232" t="s">
        <v>179</v>
      </c>
      <c r="H721" s="233">
        <v>21.289999999999999</v>
      </c>
      <c r="I721" s="234"/>
      <c r="J721" s="235">
        <f>ROUND(I721*H721,2)</f>
        <v>0</v>
      </c>
      <c r="K721" s="231" t="s">
        <v>259</v>
      </c>
      <c r="L721" s="45"/>
      <c r="M721" s="236" t="s">
        <v>1</v>
      </c>
      <c r="N721" s="237" t="s">
        <v>41</v>
      </c>
      <c r="O721" s="92"/>
      <c r="P721" s="238">
        <f>O721*H721</f>
        <v>0</v>
      </c>
      <c r="Q721" s="238">
        <v>0</v>
      </c>
      <c r="R721" s="238">
        <f>Q721*H721</f>
        <v>0</v>
      </c>
      <c r="S721" s="238">
        <v>0</v>
      </c>
      <c r="T721" s="239">
        <f>S721*H721</f>
        <v>0</v>
      </c>
      <c r="U721" s="39"/>
      <c r="V721" s="39"/>
      <c r="W721" s="39"/>
      <c r="X721" s="39"/>
      <c r="Y721" s="39"/>
      <c r="Z721" s="39"/>
      <c r="AA721" s="39"/>
      <c r="AB721" s="39"/>
      <c r="AC721" s="39"/>
      <c r="AD721" s="39"/>
      <c r="AE721" s="39"/>
      <c r="AR721" s="240" t="s">
        <v>398</v>
      </c>
      <c r="AT721" s="240" t="s">
        <v>256</v>
      </c>
      <c r="AU721" s="240" t="s">
        <v>85</v>
      </c>
      <c r="AY721" s="18" t="s">
        <v>253</v>
      </c>
      <c r="BE721" s="241">
        <f>IF(N721="základní",J721,0)</f>
        <v>0</v>
      </c>
      <c r="BF721" s="241">
        <f>IF(N721="snížená",J721,0)</f>
        <v>0</v>
      </c>
      <c r="BG721" s="241">
        <f>IF(N721="zákl. přenesená",J721,0)</f>
        <v>0</v>
      </c>
      <c r="BH721" s="241">
        <f>IF(N721="sníž. přenesená",J721,0)</f>
        <v>0</v>
      </c>
      <c r="BI721" s="241">
        <f>IF(N721="nulová",J721,0)</f>
        <v>0</v>
      </c>
      <c r="BJ721" s="18" t="s">
        <v>83</v>
      </c>
      <c r="BK721" s="241">
        <f>ROUND(I721*H721,2)</f>
        <v>0</v>
      </c>
      <c r="BL721" s="18" t="s">
        <v>398</v>
      </c>
      <c r="BM721" s="240" t="s">
        <v>969</v>
      </c>
    </row>
    <row r="722" s="2" customFormat="1">
      <c r="A722" s="39"/>
      <c r="B722" s="40"/>
      <c r="C722" s="41"/>
      <c r="D722" s="242" t="s">
        <v>262</v>
      </c>
      <c r="E722" s="41"/>
      <c r="F722" s="243" t="s">
        <v>970</v>
      </c>
      <c r="G722" s="41"/>
      <c r="H722" s="41"/>
      <c r="I722" s="244"/>
      <c r="J722" s="41"/>
      <c r="K722" s="41"/>
      <c r="L722" s="45"/>
      <c r="M722" s="245"/>
      <c r="N722" s="246"/>
      <c r="O722" s="92"/>
      <c r="P722" s="92"/>
      <c r="Q722" s="92"/>
      <c r="R722" s="92"/>
      <c r="S722" s="92"/>
      <c r="T722" s="93"/>
      <c r="U722" s="39"/>
      <c r="V722" s="39"/>
      <c r="W722" s="39"/>
      <c r="X722" s="39"/>
      <c r="Y722" s="39"/>
      <c r="Z722" s="39"/>
      <c r="AA722" s="39"/>
      <c r="AB722" s="39"/>
      <c r="AC722" s="39"/>
      <c r="AD722" s="39"/>
      <c r="AE722" s="39"/>
      <c r="AT722" s="18" t="s">
        <v>262</v>
      </c>
      <c r="AU722" s="18" t="s">
        <v>85</v>
      </c>
    </row>
    <row r="723" s="14" customFormat="1">
      <c r="A723" s="14"/>
      <c r="B723" s="258"/>
      <c r="C723" s="259"/>
      <c r="D723" s="249" t="s">
        <v>264</v>
      </c>
      <c r="E723" s="260" t="s">
        <v>1</v>
      </c>
      <c r="F723" s="261" t="s">
        <v>192</v>
      </c>
      <c r="G723" s="259"/>
      <c r="H723" s="262">
        <v>21.289999999999999</v>
      </c>
      <c r="I723" s="263"/>
      <c r="J723" s="259"/>
      <c r="K723" s="259"/>
      <c r="L723" s="264"/>
      <c r="M723" s="265"/>
      <c r="N723" s="266"/>
      <c r="O723" s="266"/>
      <c r="P723" s="266"/>
      <c r="Q723" s="266"/>
      <c r="R723" s="266"/>
      <c r="S723" s="266"/>
      <c r="T723" s="267"/>
      <c r="U723" s="14"/>
      <c r="V723" s="14"/>
      <c r="W723" s="14"/>
      <c r="X723" s="14"/>
      <c r="Y723" s="14"/>
      <c r="Z723" s="14"/>
      <c r="AA723" s="14"/>
      <c r="AB723" s="14"/>
      <c r="AC723" s="14"/>
      <c r="AD723" s="14"/>
      <c r="AE723" s="14"/>
      <c r="AT723" s="268" t="s">
        <v>264</v>
      </c>
      <c r="AU723" s="268" t="s">
        <v>85</v>
      </c>
      <c r="AV723" s="14" t="s">
        <v>85</v>
      </c>
      <c r="AW723" s="14" t="s">
        <v>32</v>
      </c>
      <c r="AX723" s="14" t="s">
        <v>83</v>
      </c>
      <c r="AY723" s="268" t="s">
        <v>253</v>
      </c>
    </row>
    <row r="724" s="2" customFormat="1" ht="24.15" customHeight="1">
      <c r="A724" s="39"/>
      <c r="B724" s="40"/>
      <c r="C724" s="229" t="s">
        <v>971</v>
      </c>
      <c r="D724" s="229" t="s">
        <v>256</v>
      </c>
      <c r="E724" s="230" t="s">
        <v>972</v>
      </c>
      <c r="F724" s="231" t="s">
        <v>973</v>
      </c>
      <c r="G724" s="232" t="s">
        <v>179</v>
      </c>
      <c r="H724" s="233">
        <v>23.071999999999999</v>
      </c>
      <c r="I724" s="234"/>
      <c r="J724" s="235">
        <f>ROUND(I724*H724,2)</f>
        <v>0</v>
      </c>
      <c r="K724" s="231" t="s">
        <v>259</v>
      </c>
      <c r="L724" s="45"/>
      <c r="M724" s="236" t="s">
        <v>1</v>
      </c>
      <c r="N724" s="237" t="s">
        <v>41</v>
      </c>
      <c r="O724" s="92"/>
      <c r="P724" s="238">
        <f>O724*H724</f>
        <v>0</v>
      </c>
      <c r="Q724" s="238">
        <v>0.00029999999999999997</v>
      </c>
      <c r="R724" s="238">
        <f>Q724*H724</f>
        <v>0.0069215999999999991</v>
      </c>
      <c r="S724" s="238">
        <v>0</v>
      </c>
      <c r="T724" s="239">
        <f>S724*H724</f>
        <v>0</v>
      </c>
      <c r="U724" s="39"/>
      <c r="V724" s="39"/>
      <c r="W724" s="39"/>
      <c r="X724" s="39"/>
      <c r="Y724" s="39"/>
      <c r="Z724" s="39"/>
      <c r="AA724" s="39"/>
      <c r="AB724" s="39"/>
      <c r="AC724" s="39"/>
      <c r="AD724" s="39"/>
      <c r="AE724" s="39"/>
      <c r="AR724" s="240" t="s">
        <v>398</v>
      </c>
      <c r="AT724" s="240" t="s">
        <v>256</v>
      </c>
      <c r="AU724" s="240" t="s">
        <v>85</v>
      </c>
      <c r="AY724" s="18" t="s">
        <v>253</v>
      </c>
      <c r="BE724" s="241">
        <f>IF(N724="základní",J724,0)</f>
        <v>0</v>
      </c>
      <c r="BF724" s="241">
        <f>IF(N724="snížená",J724,0)</f>
        <v>0</v>
      </c>
      <c r="BG724" s="241">
        <f>IF(N724="zákl. přenesená",J724,0)</f>
        <v>0</v>
      </c>
      <c r="BH724" s="241">
        <f>IF(N724="sníž. přenesená",J724,0)</f>
        <v>0</v>
      </c>
      <c r="BI724" s="241">
        <f>IF(N724="nulová",J724,0)</f>
        <v>0</v>
      </c>
      <c r="BJ724" s="18" t="s">
        <v>83</v>
      </c>
      <c r="BK724" s="241">
        <f>ROUND(I724*H724,2)</f>
        <v>0</v>
      </c>
      <c r="BL724" s="18" t="s">
        <v>398</v>
      </c>
      <c r="BM724" s="240" t="s">
        <v>974</v>
      </c>
    </row>
    <row r="725" s="2" customFormat="1">
      <c r="A725" s="39"/>
      <c r="B725" s="40"/>
      <c r="C725" s="41"/>
      <c r="D725" s="242" t="s">
        <v>262</v>
      </c>
      <c r="E725" s="41"/>
      <c r="F725" s="243" t="s">
        <v>975</v>
      </c>
      <c r="G725" s="41"/>
      <c r="H725" s="41"/>
      <c r="I725" s="244"/>
      <c r="J725" s="41"/>
      <c r="K725" s="41"/>
      <c r="L725" s="45"/>
      <c r="M725" s="245"/>
      <c r="N725" s="246"/>
      <c r="O725" s="92"/>
      <c r="P725" s="92"/>
      <c r="Q725" s="92"/>
      <c r="R725" s="92"/>
      <c r="S725" s="92"/>
      <c r="T725" s="93"/>
      <c r="U725" s="39"/>
      <c r="V725" s="39"/>
      <c r="W725" s="39"/>
      <c r="X725" s="39"/>
      <c r="Y725" s="39"/>
      <c r="Z725" s="39"/>
      <c r="AA725" s="39"/>
      <c r="AB725" s="39"/>
      <c r="AC725" s="39"/>
      <c r="AD725" s="39"/>
      <c r="AE725" s="39"/>
      <c r="AT725" s="18" t="s">
        <v>262</v>
      </c>
      <c r="AU725" s="18" t="s">
        <v>85</v>
      </c>
    </row>
    <row r="726" s="14" customFormat="1">
      <c r="A726" s="14"/>
      <c r="B726" s="258"/>
      <c r="C726" s="259"/>
      <c r="D726" s="249" t="s">
        <v>264</v>
      </c>
      <c r="E726" s="260" t="s">
        <v>1</v>
      </c>
      <c r="F726" s="261" t="s">
        <v>192</v>
      </c>
      <c r="G726" s="259"/>
      <c r="H726" s="262">
        <v>21.289999999999999</v>
      </c>
      <c r="I726" s="263"/>
      <c r="J726" s="259"/>
      <c r="K726" s="259"/>
      <c r="L726" s="264"/>
      <c r="M726" s="265"/>
      <c r="N726" s="266"/>
      <c r="O726" s="266"/>
      <c r="P726" s="266"/>
      <c r="Q726" s="266"/>
      <c r="R726" s="266"/>
      <c r="S726" s="266"/>
      <c r="T726" s="267"/>
      <c r="U726" s="14"/>
      <c r="V726" s="14"/>
      <c r="W726" s="14"/>
      <c r="X726" s="14"/>
      <c r="Y726" s="14"/>
      <c r="Z726" s="14"/>
      <c r="AA726" s="14"/>
      <c r="AB726" s="14"/>
      <c r="AC726" s="14"/>
      <c r="AD726" s="14"/>
      <c r="AE726" s="14"/>
      <c r="AT726" s="268" t="s">
        <v>264</v>
      </c>
      <c r="AU726" s="268" t="s">
        <v>85</v>
      </c>
      <c r="AV726" s="14" t="s">
        <v>85</v>
      </c>
      <c r="AW726" s="14" t="s">
        <v>32</v>
      </c>
      <c r="AX726" s="14" t="s">
        <v>76</v>
      </c>
      <c r="AY726" s="268" t="s">
        <v>253</v>
      </c>
    </row>
    <row r="727" s="13" customFormat="1">
      <c r="A727" s="13"/>
      <c r="B727" s="247"/>
      <c r="C727" s="248"/>
      <c r="D727" s="249" t="s">
        <v>264</v>
      </c>
      <c r="E727" s="250" t="s">
        <v>1</v>
      </c>
      <c r="F727" s="251" t="s">
        <v>976</v>
      </c>
      <c r="G727" s="248"/>
      <c r="H727" s="250" t="s">
        <v>1</v>
      </c>
      <c r="I727" s="252"/>
      <c r="J727" s="248"/>
      <c r="K727" s="248"/>
      <c r="L727" s="253"/>
      <c r="M727" s="254"/>
      <c r="N727" s="255"/>
      <c r="O727" s="255"/>
      <c r="P727" s="255"/>
      <c r="Q727" s="255"/>
      <c r="R727" s="255"/>
      <c r="S727" s="255"/>
      <c r="T727" s="256"/>
      <c r="U727" s="13"/>
      <c r="V727" s="13"/>
      <c r="W727" s="13"/>
      <c r="X727" s="13"/>
      <c r="Y727" s="13"/>
      <c r="Z727" s="13"/>
      <c r="AA727" s="13"/>
      <c r="AB727" s="13"/>
      <c r="AC727" s="13"/>
      <c r="AD727" s="13"/>
      <c r="AE727" s="13"/>
      <c r="AT727" s="257" t="s">
        <v>264</v>
      </c>
      <c r="AU727" s="257" t="s">
        <v>85</v>
      </c>
      <c r="AV727" s="13" t="s">
        <v>83</v>
      </c>
      <c r="AW727" s="13" t="s">
        <v>32</v>
      </c>
      <c r="AX727" s="13" t="s">
        <v>76</v>
      </c>
      <c r="AY727" s="257" t="s">
        <v>253</v>
      </c>
    </row>
    <row r="728" s="14" customFormat="1">
      <c r="A728" s="14"/>
      <c r="B728" s="258"/>
      <c r="C728" s="259"/>
      <c r="D728" s="249" t="s">
        <v>264</v>
      </c>
      <c r="E728" s="260" t="s">
        <v>1</v>
      </c>
      <c r="F728" s="261" t="s">
        <v>977</v>
      </c>
      <c r="G728" s="259"/>
      <c r="H728" s="262">
        <v>1.782</v>
      </c>
      <c r="I728" s="263"/>
      <c r="J728" s="259"/>
      <c r="K728" s="259"/>
      <c r="L728" s="264"/>
      <c r="M728" s="265"/>
      <c r="N728" s="266"/>
      <c r="O728" s="266"/>
      <c r="P728" s="266"/>
      <c r="Q728" s="266"/>
      <c r="R728" s="266"/>
      <c r="S728" s="266"/>
      <c r="T728" s="267"/>
      <c r="U728" s="14"/>
      <c r="V728" s="14"/>
      <c r="W728" s="14"/>
      <c r="X728" s="14"/>
      <c r="Y728" s="14"/>
      <c r="Z728" s="14"/>
      <c r="AA728" s="14"/>
      <c r="AB728" s="14"/>
      <c r="AC728" s="14"/>
      <c r="AD728" s="14"/>
      <c r="AE728" s="14"/>
      <c r="AT728" s="268" t="s">
        <v>264</v>
      </c>
      <c r="AU728" s="268" t="s">
        <v>85</v>
      </c>
      <c r="AV728" s="14" t="s">
        <v>85</v>
      </c>
      <c r="AW728" s="14" t="s">
        <v>32</v>
      </c>
      <c r="AX728" s="14" t="s">
        <v>76</v>
      </c>
      <c r="AY728" s="268" t="s">
        <v>253</v>
      </c>
    </row>
    <row r="729" s="15" customFormat="1">
      <c r="A729" s="15"/>
      <c r="B729" s="269"/>
      <c r="C729" s="270"/>
      <c r="D729" s="249" t="s">
        <v>264</v>
      </c>
      <c r="E729" s="271" t="s">
        <v>1</v>
      </c>
      <c r="F729" s="272" t="s">
        <v>283</v>
      </c>
      <c r="G729" s="270"/>
      <c r="H729" s="273">
        <v>23.071999999999999</v>
      </c>
      <c r="I729" s="274"/>
      <c r="J729" s="270"/>
      <c r="K729" s="270"/>
      <c r="L729" s="275"/>
      <c r="M729" s="276"/>
      <c r="N729" s="277"/>
      <c r="O729" s="277"/>
      <c r="P729" s="277"/>
      <c r="Q729" s="277"/>
      <c r="R729" s="277"/>
      <c r="S729" s="277"/>
      <c r="T729" s="278"/>
      <c r="U729" s="15"/>
      <c r="V729" s="15"/>
      <c r="W729" s="15"/>
      <c r="X729" s="15"/>
      <c r="Y729" s="15"/>
      <c r="Z729" s="15"/>
      <c r="AA729" s="15"/>
      <c r="AB729" s="15"/>
      <c r="AC729" s="15"/>
      <c r="AD729" s="15"/>
      <c r="AE729" s="15"/>
      <c r="AT729" s="279" t="s">
        <v>264</v>
      </c>
      <c r="AU729" s="279" t="s">
        <v>85</v>
      </c>
      <c r="AV729" s="15" t="s">
        <v>260</v>
      </c>
      <c r="AW729" s="15" t="s">
        <v>32</v>
      </c>
      <c r="AX729" s="15" t="s">
        <v>83</v>
      </c>
      <c r="AY729" s="279" t="s">
        <v>253</v>
      </c>
    </row>
    <row r="730" s="2" customFormat="1" ht="24.15" customHeight="1">
      <c r="A730" s="39"/>
      <c r="B730" s="40"/>
      <c r="C730" s="229" t="s">
        <v>978</v>
      </c>
      <c r="D730" s="229" t="s">
        <v>256</v>
      </c>
      <c r="E730" s="230" t="s">
        <v>979</v>
      </c>
      <c r="F730" s="231" t="s">
        <v>976</v>
      </c>
      <c r="G730" s="232" t="s">
        <v>179</v>
      </c>
      <c r="H730" s="233">
        <v>1.782</v>
      </c>
      <c r="I730" s="234"/>
      <c r="J730" s="235">
        <f>ROUND(I730*H730,2)</f>
        <v>0</v>
      </c>
      <c r="K730" s="231" t="s">
        <v>259</v>
      </c>
      <c r="L730" s="45"/>
      <c r="M730" s="236" t="s">
        <v>1</v>
      </c>
      <c r="N730" s="237" t="s">
        <v>41</v>
      </c>
      <c r="O730" s="92"/>
      <c r="P730" s="238">
        <f>O730*H730</f>
        <v>0</v>
      </c>
      <c r="Q730" s="238">
        <v>0</v>
      </c>
      <c r="R730" s="238">
        <f>Q730*H730</f>
        <v>0</v>
      </c>
      <c r="S730" s="238">
        <v>0</v>
      </c>
      <c r="T730" s="239">
        <f>S730*H730</f>
        <v>0</v>
      </c>
      <c r="U730" s="39"/>
      <c r="V730" s="39"/>
      <c r="W730" s="39"/>
      <c r="X730" s="39"/>
      <c r="Y730" s="39"/>
      <c r="Z730" s="39"/>
      <c r="AA730" s="39"/>
      <c r="AB730" s="39"/>
      <c r="AC730" s="39"/>
      <c r="AD730" s="39"/>
      <c r="AE730" s="39"/>
      <c r="AR730" s="240" t="s">
        <v>398</v>
      </c>
      <c r="AT730" s="240" t="s">
        <v>256</v>
      </c>
      <c r="AU730" s="240" t="s">
        <v>85</v>
      </c>
      <c r="AY730" s="18" t="s">
        <v>253</v>
      </c>
      <c r="BE730" s="241">
        <f>IF(N730="základní",J730,0)</f>
        <v>0</v>
      </c>
      <c r="BF730" s="241">
        <f>IF(N730="snížená",J730,0)</f>
        <v>0</v>
      </c>
      <c r="BG730" s="241">
        <f>IF(N730="zákl. přenesená",J730,0)</f>
        <v>0</v>
      </c>
      <c r="BH730" s="241">
        <f>IF(N730="sníž. přenesená",J730,0)</f>
        <v>0</v>
      </c>
      <c r="BI730" s="241">
        <f>IF(N730="nulová",J730,0)</f>
        <v>0</v>
      </c>
      <c r="BJ730" s="18" t="s">
        <v>83</v>
      </c>
      <c r="BK730" s="241">
        <f>ROUND(I730*H730,2)</f>
        <v>0</v>
      </c>
      <c r="BL730" s="18" t="s">
        <v>398</v>
      </c>
      <c r="BM730" s="240" t="s">
        <v>980</v>
      </c>
    </row>
    <row r="731" s="2" customFormat="1">
      <c r="A731" s="39"/>
      <c r="B731" s="40"/>
      <c r="C731" s="41"/>
      <c r="D731" s="242" t="s">
        <v>262</v>
      </c>
      <c r="E731" s="41"/>
      <c r="F731" s="243" t="s">
        <v>981</v>
      </c>
      <c r="G731" s="41"/>
      <c r="H731" s="41"/>
      <c r="I731" s="244"/>
      <c r="J731" s="41"/>
      <c r="K731" s="41"/>
      <c r="L731" s="45"/>
      <c r="M731" s="245"/>
      <c r="N731" s="246"/>
      <c r="O731" s="92"/>
      <c r="P731" s="92"/>
      <c r="Q731" s="92"/>
      <c r="R731" s="92"/>
      <c r="S731" s="92"/>
      <c r="T731" s="93"/>
      <c r="U731" s="39"/>
      <c r="V731" s="39"/>
      <c r="W731" s="39"/>
      <c r="X731" s="39"/>
      <c r="Y731" s="39"/>
      <c r="Z731" s="39"/>
      <c r="AA731" s="39"/>
      <c r="AB731" s="39"/>
      <c r="AC731" s="39"/>
      <c r="AD731" s="39"/>
      <c r="AE731" s="39"/>
      <c r="AT731" s="18" t="s">
        <v>262</v>
      </c>
      <c r="AU731" s="18" t="s">
        <v>85</v>
      </c>
    </row>
    <row r="732" s="13" customFormat="1">
      <c r="A732" s="13"/>
      <c r="B732" s="247"/>
      <c r="C732" s="248"/>
      <c r="D732" s="249" t="s">
        <v>264</v>
      </c>
      <c r="E732" s="250" t="s">
        <v>1</v>
      </c>
      <c r="F732" s="251" t="s">
        <v>277</v>
      </c>
      <c r="G732" s="248"/>
      <c r="H732" s="250" t="s">
        <v>1</v>
      </c>
      <c r="I732" s="252"/>
      <c r="J732" s="248"/>
      <c r="K732" s="248"/>
      <c r="L732" s="253"/>
      <c r="M732" s="254"/>
      <c r="N732" s="255"/>
      <c r="O732" s="255"/>
      <c r="P732" s="255"/>
      <c r="Q732" s="255"/>
      <c r="R732" s="255"/>
      <c r="S732" s="255"/>
      <c r="T732" s="256"/>
      <c r="U732" s="13"/>
      <c r="V732" s="13"/>
      <c r="W732" s="13"/>
      <c r="X732" s="13"/>
      <c r="Y732" s="13"/>
      <c r="Z732" s="13"/>
      <c r="AA732" s="13"/>
      <c r="AB732" s="13"/>
      <c r="AC732" s="13"/>
      <c r="AD732" s="13"/>
      <c r="AE732" s="13"/>
      <c r="AT732" s="257" t="s">
        <v>264</v>
      </c>
      <c r="AU732" s="257" t="s">
        <v>85</v>
      </c>
      <c r="AV732" s="13" t="s">
        <v>83</v>
      </c>
      <c r="AW732" s="13" t="s">
        <v>32</v>
      </c>
      <c r="AX732" s="13" t="s">
        <v>76</v>
      </c>
      <c r="AY732" s="257" t="s">
        <v>253</v>
      </c>
    </row>
    <row r="733" s="13" customFormat="1">
      <c r="A733" s="13"/>
      <c r="B733" s="247"/>
      <c r="C733" s="248"/>
      <c r="D733" s="249" t="s">
        <v>264</v>
      </c>
      <c r="E733" s="250" t="s">
        <v>1</v>
      </c>
      <c r="F733" s="251" t="s">
        <v>278</v>
      </c>
      <c r="G733" s="248"/>
      <c r="H733" s="250" t="s">
        <v>1</v>
      </c>
      <c r="I733" s="252"/>
      <c r="J733" s="248"/>
      <c r="K733" s="248"/>
      <c r="L733" s="253"/>
      <c r="M733" s="254"/>
      <c r="N733" s="255"/>
      <c r="O733" s="255"/>
      <c r="P733" s="255"/>
      <c r="Q733" s="255"/>
      <c r="R733" s="255"/>
      <c r="S733" s="255"/>
      <c r="T733" s="256"/>
      <c r="U733" s="13"/>
      <c r="V733" s="13"/>
      <c r="W733" s="13"/>
      <c r="X733" s="13"/>
      <c r="Y733" s="13"/>
      <c r="Z733" s="13"/>
      <c r="AA733" s="13"/>
      <c r="AB733" s="13"/>
      <c r="AC733" s="13"/>
      <c r="AD733" s="13"/>
      <c r="AE733" s="13"/>
      <c r="AT733" s="257" t="s">
        <v>264</v>
      </c>
      <c r="AU733" s="257" t="s">
        <v>85</v>
      </c>
      <c r="AV733" s="13" t="s">
        <v>83</v>
      </c>
      <c r="AW733" s="13" t="s">
        <v>32</v>
      </c>
      <c r="AX733" s="13" t="s">
        <v>76</v>
      </c>
      <c r="AY733" s="257" t="s">
        <v>253</v>
      </c>
    </row>
    <row r="734" s="14" customFormat="1">
      <c r="A734" s="14"/>
      <c r="B734" s="258"/>
      <c r="C734" s="259"/>
      <c r="D734" s="249" t="s">
        <v>264</v>
      </c>
      <c r="E734" s="260" t="s">
        <v>1</v>
      </c>
      <c r="F734" s="261" t="s">
        <v>982</v>
      </c>
      <c r="G734" s="259"/>
      <c r="H734" s="262">
        <v>0.747</v>
      </c>
      <c r="I734" s="263"/>
      <c r="J734" s="259"/>
      <c r="K734" s="259"/>
      <c r="L734" s="264"/>
      <c r="M734" s="265"/>
      <c r="N734" s="266"/>
      <c r="O734" s="266"/>
      <c r="P734" s="266"/>
      <c r="Q734" s="266"/>
      <c r="R734" s="266"/>
      <c r="S734" s="266"/>
      <c r="T734" s="267"/>
      <c r="U734" s="14"/>
      <c r="V734" s="14"/>
      <c r="W734" s="14"/>
      <c r="X734" s="14"/>
      <c r="Y734" s="14"/>
      <c r="Z734" s="14"/>
      <c r="AA734" s="14"/>
      <c r="AB734" s="14"/>
      <c r="AC734" s="14"/>
      <c r="AD734" s="14"/>
      <c r="AE734" s="14"/>
      <c r="AT734" s="268" t="s">
        <v>264</v>
      </c>
      <c r="AU734" s="268" t="s">
        <v>85</v>
      </c>
      <c r="AV734" s="14" t="s">
        <v>85</v>
      </c>
      <c r="AW734" s="14" t="s">
        <v>32</v>
      </c>
      <c r="AX734" s="14" t="s">
        <v>76</v>
      </c>
      <c r="AY734" s="268" t="s">
        <v>253</v>
      </c>
    </row>
    <row r="735" s="14" customFormat="1">
      <c r="A735" s="14"/>
      <c r="B735" s="258"/>
      <c r="C735" s="259"/>
      <c r="D735" s="249" t="s">
        <v>264</v>
      </c>
      <c r="E735" s="260" t="s">
        <v>1</v>
      </c>
      <c r="F735" s="261" t="s">
        <v>983</v>
      </c>
      <c r="G735" s="259"/>
      <c r="H735" s="262">
        <v>-0.056000000000000001</v>
      </c>
      <c r="I735" s="263"/>
      <c r="J735" s="259"/>
      <c r="K735" s="259"/>
      <c r="L735" s="264"/>
      <c r="M735" s="265"/>
      <c r="N735" s="266"/>
      <c r="O735" s="266"/>
      <c r="P735" s="266"/>
      <c r="Q735" s="266"/>
      <c r="R735" s="266"/>
      <c r="S735" s="266"/>
      <c r="T735" s="267"/>
      <c r="U735" s="14"/>
      <c r="V735" s="14"/>
      <c r="W735" s="14"/>
      <c r="X735" s="14"/>
      <c r="Y735" s="14"/>
      <c r="Z735" s="14"/>
      <c r="AA735" s="14"/>
      <c r="AB735" s="14"/>
      <c r="AC735" s="14"/>
      <c r="AD735" s="14"/>
      <c r="AE735" s="14"/>
      <c r="AT735" s="268" t="s">
        <v>264</v>
      </c>
      <c r="AU735" s="268" t="s">
        <v>85</v>
      </c>
      <c r="AV735" s="14" t="s">
        <v>85</v>
      </c>
      <c r="AW735" s="14" t="s">
        <v>32</v>
      </c>
      <c r="AX735" s="14" t="s">
        <v>76</v>
      </c>
      <c r="AY735" s="268" t="s">
        <v>253</v>
      </c>
    </row>
    <row r="736" s="13" customFormat="1">
      <c r="A736" s="13"/>
      <c r="B736" s="247"/>
      <c r="C736" s="248"/>
      <c r="D736" s="249" t="s">
        <v>264</v>
      </c>
      <c r="E736" s="250" t="s">
        <v>1</v>
      </c>
      <c r="F736" s="251" t="s">
        <v>281</v>
      </c>
      <c r="G736" s="248"/>
      <c r="H736" s="250" t="s">
        <v>1</v>
      </c>
      <c r="I736" s="252"/>
      <c r="J736" s="248"/>
      <c r="K736" s="248"/>
      <c r="L736" s="253"/>
      <c r="M736" s="254"/>
      <c r="N736" s="255"/>
      <c r="O736" s="255"/>
      <c r="P736" s="255"/>
      <c r="Q736" s="255"/>
      <c r="R736" s="255"/>
      <c r="S736" s="255"/>
      <c r="T736" s="256"/>
      <c r="U736" s="13"/>
      <c r="V736" s="13"/>
      <c r="W736" s="13"/>
      <c r="X736" s="13"/>
      <c r="Y736" s="13"/>
      <c r="Z736" s="13"/>
      <c r="AA736" s="13"/>
      <c r="AB736" s="13"/>
      <c r="AC736" s="13"/>
      <c r="AD736" s="13"/>
      <c r="AE736" s="13"/>
      <c r="AT736" s="257" t="s">
        <v>264</v>
      </c>
      <c r="AU736" s="257" t="s">
        <v>85</v>
      </c>
      <c r="AV736" s="13" t="s">
        <v>83</v>
      </c>
      <c r="AW736" s="13" t="s">
        <v>32</v>
      </c>
      <c r="AX736" s="13" t="s">
        <v>76</v>
      </c>
      <c r="AY736" s="257" t="s">
        <v>253</v>
      </c>
    </row>
    <row r="737" s="14" customFormat="1">
      <c r="A737" s="14"/>
      <c r="B737" s="258"/>
      <c r="C737" s="259"/>
      <c r="D737" s="249" t="s">
        <v>264</v>
      </c>
      <c r="E737" s="260" t="s">
        <v>1</v>
      </c>
      <c r="F737" s="261" t="s">
        <v>984</v>
      </c>
      <c r="G737" s="259"/>
      <c r="H737" s="262">
        <v>1.147</v>
      </c>
      <c r="I737" s="263"/>
      <c r="J737" s="259"/>
      <c r="K737" s="259"/>
      <c r="L737" s="264"/>
      <c r="M737" s="265"/>
      <c r="N737" s="266"/>
      <c r="O737" s="266"/>
      <c r="P737" s="266"/>
      <c r="Q737" s="266"/>
      <c r="R737" s="266"/>
      <c r="S737" s="266"/>
      <c r="T737" s="267"/>
      <c r="U737" s="14"/>
      <c r="V737" s="14"/>
      <c r="W737" s="14"/>
      <c r="X737" s="14"/>
      <c r="Y737" s="14"/>
      <c r="Z737" s="14"/>
      <c r="AA737" s="14"/>
      <c r="AB737" s="14"/>
      <c r="AC737" s="14"/>
      <c r="AD737" s="14"/>
      <c r="AE737" s="14"/>
      <c r="AT737" s="268" t="s">
        <v>264</v>
      </c>
      <c r="AU737" s="268" t="s">
        <v>85</v>
      </c>
      <c r="AV737" s="14" t="s">
        <v>85</v>
      </c>
      <c r="AW737" s="14" t="s">
        <v>32</v>
      </c>
      <c r="AX737" s="14" t="s">
        <v>76</v>
      </c>
      <c r="AY737" s="268" t="s">
        <v>253</v>
      </c>
    </row>
    <row r="738" s="14" customFormat="1">
      <c r="A738" s="14"/>
      <c r="B738" s="258"/>
      <c r="C738" s="259"/>
      <c r="D738" s="249" t="s">
        <v>264</v>
      </c>
      <c r="E738" s="260" t="s">
        <v>1</v>
      </c>
      <c r="F738" s="261" t="s">
        <v>983</v>
      </c>
      <c r="G738" s="259"/>
      <c r="H738" s="262">
        <v>-0.056000000000000001</v>
      </c>
      <c r="I738" s="263"/>
      <c r="J738" s="259"/>
      <c r="K738" s="259"/>
      <c r="L738" s="264"/>
      <c r="M738" s="265"/>
      <c r="N738" s="266"/>
      <c r="O738" s="266"/>
      <c r="P738" s="266"/>
      <c r="Q738" s="266"/>
      <c r="R738" s="266"/>
      <c r="S738" s="266"/>
      <c r="T738" s="267"/>
      <c r="U738" s="14"/>
      <c r="V738" s="14"/>
      <c r="W738" s="14"/>
      <c r="X738" s="14"/>
      <c r="Y738" s="14"/>
      <c r="Z738" s="14"/>
      <c r="AA738" s="14"/>
      <c r="AB738" s="14"/>
      <c r="AC738" s="14"/>
      <c r="AD738" s="14"/>
      <c r="AE738" s="14"/>
      <c r="AT738" s="268" t="s">
        <v>264</v>
      </c>
      <c r="AU738" s="268" t="s">
        <v>85</v>
      </c>
      <c r="AV738" s="14" t="s">
        <v>85</v>
      </c>
      <c r="AW738" s="14" t="s">
        <v>32</v>
      </c>
      <c r="AX738" s="14" t="s">
        <v>76</v>
      </c>
      <c r="AY738" s="268" t="s">
        <v>253</v>
      </c>
    </row>
    <row r="739" s="15" customFormat="1">
      <c r="A739" s="15"/>
      <c r="B739" s="269"/>
      <c r="C739" s="270"/>
      <c r="D739" s="249" t="s">
        <v>264</v>
      </c>
      <c r="E739" s="271" t="s">
        <v>1</v>
      </c>
      <c r="F739" s="272" t="s">
        <v>283</v>
      </c>
      <c r="G739" s="270"/>
      <c r="H739" s="273">
        <v>1.782</v>
      </c>
      <c r="I739" s="274"/>
      <c r="J739" s="270"/>
      <c r="K739" s="270"/>
      <c r="L739" s="275"/>
      <c r="M739" s="276"/>
      <c r="N739" s="277"/>
      <c r="O739" s="277"/>
      <c r="P739" s="277"/>
      <c r="Q739" s="277"/>
      <c r="R739" s="277"/>
      <c r="S739" s="277"/>
      <c r="T739" s="278"/>
      <c r="U739" s="15"/>
      <c r="V739" s="15"/>
      <c r="W739" s="15"/>
      <c r="X739" s="15"/>
      <c r="Y739" s="15"/>
      <c r="Z739" s="15"/>
      <c r="AA739" s="15"/>
      <c r="AB739" s="15"/>
      <c r="AC739" s="15"/>
      <c r="AD739" s="15"/>
      <c r="AE739" s="15"/>
      <c r="AT739" s="279" t="s">
        <v>264</v>
      </c>
      <c r="AU739" s="279" t="s">
        <v>85</v>
      </c>
      <c r="AV739" s="15" t="s">
        <v>260</v>
      </c>
      <c r="AW739" s="15" t="s">
        <v>32</v>
      </c>
      <c r="AX739" s="15" t="s">
        <v>83</v>
      </c>
      <c r="AY739" s="279" t="s">
        <v>253</v>
      </c>
    </row>
    <row r="740" s="2" customFormat="1" ht="24.15" customHeight="1">
      <c r="A740" s="39"/>
      <c r="B740" s="40"/>
      <c r="C740" s="229" t="s">
        <v>985</v>
      </c>
      <c r="D740" s="229" t="s">
        <v>256</v>
      </c>
      <c r="E740" s="230" t="s">
        <v>986</v>
      </c>
      <c r="F740" s="231" t="s">
        <v>987</v>
      </c>
      <c r="G740" s="232" t="s">
        <v>179</v>
      </c>
      <c r="H740" s="233">
        <v>1.782</v>
      </c>
      <c r="I740" s="234"/>
      <c r="J740" s="235">
        <f>ROUND(I740*H740,2)</f>
        <v>0</v>
      </c>
      <c r="K740" s="231" t="s">
        <v>259</v>
      </c>
      <c r="L740" s="45"/>
      <c r="M740" s="236" t="s">
        <v>1</v>
      </c>
      <c r="N740" s="237" t="s">
        <v>41</v>
      </c>
      <c r="O740" s="92"/>
      <c r="P740" s="238">
        <f>O740*H740</f>
        <v>0</v>
      </c>
      <c r="Q740" s="238">
        <v>0</v>
      </c>
      <c r="R740" s="238">
        <f>Q740*H740</f>
        <v>0</v>
      </c>
      <c r="S740" s="238">
        <v>0</v>
      </c>
      <c r="T740" s="239">
        <f>S740*H740</f>
        <v>0</v>
      </c>
      <c r="U740" s="39"/>
      <c r="V740" s="39"/>
      <c r="W740" s="39"/>
      <c r="X740" s="39"/>
      <c r="Y740" s="39"/>
      <c r="Z740" s="39"/>
      <c r="AA740" s="39"/>
      <c r="AB740" s="39"/>
      <c r="AC740" s="39"/>
      <c r="AD740" s="39"/>
      <c r="AE740" s="39"/>
      <c r="AR740" s="240" t="s">
        <v>398</v>
      </c>
      <c r="AT740" s="240" t="s">
        <v>256</v>
      </c>
      <c r="AU740" s="240" t="s">
        <v>85</v>
      </c>
      <c r="AY740" s="18" t="s">
        <v>253</v>
      </c>
      <c r="BE740" s="241">
        <f>IF(N740="základní",J740,0)</f>
        <v>0</v>
      </c>
      <c r="BF740" s="241">
        <f>IF(N740="snížená",J740,0)</f>
        <v>0</v>
      </c>
      <c r="BG740" s="241">
        <f>IF(N740="zákl. přenesená",J740,0)</f>
        <v>0</v>
      </c>
      <c r="BH740" s="241">
        <f>IF(N740="sníž. přenesená",J740,0)</f>
        <v>0</v>
      </c>
      <c r="BI740" s="241">
        <f>IF(N740="nulová",J740,0)</f>
        <v>0</v>
      </c>
      <c r="BJ740" s="18" t="s">
        <v>83</v>
      </c>
      <c r="BK740" s="241">
        <f>ROUND(I740*H740,2)</f>
        <v>0</v>
      </c>
      <c r="BL740" s="18" t="s">
        <v>398</v>
      </c>
      <c r="BM740" s="240" t="s">
        <v>988</v>
      </c>
    </row>
    <row r="741" s="2" customFormat="1">
      <c r="A741" s="39"/>
      <c r="B741" s="40"/>
      <c r="C741" s="41"/>
      <c r="D741" s="242" t="s">
        <v>262</v>
      </c>
      <c r="E741" s="41"/>
      <c r="F741" s="243" t="s">
        <v>989</v>
      </c>
      <c r="G741" s="41"/>
      <c r="H741" s="41"/>
      <c r="I741" s="244"/>
      <c r="J741" s="41"/>
      <c r="K741" s="41"/>
      <c r="L741" s="45"/>
      <c r="M741" s="245"/>
      <c r="N741" s="246"/>
      <c r="O741" s="92"/>
      <c r="P741" s="92"/>
      <c r="Q741" s="92"/>
      <c r="R741" s="92"/>
      <c r="S741" s="92"/>
      <c r="T741" s="93"/>
      <c r="U741" s="39"/>
      <c r="V741" s="39"/>
      <c r="W741" s="39"/>
      <c r="X741" s="39"/>
      <c r="Y741" s="39"/>
      <c r="Z741" s="39"/>
      <c r="AA741" s="39"/>
      <c r="AB741" s="39"/>
      <c r="AC741" s="39"/>
      <c r="AD741" s="39"/>
      <c r="AE741" s="39"/>
      <c r="AT741" s="18" t="s">
        <v>262</v>
      </c>
      <c r="AU741" s="18" t="s">
        <v>85</v>
      </c>
    </row>
    <row r="742" s="13" customFormat="1">
      <c r="A742" s="13"/>
      <c r="B742" s="247"/>
      <c r="C742" s="248"/>
      <c r="D742" s="249" t="s">
        <v>264</v>
      </c>
      <c r="E742" s="250" t="s">
        <v>1</v>
      </c>
      <c r="F742" s="251" t="s">
        <v>277</v>
      </c>
      <c r="G742" s="248"/>
      <c r="H742" s="250" t="s">
        <v>1</v>
      </c>
      <c r="I742" s="252"/>
      <c r="J742" s="248"/>
      <c r="K742" s="248"/>
      <c r="L742" s="253"/>
      <c r="M742" s="254"/>
      <c r="N742" s="255"/>
      <c r="O742" s="255"/>
      <c r="P742" s="255"/>
      <c r="Q742" s="255"/>
      <c r="R742" s="255"/>
      <c r="S742" s="255"/>
      <c r="T742" s="256"/>
      <c r="U742" s="13"/>
      <c r="V742" s="13"/>
      <c r="W742" s="13"/>
      <c r="X742" s="13"/>
      <c r="Y742" s="13"/>
      <c r="Z742" s="13"/>
      <c r="AA742" s="13"/>
      <c r="AB742" s="13"/>
      <c r="AC742" s="13"/>
      <c r="AD742" s="13"/>
      <c r="AE742" s="13"/>
      <c r="AT742" s="257" t="s">
        <v>264</v>
      </c>
      <c r="AU742" s="257" t="s">
        <v>85</v>
      </c>
      <c r="AV742" s="13" t="s">
        <v>83</v>
      </c>
      <c r="AW742" s="13" t="s">
        <v>32</v>
      </c>
      <c r="AX742" s="13" t="s">
        <v>76</v>
      </c>
      <c r="AY742" s="257" t="s">
        <v>253</v>
      </c>
    </row>
    <row r="743" s="13" customFormat="1">
      <c r="A743" s="13"/>
      <c r="B743" s="247"/>
      <c r="C743" s="248"/>
      <c r="D743" s="249" t="s">
        <v>264</v>
      </c>
      <c r="E743" s="250" t="s">
        <v>1</v>
      </c>
      <c r="F743" s="251" t="s">
        <v>278</v>
      </c>
      <c r="G743" s="248"/>
      <c r="H743" s="250" t="s">
        <v>1</v>
      </c>
      <c r="I743" s="252"/>
      <c r="J743" s="248"/>
      <c r="K743" s="248"/>
      <c r="L743" s="253"/>
      <c r="M743" s="254"/>
      <c r="N743" s="255"/>
      <c r="O743" s="255"/>
      <c r="P743" s="255"/>
      <c r="Q743" s="255"/>
      <c r="R743" s="255"/>
      <c r="S743" s="255"/>
      <c r="T743" s="256"/>
      <c r="U743" s="13"/>
      <c r="V743" s="13"/>
      <c r="W743" s="13"/>
      <c r="X743" s="13"/>
      <c r="Y743" s="13"/>
      <c r="Z743" s="13"/>
      <c r="AA743" s="13"/>
      <c r="AB743" s="13"/>
      <c r="AC743" s="13"/>
      <c r="AD743" s="13"/>
      <c r="AE743" s="13"/>
      <c r="AT743" s="257" t="s">
        <v>264</v>
      </c>
      <c r="AU743" s="257" t="s">
        <v>85</v>
      </c>
      <c r="AV743" s="13" t="s">
        <v>83</v>
      </c>
      <c r="AW743" s="13" t="s">
        <v>32</v>
      </c>
      <c r="AX743" s="13" t="s">
        <v>76</v>
      </c>
      <c r="AY743" s="257" t="s">
        <v>253</v>
      </c>
    </row>
    <row r="744" s="14" customFormat="1">
      <c r="A744" s="14"/>
      <c r="B744" s="258"/>
      <c r="C744" s="259"/>
      <c r="D744" s="249" t="s">
        <v>264</v>
      </c>
      <c r="E744" s="260" t="s">
        <v>1</v>
      </c>
      <c r="F744" s="261" t="s">
        <v>982</v>
      </c>
      <c r="G744" s="259"/>
      <c r="H744" s="262">
        <v>0.747</v>
      </c>
      <c r="I744" s="263"/>
      <c r="J744" s="259"/>
      <c r="K744" s="259"/>
      <c r="L744" s="264"/>
      <c r="M744" s="265"/>
      <c r="N744" s="266"/>
      <c r="O744" s="266"/>
      <c r="P744" s="266"/>
      <c r="Q744" s="266"/>
      <c r="R744" s="266"/>
      <c r="S744" s="266"/>
      <c r="T744" s="267"/>
      <c r="U744" s="14"/>
      <c r="V744" s="14"/>
      <c r="W744" s="14"/>
      <c r="X744" s="14"/>
      <c r="Y744" s="14"/>
      <c r="Z744" s="14"/>
      <c r="AA744" s="14"/>
      <c r="AB744" s="14"/>
      <c r="AC744" s="14"/>
      <c r="AD744" s="14"/>
      <c r="AE744" s="14"/>
      <c r="AT744" s="268" t="s">
        <v>264</v>
      </c>
      <c r="AU744" s="268" t="s">
        <v>85</v>
      </c>
      <c r="AV744" s="14" t="s">
        <v>85</v>
      </c>
      <c r="AW744" s="14" t="s">
        <v>32</v>
      </c>
      <c r="AX744" s="14" t="s">
        <v>76</v>
      </c>
      <c r="AY744" s="268" t="s">
        <v>253</v>
      </c>
    </row>
    <row r="745" s="14" customFormat="1">
      <c r="A745" s="14"/>
      <c r="B745" s="258"/>
      <c r="C745" s="259"/>
      <c r="D745" s="249" t="s">
        <v>264</v>
      </c>
      <c r="E745" s="260" t="s">
        <v>1</v>
      </c>
      <c r="F745" s="261" t="s">
        <v>983</v>
      </c>
      <c r="G745" s="259"/>
      <c r="H745" s="262">
        <v>-0.056000000000000001</v>
      </c>
      <c r="I745" s="263"/>
      <c r="J745" s="259"/>
      <c r="K745" s="259"/>
      <c r="L745" s="264"/>
      <c r="M745" s="265"/>
      <c r="N745" s="266"/>
      <c r="O745" s="266"/>
      <c r="P745" s="266"/>
      <c r="Q745" s="266"/>
      <c r="R745" s="266"/>
      <c r="S745" s="266"/>
      <c r="T745" s="267"/>
      <c r="U745" s="14"/>
      <c r="V745" s="14"/>
      <c r="W745" s="14"/>
      <c r="X745" s="14"/>
      <c r="Y745" s="14"/>
      <c r="Z745" s="14"/>
      <c r="AA745" s="14"/>
      <c r="AB745" s="14"/>
      <c r="AC745" s="14"/>
      <c r="AD745" s="14"/>
      <c r="AE745" s="14"/>
      <c r="AT745" s="268" t="s">
        <v>264</v>
      </c>
      <c r="AU745" s="268" t="s">
        <v>85</v>
      </c>
      <c r="AV745" s="14" t="s">
        <v>85</v>
      </c>
      <c r="AW745" s="14" t="s">
        <v>32</v>
      </c>
      <c r="AX745" s="14" t="s">
        <v>76</v>
      </c>
      <c r="AY745" s="268" t="s">
        <v>253</v>
      </c>
    </row>
    <row r="746" s="13" customFormat="1">
      <c r="A746" s="13"/>
      <c r="B746" s="247"/>
      <c r="C746" s="248"/>
      <c r="D746" s="249" t="s">
        <v>264</v>
      </c>
      <c r="E746" s="250" t="s">
        <v>1</v>
      </c>
      <c r="F746" s="251" t="s">
        <v>281</v>
      </c>
      <c r="G746" s="248"/>
      <c r="H746" s="250" t="s">
        <v>1</v>
      </c>
      <c r="I746" s="252"/>
      <c r="J746" s="248"/>
      <c r="K746" s="248"/>
      <c r="L746" s="253"/>
      <c r="M746" s="254"/>
      <c r="N746" s="255"/>
      <c r="O746" s="255"/>
      <c r="P746" s="255"/>
      <c r="Q746" s="255"/>
      <c r="R746" s="255"/>
      <c r="S746" s="255"/>
      <c r="T746" s="256"/>
      <c r="U746" s="13"/>
      <c r="V746" s="13"/>
      <c r="W746" s="13"/>
      <c r="X746" s="13"/>
      <c r="Y746" s="13"/>
      <c r="Z746" s="13"/>
      <c r="AA746" s="13"/>
      <c r="AB746" s="13"/>
      <c r="AC746" s="13"/>
      <c r="AD746" s="13"/>
      <c r="AE746" s="13"/>
      <c r="AT746" s="257" t="s">
        <v>264</v>
      </c>
      <c r="AU746" s="257" t="s">
        <v>85</v>
      </c>
      <c r="AV746" s="13" t="s">
        <v>83</v>
      </c>
      <c r="AW746" s="13" t="s">
        <v>32</v>
      </c>
      <c r="AX746" s="13" t="s">
        <v>76</v>
      </c>
      <c r="AY746" s="257" t="s">
        <v>253</v>
      </c>
    </row>
    <row r="747" s="14" customFormat="1">
      <c r="A747" s="14"/>
      <c r="B747" s="258"/>
      <c r="C747" s="259"/>
      <c r="D747" s="249" t="s">
        <v>264</v>
      </c>
      <c r="E747" s="260" t="s">
        <v>1</v>
      </c>
      <c r="F747" s="261" t="s">
        <v>984</v>
      </c>
      <c r="G747" s="259"/>
      <c r="H747" s="262">
        <v>1.147</v>
      </c>
      <c r="I747" s="263"/>
      <c r="J747" s="259"/>
      <c r="K747" s="259"/>
      <c r="L747" s="264"/>
      <c r="M747" s="265"/>
      <c r="N747" s="266"/>
      <c r="O747" s="266"/>
      <c r="P747" s="266"/>
      <c r="Q747" s="266"/>
      <c r="R747" s="266"/>
      <c r="S747" s="266"/>
      <c r="T747" s="267"/>
      <c r="U747" s="14"/>
      <c r="V747" s="14"/>
      <c r="W747" s="14"/>
      <c r="X747" s="14"/>
      <c r="Y747" s="14"/>
      <c r="Z747" s="14"/>
      <c r="AA747" s="14"/>
      <c r="AB747" s="14"/>
      <c r="AC747" s="14"/>
      <c r="AD747" s="14"/>
      <c r="AE747" s="14"/>
      <c r="AT747" s="268" t="s">
        <v>264</v>
      </c>
      <c r="AU747" s="268" t="s">
        <v>85</v>
      </c>
      <c r="AV747" s="14" t="s">
        <v>85</v>
      </c>
      <c r="AW747" s="14" t="s">
        <v>32</v>
      </c>
      <c r="AX747" s="14" t="s">
        <v>76</v>
      </c>
      <c r="AY747" s="268" t="s">
        <v>253</v>
      </c>
    </row>
    <row r="748" s="14" customFormat="1">
      <c r="A748" s="14"/>
      <c r="B748" s="258"/>
      <c r="C748" s="259"/>
      <c r="D748" s="249" t="s">
        <v>264</v>
      </c>
      <c r="E748" s="260" t="s">
        <v>1</v>
      </c>
      <c r="F748" s="261" t="s">
        <v>983</v>
      </c>
      <c r="G748" s="259"/>
      <c r="H748" s="262">
        <v>-0.056000000000000001</v>
      </c>
      <c r="I748" s="263"/>
      <c r="J748" s="259"/>
      <c r="K748" s="259"/>
      <c r="L748" s="264"/>
      <c r="M748" s="265"/>
      <c r="N748" s="266"/>
      <c r="O748" s="266"/>
      <c r="P748" s="266"/>
      <c r="Q748" s="266"/>
      <c r="R748" s="266"/>
      <c r="S748" s="266"/>
      <c r="T748" s="267"/>
      <c r="U748" s="14"/>
      <c r="V748" s="14"/>
      <c r="W748" s="14"/>
      <c r="X748" s="14"/>
      <c r="Y748" s="14"/>
      <c r="Z748" s="14"/>
      <c r="AA748" s="14"/>
      <c r="AB748" s="14"/>
      <c r="AC748" s="14"/>
      <c r="AD748" s="14"/>
      <c r="AE748" s="14"/>
      <c r="AT748" s="268" t="s">
        <v>264</v>
      </c>
      <c r="AU748" s="268" t="s">
        <v>85</v>
      </c>
      <c r="AV748" s="14" t="s">
        <v>85</v>
      </c>
      <c r="AW748" s="14" t="s">
        <v>32</v>
      </c>
      <c r="AX748" s="14" t="s">
        <v>76</v>
      </c>
      <c r="AY748" s="268" t="s">
        <v>253</v>
      </c>
    </row>
    <row r="749" s="15" customFormat="1">
      <c r="A749" s="15"/>
      <c r="B749" s="269"/>
      <c r="C749" s="270"/>
      <c r="D749" s="249" t="s">
        <v>264</v>
      </c>
      <c r="E749" s="271" t="s">
        <v>1</v>
      </c>
      <c r="F749" s="272" t="s">
        <v>283</v>
      </c>
      <c r="G749" s="270"/>
      <c r="H749" s="273">
        <v>1.782</v>
      </c>
      <c r="I749" s="274"/>
      <c r="J749" s="270"/>
      <c r="K749" s="270"/>
      <c r="L749" s="275"/>
      <c r="M749" s="276"/>
      <c r="N749" s="277"/>
      <c r="O749" s="277"/>
      <c r="P749" s="277"/>
      <c r="Q749" s="277"/>
      <c r="R749" s="277"/>
      <c r="S749" s="277"/>
      <c r="T749" s="278"/>
      <c r="U749" s="15"/>
      <c r="V749" s="15"/>
      <c r="W749" s="15"/>
      <c r="X749" s="15"/>
      <c r="Y749" s="15"/>
      <c r="Z749" s="15"/>
      <c r="AA749" s="15"/>
      <c r="AB749" s="15"/>
      <c r="AC749" s="15"/>
      <c r="AD749" s="15"/>
      <c r="AE749" s="15"/>
      <c r="AT749" s="279" t="s">
        <v>264</v>
      </c>
      <c r="AU749" s="279" t="s">
        <v>85</v>
      </c>
      <c r="AV749" s="15" t="s">
        <v>260</v>
      </c>
      <c r="AW749" s="15" t="s">
        <v>32</v>
      </c>
      <c r="AX749" s="15" t="s">
        <v>83</v>
      </c>
      <c r="AY749" s="279" t="s">
        <v>253</v>
      </c>
    </row>
    <row r="750" s="2" customFormat="1" ht="24.15" customHeight="1">
      <c r="A750" s="39"/>
      <c r="B750" s="40"/>
      <c r="C750" s="229" t="s">
        <v>990</v>
      </c>
      <c r="D750" s="229" t="s">
        <v>256</v>
      </c>
      <c r="E750" s="230" t="s">
        <v>991</v>
      </c>
      <c r="F750" s="231" t="s">
        <v>992</v>
      </c>
      <c r="G750" s="232" t="s">
        <v>179</v>
      </c>
      <c r="H750" s="233">
        <v>23.071999999999999</v>
      </c>
      <c r="I750" s="234"/>
      <c r="J750" s="235">
        <f>ROUND(I750*H750,2)</f>
        <v>0</v>
      </c>
      <c r="K750" s="231" t="s">
        <v>259</v>
      </c>
      <c r="L750" s="45"/>
      <c r="M750" s="236" t="s">
        <v>1</v>
      </c>
      <c r="N750" s="237" t="s">
        <v>41</v>
      </c>
      <c r="O750" s="92"/>
      <c r="P750" s="238">
        <f>O750*H750</f>
        <v>0</v>
      </c>
      <c r="Q750" s="238">
        <v>0.0047999999999999996</v>
      </c>
      <c r="R750" s="238">
        <f>Q750*H750</f>
        <v>0.11074559999999999</v>
      </c>
      <c r="S750" s="238">
        <v>0</v>
      </c>
      <c r="T750" s="239">
        <f>S750*H750</f>
        <v>0</v>
      </c>
      <c r="U750" s="39"/>
      <c r="V750" s="39"/>
      <c r="W750" s="39"/>
      <c r="X750" s="39"/>
      <c r="Y750" s="39"/>
      <c r="Z750" s="39"/>
      <c r="AA750" s="39"/>
      <c r="AB750" s="39"/>
      <c r="AC750" s="39"/>
      <c r="AD750" s="39"/>
      <c r="AE750" s="39"/>
      <c r="AR750" s="240" t="s">
        <v>398</v>
      </c>
      <c r="AT750" s="240" t="s">
        <v>256</v>
      </c>
      <c r="AU750" s="240" t="s">
        <v>85</v>
      </c>
      <c r="AY750" s="18" t="s">
        <v>253</v>
      </c>
      <c r="BE750" s="241">
        <f>IF(N750="základní",J750,0)</f>
        <v>0</v>
      </c>
      <c r="BF750" s="241">
        <f>IF(N750="snížená",J750,0)</f>
        <v>0</v>
      </c>
      <c r="BG750" s="241">
        <f>IF(N750="zákl. přenesená",J750,0)</f>
        <v>0</v>
      </c>
      <c r="BH750" s="241">
        <f>IF(N750="sníž. přenesená",J750,0)</f>
        <v>0</v>
      </c>
      <c r="BI750" s="241">
        <f>IF(N750="nulová",J750,0)</f>
        <v>0</v>
      </c>
      <c r="BJ750" s="18" t="s">
        <v>83</v>
      </c>
      <c r="BK750" s="241">
        <f>ROUND(I750*H750,2)</f>
        <v>0</v>
      </c>
      <c r="BL750" s="18" t="s">
        <v>398</v>
      </c>
      <c r="BM750" s="240" t="s">
        <v>993</v>
      </c>
    </row>
    <row r="751" s="2" customFormat="1">
      <c r="A751" s="39"/>
      <c r="B751" s="40"/>
      <c r="C751" s="41"/>
      <c r="D751" s="242" t="s">
        <v>262</v>
      </c>
      <c r="E751" s="41"/>
      <c r="F751" s="243" t="s">
        <v>994</v>
      </c>
      <c r="G751" s="41"/>
      <c r="H751" s="41"/>
      <c r="I751" s="244"/>
      <c r="J751" s="41"/>
      <c r="K751" s="41"/>
      <c r="L751" s="45"/>
      <c r="M751" s="245"/>
      <c r="N751" s="246"/>
      <c r="O751" s="92"/>
      <c r="P751" s="92"/>
      <c r="Q751" s="92"/>
      <c r="R751" s="92"/>
      <c r="S751" s="92"/>
      <c r="T751" s="93"/>
      <c r="U751" s="39"/>
      <c r="V751" s="39"/>
      <c r="W751" s="39"/>
      <c r="X751" s="39"/>
      <c r="Y751" s="39"/>
      <c r="Z751" s="39"/>
      <c r="AA751" s="39"/>
      <c r="AB751" s="39"/>
      <c r="AC751" s="39"/>
      <c r="AD751" s="39"/>
      <c r="AE751" s="39"/>
      <c r="AT751" s="18" t="s">
        <v>262</v>
      </c>
      <c r="AU751" s="18" t="s">
        <v>85</v>
      </c>
    </row>
    <row r="752" s="14" customFormat="1">
      <c r="A752" s="14"/>
      <c r="B752" s="258"/>
      <c r="C752" s="259"/>
      <c r="D752" s="249" t="s">
        <v>264</v>
      </c>
      <c r="E752" s="260" t="s">
        <v>1</v>
      </c>
      <c r="F752" s="261" t="s">
        <v>192</v>
      </c>
      <c r="G752" s="259"/>
      <c r="H752" s="262">
        <v>21.289999999999999</v>
      </c>
      <c r="I752" s="263"/>
      <c r="J752" s="259"/>
      <c r="K752" s="259"/>
      <c r="L752" s="264"/>
      <c r="M752" s="265"/>
      <c r="N752" s="266"/>
      <c r="O752" s="266"/>
      <c r="P752" s="266"/>
      <c r="Q752" s="266"/>
      <c r="R752" s="266"/>
      <c r="S752" s="266"/>
      <c r="T752" s="267"/>
      <c r="U752" s="14"/>
      <c r="V752" s="14"/>
      <c r="W752" s="14"/>
      <c r="X752" s="14"/>
      <c r="Y752" s="14"/>
      <c r="Z752" s="14"/>
      <c r="AA752" s="14"/>
      <c r="AB752" s="14"/>
      <c r="AC752" s="14"/>
      <c r="AD752" s="14"/>
      <c r="AE752" s="14"/>
      <c r="AT752" s="268" t="s">
        <v>264</v>
      </c>
      <c r="AU752" s="268" t="s">
        <v>85</v>
      </c>
      <c r="AV752" s="14" t="s">
        <v>85</v>
      </c>
      <c r="AW752" s="14" t="s">
        <v>32</v>
      </c>
      <c r="AX752" s="14" t="s">
        <v>76</v>
      </c>
      <c r="AY752" s="268" t="s">
        <v>253</v>
      </c>
    </row>
    <row r="753" s="13" customFormat="1">
      <c r="A753" s="13"/>
      <c r="B753" s="247"/>
      <c r="C753" s="248"/>
      <c r="D753" s="249" t="s">
        <v>264</v>
      </c>
      <c r="E753" s="250" t="s">
        <v>1</v>
      </c>
      <c r="F753" s="251" t="s">
        <v>987</v>
      </c>
      <c r="G753" s="248"/>
      <c r="H753" s="250" t="s">
        <v>1</v>
      </c>
      <c r="I753" s="252"/>
      <c r="J753" s="248"/>
      <c r="K753" s="248"/>
      <c r="L753" s="253"/>
      <c r="M753" s="254"/>
      <c r="N753" s="255"/>
      <c r="O753" s="255"/>
      <c r="P753" s="255"/>
      <c r="Q753" s="255"/>
      <c r="R753" s="255"/>
      <c r="S753" s="255"/>
      <c r="T753" s="256"/>
      <c r="U753" s="13"/>
      <c r="V753" s="13"/>
      <c r="W753" s="13"/>
      <c r="X753" s="13"/>
      <c r="Y753" s="13"/>
      <c r="Z753" s="13"/>
      <c r="AA753" s="13"/>
      <c r="AB753" s="13"/>
      <c r="AC753" s="13"/>
      <c r="AD753" s="13"/>
      <c r="AE753" s="13"/>
      <c r="AT753" s="257" t="s">
        <v>264</v>
      </c>
      <c r="AU753" s="257" t="s">
        <v>85</v>
      </c>
      <c r="AV753" s="13" t="s">
        <v>83</v>
      </c>
      <c r="AW753" s="13" t="s">
        <v>32</v>
      </c>
      <c r="AX753" s="13" t="s">
        <v>76</v>
      </c>
      <c r="AY753" s="257" t="s">
        <v>253</v>
      </c>
    </row>
    <row r="754" s="14" customFormat="1">
      <c r="A754" s="14"/>
      <c r="B754" s="258"/>
      <c r="C754" s="259"/>
      <c r="D754" s="249" t="s">
        <v>264</v>
      </c>
      <c r="E754" s="260" t="s">
        <v>1</v>
      </c>
      <c r="F754" s="261" t="s">
        <v>977</v>
      </c>
      <c r="G754" s="259"/>
      <c r="H754" s="262">
        <v>1.782</v>
      </c>
      <c r="I754" s="263"/>
      <c r="J754" s="259"/>
      <c r="K754" s="259"/>
      <c r="L754" s="264"/>
      <c r="M754" s="265"/>
      <c r="N754" s="266"/>
      <c r="O754" s="266"/>
      <c r="P754" s="266"/>
      <c r="Q754" s="266"/>
      <c r="R754" s="266"/>
      <c r="S754" s="266"/>
      <c r="T754" s="267"/>
      <c r="U754" s="14"/>
      <c r="V754" s="14"/>
      <c r="W754" s="14"/>
      <c r="X754" s="14"/>
      <c r="Y754" s="14"/>
      <c r="Z754" s="14"/>
      <c r="AA754" s="14"/>
      <c r="AB754" s="14"/>
      <c r="AC754" s="14"/>
      <c r="AD754" s="14"/>
      <c r="AE754" s="14"/>
      <c r="AT754" s="268" t="s">
        <v>264</v>
      </c>
      <c r="AU754" s="268" t="s">
        <v>85</v>
      </c>
      <c r="AV754" s="14" t="s">
        <v>85</v>
      </c>
      <c r="AW754" s="14" t="s">
        <v>32</v>
      </c>
      <c r="AX754" s="14" t="s">
        <v>76</v>
      </c>
      <c r="AY754" s="268" t="s">
        <v>253</v>
      </c>
    </row>
    <row r="755" s="15" customFormat="1">
      <c r="A755" s="15"/>
      <c r="B755" s="269"/>
      <c r="C755" s="270"/>
      <c r="D755" s="249" t="s">
        <v>264</v>
      </c>
      <c r="E755" s="271" t="s">
        <v>1</v>
      </c>
      <c r="F755" s="272" t="s">
        <v>283</v>
      </c>
      <c r="G755" s="270"/>
      <c r="H755" s="273">
        <v>23.071999999999999</v>
      </c>
      <c r="I755" s="274"/>
      <c r="J755" s="270"/>
      <c r="K755" s="270"/>
      <c r="L755" s="275"/>
      <c r="M755" s="276"/>
      <c r="N755" s="277"/>
      <c r="O755" s="277"/>
      <c r="P755" s="277"/>
      <c r="Q755" s="277"/>
      <c r="R755" s="277"/>
      <c r="S755" s="277"/>
      <c r="T755" s="278"/>
      <c r="U755" s="15"/>
      <c r="V755" s="15"/>
      <c r="W755" s="15"/>
      <c r="X755" s="15"/>
      <c r="Y755" s="15"/>
      <c r="Z755" s="15"/>
      <c r="AA755" s="15"/>
      <c r="AB755" s="15"/>
      <c r="AC755" s="15"/>
      <c r="AD755" s="15"/>
      <c r="AE755" s="15"/>
      <c r="AT755" s="279" t="s">
        <v>264</v>
      </c>
      <c r="AU755" s="279" t="s">
        <v>85</v>
      </c>
      <c r="AV755" s="15" t="s">
        <v>260</v>
      </c>
      <c r="AW755" s="15" t="s">
        <v>32</v>
      </c>
      <c r="AX755" s="15" t="s">
        <v>83</v>
      </c>
      <c r="AY755" s="279" t="s">
        <v>253</v>
      </c>
    </row>
    <row r="756" s="2" customFormat="1" ht="24.15" customHeight="1">
      <c r="A756" s="39"/>
      <c r="B756" s="40"/>
      <c r="C756" s="229" t="s">
        <v>995</v>
      </c>
      <c r="D756" s="229" t="s">
        <v>256</v>
      </c>
      <c r="E756" s="230" t="s">
        <v>996</v>
      </c>
      <c r="F756" s="231" t="s">
        <v>997</v>
      </c>
      <c r="G756" s="232" t="s">
        <v>179</v>
      </c>
      <c r="H756" s="233">
        <v>3.5640000000000001</v>
      </c>
      <c r="I756" s="234"/>
      <c r="J756" s="235">
        <f>ROUND(I756*H756,2)</f>
        <v>0</v>
      </c>
      <c r="K756" s="231" t="s">
        <v>259</v>
      </c>
      <c r="L756" s="45"/>
      <c r="M756" s="236" t="s">
        <v>1</v>
      </c>
      <c r="N756" s="237" t="s">
        <v>41</v>
      </c>
      <c r="O756" s="92"/>
      <c r="P756" s="238">
        <f>O756*H756</f>
        <v>0</v>
      </c>
      <c r="Q756" s="238">
        <v>0</v>
      </c>
      <c r="R756" s="238">
        <f>Q756*H756</f>
        <v>0</v>
      </c>
      <c r="S756" s="238">
        <v>0</v>
      </c>
      <c r="T756" s="239">
        <f>S756*H756</f>
        <v>0</v>
      </c>
      <c r="U756" s="39"/>
      <c r="V756" s="39"/>
      <c r="W756" s="39"/>
      <c r="X756" s="39"/>
      <c r="Y756" s="39"/>
      <c r="Z756" s="39"/>
      <c r="AA756" s="39"/>
      <c r="AB756" s="39"/>
      <c r="AC756" s="39"/>
      <c r="AD756" s="39"/>
      <c r="AE756" s="39"/>
      <c r="AR756" s="240" t="s">
        <v>398</v>
      </c>
      <c r="AT756" s="240" t="s">
        <v>256</v>
      </c>
      <c r="AU756" s="240" t="s">
        <v>85</v>
      </c>
      <c r="AY756" s="18" t="s">
        <v>253</v>
      </c>
      <c r="BE756" s="241">
        <f>IF(N756="základní",J756,0)</f>
        <v>0</v>
      </c>
      <c r="BF756" s="241">
        <f>IF(N756="snížená",J756,0)</f>
        <v>0</v>
      </c>
      <c r="BG756" s="241">
        <f>IF(N756="zákl. přenesená",J756,0)</f>
        <v>0</v>
      </c>
      <c r="BH756" s="241">
        <f>IF(N756="sníž. přenesená",J756,0)</f>
        <v>0</v>
      </c>
      <c r="BI756" s="241">
        <f>IF(N756="nulová",J756,0)</f>
        <v>0</v>
      </c>
      <c r="BJ756" s="18" t="s">
        <v>83</v>
      </c>
      <c r="BK756" s="241">
        <f>ROUND(I756*H756,2)</f>
        <v>0</v>
      </c>
      <c r="BL756" s="18" t="s">
        <v>398</v>
      </c>
      <c r="BM756" s="240" t="s">
        <v>998</v>
      </c>
    </row>
    <row r="757" s="2" customFormat="1">
      <c r="A757" s="39"/>
      <c r="B757" s="40"/>
      <c r="C757" s="41"/>
      <c r="D757" s="242" t="s">
        <v>262</v>
      </c>
      <c r="E757" s="41"/>
      <c r="F757" s="243" t="s">
        <v>999</v>
      </c>
      <c r="G757" s="41"/>
      <c r="H757" s="41"/>
      <c r="I757" s="244"/>
      <c r="J757" s="41"/>
      <c r="K757" s="41"/>
      <c r="L757" s="45"/>
      <c r="M757" s="245"/>
      <c r="N757" s="246"/>
      <c r="O757" s="92"/>
      <c r="P757" s="92"/>
      <c r="Q757" s="92"/>
      <c r="R757" s="92"/>
      <c r="S757" s="92"/>
      <c r="T757" s="93"/>
      <c r="U757" s="39"/>
      <c r="V757" s="39"/>
      <c r="W757" s="39"/>
      <c r="X757" s="39"/>
      <c r="Y757" s="39"/>
      <c r="Z757" s="39"/>
      <c r="AA757" s="39"/>
      <c r="AB757" s="39"/>
      <c r="AC757" s="39"/>
      <c r="AD757" s="39"/>
      <c r="AE757" s="39"/>
      <c r="AT757" s="18" t="s">
        <v>262</v>
      </c>
      <c r="AU757" s="18" t="s">
        <v>85</v>
      </c>
    </row>
    <row r="758" s="13" customFormat="1">
      <c r="A758" s="13"/>
      <c r="B758" s="247"/>
      <c r="C758" s="248"/>
      <c r="D758" s="249" t="s">
        <v>264</v>
      </c>
      <c r="E758" s="250" t="s">
        <v>1</v>
      </c>
      <c r="F758" s="251" t="s">
        <v>277</v>
      </c>
      <c r="G758" s="248"/>
      <c r="H758" s="250" t="s">
        <v>1</v>
      </c>
      <c r="I758" s="252"/>
      <c r="J758" s="248"/>
      <c r="K758" s="248"/>
      <c r="L758" s="253"/>
      <c r="M758" s="254"/>
      <c r="N758" s="255"/>
      <c r="O758" s="255"/>
      <c r="P758" s="255"/>
      <c r="Q758" s="255"/>
      <c r="R758" s="255"/>
      <c r="S758" s="255"/>
      <c r="T758" s="256"/>
      <c r="U758" s="13"/>
      <c r="V758" s="13"/>
      <c r="W758" s="13"/>
      <c r="X758" s="13"/>
      <c r="Y758" s="13"/>
      <c r="Z758" s="13"/>
      <c r="AA758" s="13"/>
      <c r="AB758" s="13"/>
      <c r="AC758" s="13"/>
      <c r="AD758" s="13"/>
      <c r="AE758" s="13"/>
      <c r="AT758" s="257" t="s">
        <v>264</v>
      </c>
      <c r="AU758" s="257" t="s">
        <v>85</v>
      </c>
      <c r="AV758" s="13" t="s">
        <v>83</v>
      </c>
      <c r="AW758" s="13" t="s">
        <v>32</v>
      </c>
      <c r="AX758" s="13" t="s">
        <v>76</v>
      </c>
      <c r="AY758" s="257" t="s">
        <v>253</v>
      </c>
    </row>
    <row r="759" s="13" customFormat="1">
      <c r="A759" s="13"/>
      <c r="B759" s="247"/>
      <c r="C759" s="248"/>
      <c r="D759" s="249" t="s">
        <v>264</v>
      </c>
      <c r="E759" s="250" t="s">
        <v>1</v>
      </c>
      <c r="F759" s="251" t="s">
        <v>278</v>
      </c>
      <c r="G759" s="248"/>
      <c r="H759" s="250" t="s">
        <v>1</v>
      </c>
      <c r="I759" s="252"/>
      <c r="J759" s="248"/>
      <c r="K759" s="248"/>
      <c r="L759" s="253"/>
      <c r="M759" s="254"/>
      <c r="N759" s="255"/>
      <c r="O759" s="255"/>
      <c r="P759" s="255"/>
      <c r="Q759" s="255"/>
      <c r="R759" s="255"/>
      <c r="S759" s="255"/>
      <c r="T759" s="256"/>
      <c r="U759" s="13"/>
      <c r="V759" s="13"/>
      <c r="W759" s="13"/>
      <c r="X759" s="13"/>
      <c r="Y759" s="13"/>
      <c r="Z759" s="13"/>
      <c r="AA759" s="13"/>
      <c r="AB759" s="13"/>
      <c r="AC759" s="13"/>
      <c r="AD759" s="13"/>
      <c r="AE759" s="13"/>
      <c r="AT759" s="257" t="s">
        <v>264</v>
      </c>
      <c r="AU759" s="257" t="s">
        <v>85</v>
      </c>
      <c r="AV759" s="13" t="s">
        <v>83</v>
      </c>
      <c r="AW759" s="13" t="s">
        <v>32</v>
      </c>
      <c r="AX759" s="13" t="s">
        <v>76</v>
      </c>
      <c r="AY759" s="257" t="s">
        <v>253</v>
      </c>
    </row>
    <row r="760" s="14" customFormat="1">
      <c r="A760" s="14"/>
      <c r="B760" s="258"/>
      <c r="C760" s="259"/>
      <c r="D760" s="249" t="s">
        <v>264</v>
      </c>
      <c r="E760" s="260" t="s">
        <v>1</v>
      </c>
      <c r="F760" s="261" t="s">
        <v>1000</v>
      </c>
      <c r="G760" s="259"/>
      <c r="H760" s="262">
        <v>1.494</v>
      </c>
      <c r="I760" s="263"/>
      <c r="J760" s="259"/>
      <c r="K760" s="259"/>
      <c r="L760" s="264"/>
      <c r="M760" s="265"/>
      <c r="N760" s="266"/>
      <c r="O760" s="266"/>
      <c r="P760" s="266"/>
      <c r="Q760" s="266"/>
      <c r="R760" s="266"/>
      <c r="S760" s="266"/>
      <c r="T760" s="267"/>
      <c r="U760" s="14"/>
      <c r="V760" s="14"/>
      <c r="W760" s="14"/>
      <c r="X760" s="14"/>
      <c r="Y760" s="14"/>
      <c r="Z760" s="14"/>
      <c r="AA760" s="14"/>
      <c r="AB760" s="14"/>
      <c r="AC760" s="14"/>
      <c r="AD760" s="14"/>
      <c r="AE760" s="14"/>
      <c r="AT760" s="268" t="s">
        <v>264</v>
      </c>
      <c r="AU760" s="268" t="s">
        <v>85</v>
      </c>
      <c r="AV760" s="14" t="s">
        <v>85</v>
      </c>
      <c r="AW760" s="14" t="s">
        <v>32</v>
      </c>
      <c r="AX760" s="14" t="s">
        <v>76</v>
      </c>
      <c r="AY760" s="268" t="s">
        <v>253</v>
      </c>
    </row>
    <row r="761" s="14" customFormat="1">
      <c r="A761" s="14"/>
      <c r="B761" s="258"/>
      <c r="C761" s="259"/>
      <c r="D761" s="249" t="s">
        <v>264</v>
      </c>
      <c r="E761" s="260" t="s">
        <v>1</v>
      </c>
      <c r="F761" s="261" t="s">
        <v>1001</v>
      </c>
      <c r="G761" s="259"/>
      <c r="H761" s="262">
        <v>-0.112</v>
      </c>
      <c r="I761" s="263"/>
      <c r="J761" s="259"/>
      <c r="K761" s="259"/>
      <c r="L761" s="264"/>
      <c r="M761" s="265"/>
      <c r="N761" s="266"/>
      <c r="O761" s="266"/>
      <c r="P761" s="266"/>
      <c r="Q761" s="266"/>
      <c r="R761" s="266"/>
      <c r="S761" s="266"/>
      <c r="T761" s="267"/>
      <c r="U761" s="14"/>
      <c r="V761" s="14"/>
      <c r="W761" s="14"/>
      <c r="X761" s="14"/>
      <c r="Y761" s="14"/>
      <c r="Z761" s="14"/>
      <c r="AA761" s="14"/>
      <c r="AB761" s="14"/>
      <c r="AC761" s="14"/>
      <c r="AD761" s="14"/>
      <c r="AE761" s="14"/>
      <c r="AT761" s="268" t="s">
        <v>264</v>
      </c>
      <c r="AU761" s="268" t="s">
        <v>85</v>
      </c>
      <c r="AV761" s="14" t="s">
        <v>85</v>
      </c>
      <c r="AW761" s="14" t="s">
        <v>32</v>
      </c>
      <c r="AX761" s="14" t="s">
        <v>76</v>
      </c>
      <c r="AY761" s="268" t="s">
        <v>253</v>
      </c>
    </row>
    <row r="762" s="13" customFormat="1">
      <c r="A762" s="13"/>
      <c r="B762" s="247"/>
      <c r="C762" s="248"/>
      <c r="D762" s="249" t="s">
        <v>264</v>
      </c>
      <c r="E762" s="250" t="s">
        <v>1</v>
      </c>
      <c r="F762" s="251" t="s">
        <v>281</v>
      </c>
      <c r="G762" s="248"/>
      <c r="H762" s="250" t="s">
        <v>1</v>
      </c>
      <c r="I762" s="252"/>
      <c r="J762" s="248"/>
      <c r="K762" s="248"/>
      <c r="L762" s="253"/>
      <c r="M762" s="254"/>
      <c r="N762" s="255"/>
      <c r="O762" s="255"/>
      <c r="P762" s="255"/>
      <c r="Q762" s="255"/>
      <c r="R762" s="255"/>
      <c r="S762" s="255"/>
      <c r="T762" s="256"/>
      <c r="U762" s="13"/>
      <c r="V762" s="13"/>
      <c r="W762" s="13"/>
      <c r="X762" s="13"/>
      <c r="Y762" s="13"/>
      <c r="Z762" s="13"/>
      <c r="AA762" s="13"/>
      <c r="AB762" s="13"/>
      <c r="AC762" s="13"/>
      <c r="AD762" s="13"/>
      <c r="AE762" s="13"/>
      <c r="AT762" s="257" t="s">
        <v>264</v>
      </c>
      <c r="AU762" s="257" t="s">
        <v>85</v>
      </c>
      <c r="AV762" s="13" t="s">
        <v>83</v>
      </c>
      <c r="AW762" s="13" t="s">
        <v>32</v>
      </c>
      <c r="AX762" s="13" t="s">
        <v>76</v>
      </c>
      <c r="AY762" s="257" t="s">
        <v>253</v>
      </c>
    </row>
    <row r="763" s="14" customFormat="1">
      <c r="A763" s="14"/>
      <c r="B763" s="258"/>
      <c r="C763" s="259"/>
      <c r="D763" s="249" t="s">
        <v>264</v>
      </c>
      <c r="E763" s="260" t="s">
        <v>1</v>
      </c>
      <c r="F763" s="261" t="s">
        <v>1002</v>
      </c>
      <c r="G763" s="259"/>
      <c r="H763" s="262">
        <v>2.294</v>
      </c>
      <c r="I763" s="263"/>
      <c r="J763" s="259"/>
      <c r="K763" s="259"/>
      <c r="L763" s="264"/>
      <c r="M763" s="265"/>
      <c r="N763" s="266"/>
      <c r="O763" s="266"/>
      <c r="P763" s="266"/>
      <c r="Q763" s="266"/>
      <c r="R763" s="266"/>
      <c r="S763" s="266"/>
      <c r="T763" s="267"/>
      <c r="U763" s="14"/>
      <c r="V763" s="14"/>
      <c r="W763" s="14"/>
      <c r="X763" s="14"/>
      <c r="Y763" s="14"/>
      <c r="Z763" s="14"/>
      <c r="AA763" s="14"/>
      <c r="AB763" s="14"/>
      <c r="AC763" s="14"/>
      <c r="AD763" s="14"/>
      <c r="AE763" s="14"/>
      <c r="AT763" s="268" t="s">
        <v>264</v>
      </c>
      <c r="AU763" s="268" t="s">
        <v>85</v>
      </c>
      <c r="AV763" s="14" t="s">
        <v>85</v>
      </c>
      <c r="AW763" s="14" t="s">
        <v>32</v>
      </c>
      <c r="AX763" s="14" t="s">
        <v>76</v>
      </c>
      <c r="AY763" s="268" t="s">
        <v>253</v>
      </c>
    </row>
    <row r="764" s="14" customFormat="1">
      <c r="A764" s="14"/>
      <c r="B764" s="258"/>
      <c r="C764" s="259"/>
      <c r="D764" s="249" t="s">
        <v>264</v>
      </c>
      <c r="E764" s="260" t="s">
        <v>1</v>
      </c>
      <c r="F764" s="261" t="s">
        <v>1001</v>
      </c>
      <c r="G764" s="259"/>
      <c r="H764" s="262">
        <v>-0.112</v>
      </c>
      <c r="I764" s="263"/>
      <c r="J764" s="259"/>
      <c r="K764" s="259"/>
      <c r="L764" s="264"/>
      <c r="M764" s="265"/>
      <c r="N764" s="266"/>
      <c r="O764" s="266"/>
      <c r="P764" s="266"/>
      <c r="Q764" s="266"/>
      <c r="R764" s="266"/>
      <c r="S764" s="266"/>
      <c r="T764" s="267"/>
      <c r="U764" s="14"/>
      <c r="V764" s="14"/>
      <c r="W764" s="14"/>
      <c r="X764" s="14"/>
      <c r="Y764" s="14"/>
      <c r="Z764" s="14"/>
      <c r="AA764" s="14"/>
      <c r="AB764" s="14"/>
      <c r="AC764" s="14"/>
      <c r="AD764" s="14"/>
      <c r="AE764" s="14"/>
      <c r="AT764" s="268" t="s">
        <v>264</v>
      </c>
      <c r="AU764" s="268" t="s">
        <v>85</v>
      </c>
      <c r="AV764" s="14" t="s">
        <v>85</v>
      </c>
      <c r="AW764" s="14" t="s">
        <v>32</v>
      </c>
      <c r="AX764" s="14" t="s">
        <v>76</v>
      </c>
      <c r="AY764" s="268" t="s">
        <v>253</v>
      </c>
    </row>
    <row r="765" s="15" customFormat="1">
      <c r="A765" s="15"/>
      <c r="B765" s="269"/>
      <c r="C765" s="270"/>
      <c r="D765" s="249" t="s">
        <v>264</v>
      </c>
      <c r="E765" s="271" t="s">
        <v>1</v>
      </c>
      <c r="F765" s="272" t="s">
        <v>283</v>
      </c>
      <c r="G765" s="270"/>
      <c r="H765" s="273">
        <v>3.5640000000000001</v>
      </c>
      <c r="I765" s="274"/>
      <c r="J765" s="270"/>
      <c r="K765" s="270"/>
      <c r="L765" s="275"/>
      <c r="M765" s="276"/>
      <c r="N765" s="277"/>
      <c r="O765" s="277"/>
      <c r="P765" s="277"/>
      <c r="Q765" s="277"/>
      <c r="R765" s="277"/>
      <c r="S765" s="277"/>
      <c r="T765" s="278"/>
      <c r="U765" s="15"/>
      <c r="V765" s="15"/>
      <c r="W765" s="15"/>
      <c r="X765" s="15"/>
      <c r="Y765" s="15"/>
      <c r="Z765" s="15"/>
      <c r="AA765" s="15"/>
      <c r="AB765" s="15"/>
      <c r="AC765" s="15"/>
      <c r="AD765" s="15"/>
      <c r="AE765" s="15"/>
      <c r="AT765" s="279" t="s">
        <v>264</v>
      </c>
      <c r="AU765" s="279" t="s">
        <v>85</v>
      </c>
      <c r="AV765" s="15" t="s">
        <v>260</v>
      </c>
      <c r="AW765" s="15" t="s">
        <v>32</v>
      </c>
      <c r="AX765" s="15" t="s">
        <v>83</v>
      </c>
      <c r="AY765" s="279" t="s">
        <v>253</v>
      </c>
    </row>
    <row r="766" s="2" customFormat="1" ht="21.75" customHeight="1">
      <c r="A766" s="39"/>
      <c r="B766" s="40"/>
      <c r="C766" s="229" t="s">
        <v>1003</v>
      </c>
      <c r="D766" s="229" t="s">
        <v>256</v>
      </c>
      <c r="E766" s="230" t="s">
        <v>1004</v>
      </c>
      <c r="F766" s="231" t="s">
        <v>1005</v>
      </c>
      <c r="G766" s="232" t="s">
        <v>179</v>
      </c>
      <c r="H766" s="233">
        <v>46.143999999999998</v>
      </c>
      <c r="I766" s="234"/>
      <c r="J766" s="235">
        <f>ROUND(I766*H766,2)</f>
        <v>0</v>
      </c>
      <c r="K766" s="231" t="s">
        <v>259</v>
      </c>
      <c r="L766" s="45"/>
      <c r="M766" s="236" t="s">
        <v>1</v>
      </c>
      <c r="N766" s="237" t="s">
        <v>41</v>
      </c>
      <c r="O766" s="92"/>
      <c r="P766" s="238">
        <f>O766*H766</f>
        <v>0</v>
      </c>
      <c r="Q766" s="238">
        <v>0.00020000000000000001</v>
      </c>
      <c r="R766" s="238">
        <f>Q766*H766</f>
        <v>0.0092288000000000005</v>
      </c>
      <c r="S766" s="238">
        <v>0</v>
      </c>
      <c r="T766" s="239">
        <f>S766*H766</f>
        <v>0</v>
      </c>
      <c r="U766" s="39"/>
      <c r="V766" s="39"/>
      <c r="W766" s="39"/>
      <c r="X766" s="39"/>
      <c r="Y766" s="39"/>
      <c r="Z766" s="39"/>
      <c r="AA766" s="39"/>
      <c r="AB766" s="39"/>
      <c r="AC766" s="39"/>
      <c r="AD766" s="39"/>
      <c r="AE766" s="39"/>
      <c r="AR766" s="240" t="s">
        <v>398</v>
      </c>
      <c r="AT766" s="240" t="s">
        <v>256</v>
      </c>
      <c r="AU766" s="240" t="s">
        <v>85</v>
      </c>
      <c r="AY766" s="18" t="s">
        <v>253</v>
      </c>
      <c r="BE766" s="241">
        <f>IF(N766="základní",J766,0)</f>
        <v>0</v>
      </c>
      <c r="BF766" s="241">
        <f>IF(N766="snížená",J766,0)</f>
        <v>0</v>
      </c>
      <c r="BG766" s="241">
        <f>IF(N766="zákl. přenesená",J766,0)</f>
        <v>0</v>
      </c>
      <c r="BH766" s="241">
        <f>IF(N766="sníž. přenesená",J766,0)</f>
        <v>0</v>
      </c>
      <c r="BI766" s="241">
        <f>IF(N766="nulová",J766,0)</f>
        <v>0</v>
      </c>
      <c r="BJ766" s="18" t="s">
        <v>83</v>
      </c>
      <c r="BK766" s="241">
        <f>ROUND(I766*H766,2)</f>
        <v>0</v>
      </c>
      <c r="BL766" s="18" t="s">
        <v>398</v>
      </c>
      <c r="BM766" s="240" t="s">
        <v>1006</v>
      </c>
    </row>
    <row r="767" s="2" customFormat="1">
      <c r="A767" s="39"/>
      <c r="B767" s="40"/>
      <c r="C767" s="41"/>
      <c r="D767" s="242" t="s">
        <v>262</v>
      </c>
      <c r="E767" s="41"/>
      <c r="F767" s="243" t="s">
        <v>1007</v>
      </c>
      <c r="G767" s="41"/>
      <c r="H767" s="41"/>
      <c r="I767" s="244"/>
      <c r="J767" s="41"/>
      <c r="K767" s="41"/>
      <c r="L767" s="45"/>
      <c r="M767" s="245"/>
      <c r="N767" s="246"/>
      <c r="O767" s="92"/>
      <c r="P767" s="92"/>
      <c r="Q767" s="92"/>
      <c r="R767" s="92"/>
      <c r="S767" s="92"/>
      <c r="T767" s="93"/>
      <c r="U767" s="39"/>
      <c r="V767" s="39"/>
      <c r="W767" s="39"/>
      <c r="X767" s="39"/>
      <c r="Y767" s="39"/>
      <c r="Z767" s="39"/>
      <c r="AA767" s="39"/>
      <c r="AB767" s="39"/>
      <c r="AC767" s="39"/>
      <c r="AD767" s="39"/>
      <c r="AE767" s="39"/>
      <c r="AT767" s="18" t="s">
        <v>262</v>
      </c>
      <c r="AU767" s="18" t="s">
        <v>85</v>
      </c>
    </row>
    <row r="768" s="14" customFormat="1">
      <c r="A768" s="14"/>
      <c r="B768" s="258"/>
      <c r="C768" s="259"/>
      <c r="D768" s="249" t="s">
        <v>264</v>
      </c>
      <c r="E768" s="260" t="s">
        <v>1</v>
      </c>
      <c r="F768" s="261" t="s">
        <v>1008</v>
      </c>
      <c r="G768" s="259"/>
      <c r="H768" s="262">
        <v>42.579999999999998</v>
      </c>
      <c r="I768" s="263"/>
      <c r="J768" s="259"/>
      <c r="K768" s="259"/>
      <c r="L768" s="264"/>
      <c r="M768" s="265"/>
      <c r="N768" s="266"/>
      <c r="O768" s="266"/>
      <c r="P768" s="266"/>
      <c r="Q768" s="266"/>
      <c r="R768" s="266"/>
      <c r="S768" s="266"/>
      <c r="T768" s="267"/>
      <c r="U768" s="14"/>
      <c r="V768" s="14"/>
      <c r="W768" s="14"/>
      <c r="X768" s="14"/>
      <c r="Y768" s="14"/>
      <c r="Z768" s="14"/>
      <c r="AA768" s="14"/>
      <c r="AB768" s="14"/>
      <c r="AC768" s="14"/>
      <c r="AD768" s="14"/>
      <c r="AE768" s="14"/>
      <c r="AT768" s="268" t="s">
        <v>264</v>
      </c>
      <c r="AU768" s="268" t="s">
        <v>85</v>
      </c>
      <c r="AV768" s="14" t="s">
        <v>85</v>
      </c>
      <c r="AW768" s="14" t="s">
        <v>32</v>
      </c>
      <c r="AX768" s="14" t="s">
        <v>76</v>
      </c>
      <c r="AY768" s="268" t="s">
        <v>253</v>
      </c>
    </row>
    <row r="769" s="13" customFormat="1">
      <c r="A769" s="13"/>
      <c r="B769" s="247"/>
      <c r="C769" s="248"/>
      <c r="D769" s="249" t="s">
        <v>264</v>
      </c>
      <c r="E769" s="250" t="s">
        <v>1</v>
      </c>
      <c r="F769" s="251" t="s">
        <v>997</v>
      </c>
      <c r="G769" s="248"/>
      <c r="H769" s="250" t="s">
        <v>1</v>
      </c>
      <c r="I769" s="252"/>
      <c r="J769" s="248"/>
      <c r="K769" s="248"/>
      <c r="L769" s="253"/>
      <c r="M769" s="254"/>
      <c r="N769" s="255"/>
      <c r="O769" s="255"/>
      <c r="P769" s="255"/>
      <c r="Q769" s="255"/>
      <c r="R769" s="255"/>
      <c r="S769" s="255"/>
      <c r="T769" s="256"/>
      <c r="U769" s="13"/>
      <c r="V769" s="13"/>
      <c r="W769" s="13"/>
      <c r="X769" s="13"/>
      <c r="Y769" s="13"/>
      <c r="Z769" s="13"/>
      <c r="AA769" s="13"/>
      <c r="AB769" s="13"/>
      <c r="AC769" s="13"/>
      <c r="AD769" s="13"/>
      <c r="AE769" s="13"/>
      <c r="AT769" s="257" t="s">
        <v>264</v>
      </c>
      <c r="AU769" s="257" t="s">
        <v>85</v>
      </c>
      <c r="AV769" s="13" t="s">
        <v>83</v>
      </c>
      <c r="AW769" s="13" t="s">
        <v>32</v>
      </c>
      <c r="AX769" s="13" t="s">
        <v>76</v>
      </c>
      <c r="AY769" s="257" t="s">
        <v>253</v>
      </c>
    </row>
    <row r="770" s="14" customFormat="1">
      <c r="A770" s="14"/>
      <c r="B770" s="258"/>
      <c r="C770" s="259"/>
      <c r="D770" s="249" t="s">
        <v>264</v>
      </c>
      <c r="E770" s="260" t="s">
        <v>1</v>
      </c>
      <c r="F770" s="261" t="s">
        <v>1009</v>
      </c>
      <c r="G770" s="259"/>
      <c r="H770" s="262">
        <v>3.5640000000000001</v>
      </c>
      <c r="I770" s="263"/>
      <c r="J770" s="259"/>
      <c r="K770" s="259"/>
      <c r="L770" s="264"/>
      <c r="M770" s="265"/>
      <c r="N770" s="266"/>
      <c r="O770" s="266"/>
      <c r="P770" s="266"/>
      <c r="Q770" s="266"/>
      <c r="R770" s="266"/>
      <c r="S770" s="266"/>
      <c r="T770" s="267"/>
      <c r="U770" s="14"/>
      <c r="V770" s="14"/>
      <c r="W770" s="14"/>
      <c r="X770" s="14"/>
      <c r="Y770" s="14"/>
      <c r="Z770" s="14"/>
      <c r="AA770" s="14"/>
      <c r="AB770" s="14"/>
      <c r="AC770" s="14"/>
      <c r="AD770" s="14"/>
      <c r="AE770" s="14"/>
      <c r="AT770" s="268" t="s">
        <v>264</v>
      </c>
      <c r="AU770" s="268" t="s">
        <v>85</v>
      </c>
      <c r="AV770" s="14" t="s">
        <v>85</v>
      </c>
      <c r="AW770" s="14" t="s">
        <v>32</v>
      </c>
      <c r="AX770" s="14" t="s">
        <v>76</v>
      </c>
      <c r="AY770" s="268" t="s">
        <v>253</v>
      </c>
    </row>
    <row r="771" s="15" customFormat="1">
      <c r="A771" s="15"/>
      <c r="B771" s="269"/>
      <c r="C771" s="270"/>
      <c r="D771" s="249" t="s">
        <v>264</v>
      </c>
      <c r="E771" s="271" t="s">
        <v>1</v>
      </c>
      <c r="F771" s="272" t="s">
        <v>283</v>
      </c>
      <c r="G771" s="270"/>
      <c r="H771" s="273">
        <v>46.143999999999998</v>
      </c>
      <c r="I771" s="274"/>
      <c r="J771" s="270"/>
      <c r="K771" s="270"/>
      <c r="L771" s="275"/>
      <c r="M771" s="276"/>
      <c r="N771" s="277"/>
      <c r="O771" s="277"/>
      <c r="P771" s="277"/>
      <c r="Q771" s="277"/>
      <c r="R771" s="277"/>
      <c r="S771" s="277"/>
      <c r="T771" s="278"/>
      <c r="U771" s="15"/>
      <c r="V771" s="15"/>
      <c r="W771" s="15"/>
      <c r="X771" s="15"/>
      <c r="Y771" s="15"/>
      <c r="Z771" s="15"/>
      <c r="AA771" s="15"/>
      <c r="AB771" s="15"/>
      <c r="AC771" s="15"/>
      <c r="AD771" s="15"/>
      <c r="AE771" s="15"/>
      <c r="AT771" s="279" t="s">
        <v>264</v>
      </c>
      <c r="AU771" s="279" t="s">
        <v>85</v>
      </c>
      <c r="AV771" s="15" t="s">
        <v>260</v>
      </c>
      <c r="AW771" s="15" t="s">
        <v>32</v>
      </c>
      <c r="AX771" s="15" t="s">
        <v>83</v>
      </c>
      <c r="AY771" s="279" t="s">
        <v>253</v>
      </c>
    </row>
    <row r="772" s="2" customFormat="1" ht="16.5" customHeight="1">
      <c r="A772" s="39"/>
      <c r="B772" s="40"/>
      <c r="C772" s="229" t="s">
        <v>1010</v>
      </c>
      <c r="D772" s="229" t="s">
        <v>256</v>
      </c>
      <c r="E772" s="230" t="s">
        <v>1011</v>
      </c>
      <c r="F772" s="231" t="s">
        <v>1012</v>
      </c>
      <c r="G772" s="232" t="s">
        <v>187</v>
      </c>
      <c r="H772" s="233">
        <v>22.274999999999999</v>
      </c>
      <c r="I772" s="234"/>
      <c r="J772" s="235">
        <f>ROUND(I772*H772,2)</f>
        <v>0</v>
      </c>
      <c r="K772" s="231" t="s">
        <v>259</v>
      </c>
      <c r="L772" s="45"/>
      <c r="M772" s="236" t="s">
        <v>1</v>
      </c>
      <c r="N772" s="237" t="s">
        <v>41</v>
      </c>
      <c r="O772" s="92"/>
      <c r="P772" s="238">
        <f>O772*H772</f>
        <v>0</v>
      </c>
      <c r="Q772" s="238">
        <v>0.0031199999999999999</v>
      </c>
      <c r="R772" s="238">
        <f>Q772*H772</f>
        <v>0.06949799999999999</v>
      </c>
      <c r="S772" s="238">
        <v>0</v>
      </c>
      <c r="T772" s="239">
        <f>S772*H772</f>
        <v>0</v>
      </c>
      <c r="U772" s="39"/>
      <c r="V772" s="39"/>
      <c r="W772" s="39"/>
      <c r="X772" s="39"/>
      <c r="Y772" s="39"/>
      <c r="Z772" s="39"/>
      <c r="AA772" s="39"/>
      <c r="AB772" s="39"/>
      <c r="AC772" s="39"/>
      <c r="AD772" s="39"/>
      <c r="AE772" s="39"/>
      <c r="AR772" s="240" t="s">
        <v>398</v>
      </c>
      <c r="AT772" s="240" t="s">
        <v>256</v>
      </c>
      <c r="AU772" s="240" t="s">
        <v>85</v>
      </c>
      <c r="AY772" s="18" t="s">
        <v>253</v>
      </c>
      <c r="BE772" s="241">
        <f>IF(N772="základní",J772,0)</f>
        <v>0</v>
      </c>
      <c r="BF772" s="241">
        <f>IF(N772="snížená",J772,0)</f>
        <v>0</v>
      </c>
      <c r="BG772" s="241">
        <f>IF(N772="zákl. přenesená",J772,0)</f>
        <v>0</v>
      </c>
      <c r="BH772" s="241">
        <f>IF(N772="sníž. přenesená",J772,0)</f>
        <v>0</v>
      </c>
      <c r="BI772" s="241">
        <f>IF(N772="nulová",J772,0)</f>
        <v>0</v>
      </c>
      <c r="BJ772" s="18" t="s">
        <v>83</v>
      </c>
      <c r="BK772" s="241">
        <f>ROUND(I772*H772,2)</f>
        <v>0</v>
      </c>
      <c r="BL772" s="18" t="s">
        <v>398</v>
      </c>
      <c r="BM772" s="240" t="s">
        <v>1013</v>
      </c>
    </row>
    <row r="773" s="2" customFormat="1">
      <c r="A773" s="39"/>
      <c r="B773" s="40"/>
      <c r="C773" s="41"/>
      <c r="D773" s="242" t="s">
        <v>262</v>
      </c>
      <c r="E773" s="41"/>
      <c r="F773" s="243" t="s">
        <v>1014</v>
      </c>
      <c r="G773" s="41"/>
      <c r="H773" s="41"/>
      <c r="I773" s="244"/>
      <c r="J773" s="41"/>
      <c r="K773" s="41"/>
      <c r="L773" s="45"/>
      <c r="M773" s="245"/>
      <c r="N773" s="246"/>
      <c r="O773" s="92"/>
      <c r="P773" s="92"/>
      <c r="Q773" s="92"/>
      <c r="R773" s="92"/>
      <c r="S773" s="92"/>
      <c r="T773" s="93"/>
      <c r="U773" s="39"/>
      <c r="V773" s="39"/>
      <c r="W773" s="39"/>
      <c r="X773" s="39"/>
      <c r="Y773" s="39"/>
      <c r="Z773" s="39"/>
      <c r="AA773" s="39"/>
      <c r="AB773" s="39"/>
      <c r="AC773" s="39"/>
      <c r="AD773" s="39"/>
      <c r="AE773" s="39"/>
      <c r="AT773" s="18" t="s">
        <v>262</v>
      </c>
      <c r="AU773" s="18" t="s">
        <v>85</v>
      </c>
    </row>
    <row r="774" s="13" customFormat="1">
      <c r="A774" s="13"/>
      <c r="B774" s="247"/>
      <c r="C774" s="248"/>
      <c r="D774" s="249" t="s">
        <v>264</v>
      </c>
      <c r="E774" s="250" t="s">
        <v>1</v>
      </c>
      <c r="F774" s="251" t="s">
        <v>277</v>
      </c>
      <c r="G774" s="248"/>
      <c r="H774" s="250" t="s">
        <v>1</v>
      </c>
      <c r="I774" s="252"/>
      <c r="J774" s="248"/>
      <c r="K774" s="248"/>
      <c r="L774" s="253"/>
      <c r="M774" s="254"/>
      <c r="N774" s="255"/>
      <c r="O774" s="255"/>
      <c r="P774" s="255"/>
      <c r="Q774" s="255"/>
      <c r="R774" s="255"/>
      <c r="S774" s="255"/>
      <c r="T774" s="256"/>
      <c r="U774" s="13"/>
      <c r="V774" s="13"/>
      <c r="W774" s="13"/>
      <c r="X774" s="13"/>
      <c r="Y774" s="13"/>
      <c r="Z774" s="13"/>
      <c r="AA774" s="13"/>
      <c r="AB774" s="13"/>
      <c r="AC774" s="13"/>
      <c r="AD774" s="13"/>
      <c r="AE774" s="13"/>
      <c r="AT774" s="257" t="s">
        <v>264</v>
      </c>
      <c r="AU774" s="257" t="s">
        <v>85</v>
      </c>
      <c r="AV774" s="13" t="s">
        <v>83</v>
      </c>
      <c r="AW774" s="13" t="s">
        <v>32</v>
      </c>
      <c r="AX774" s="13" t="s">
        <v>76</v>
      </c>
      <c r="AY774" s="257" t="s">
        <v>253</v>
      </c>
    </row>
    <row r="775" s="13" customFormat="1">
      <c r="A775" s="13"/>
      <c r="B775" s="247"/>
      <c r="C775" s="248"/>
      <c r="D775" s="249" t="s">
        <v>264</v>
      </c>
      <c r="E775" s="250" t="s">
        <v>1</v>
      </c>
      <c r="F775" s="251" t="s">
        <v>278</v>
      </c>
      <c r="G775" s="248"/>
      <c r="H775" s="250" t="s">
        <v>1</v>
      </c>
      <c r="I775" s="252"/>
      <c r="J775" s="248"/>
      <c r="K775" s="248"/>
      <c r="L775" s="253"/>
      <c r="M775" s="254"/>
      <c r="N775" s="255"/>
      <c r="O775" s="255"/>
      <c r="P775" s="255"/>
      <c r="Q775" s="255"/>
      <c r="R775" s="255"/>
      <c r="S775" s="255"/>
      <c r="T775" s="256"/>
      <c r="U775" s="13"/>
      <c r="V775" s="13"/>
      <c r="W775" s="13"/>
      <c r="X775" s="13"/>
      <c r="Y775" s="13"/>
      <c r="Z775" s="13"/>
      <c r="AA775" s="13"/>
      <c r="AB775" s="13"/>
      <c r="AC775" s="13"/>
      <c r="AD775" s="13"/>
      <c r="AE775" s="13"/>
      <c r="AT775" s="257" t="s">
        <v>264</v>
      </c>
      <c r="AU775" s="257" t="s">
        <v>85</v>
      </c>
      <c r="AV775" s="13" t="s">
        <v>83</v>
      </c>
      <c r="AW775" s="13" t="s">
        <v>32</v>
      </c>
      <c r="AX775" s="13" t="s">
        <v>76</v>
      </c>
      <c r="AY775" s="257" t="s">
        <v>253</v>
      </c>
    </row>
    <row r="776" s="14" customFormat="1">
      <c r="A776" s="14"/>
      <c r="B776" s="258"/>
      <c r="C776" s="259"/>
      <c r="D776" s="249" t="s">
        <v>264</v>
      </c>
      <c r="E776" s="260" t="s">
        <v>1</v>
      </c>
      <c r="F776" s="261" t="s">
        <v>533</v>
      </c>
      <c r="G776" s="259"/>
      <c r="H776" s="262">
        <v>9.3399999999999999</v>
      </c>
      <c r="I776" s="263"/>
      <c r="J776" s="259"/>
      <c r="K776" s="259"/>
      <c r="L776" s="264"/>
      <c r="M776" s="265"/>
      <c r="N776" s="266"/>
      <c r="O776" s="266"/>
      <c r="P776" s="266"/>
      <c r="Q776" s="266"/>
      <c r="R776" s="266"/>
      <c r="S776" s="266"/>
      <c r="T776" s="267"/>
      <c r="U776" s="14"/>
      <c r="V776" s="14"/>
      <c r="W776" s="14"/>
      <c r="X776" s="14"/>
      <c r="Y776" s="14"/>
      <c r="Z776" s="14"/>
      <c r="AA776" s="14"/>
      <c r="AB776" s="14"/>
      <c r="AC776" s="14"/>
      <c r="AD776" s="14"/>
      <c r="AE776" s="14"/>
      <c r="AT776" s="268" t="s">
        <v>264</v>
      </c>
      <c r="AU776" s="268" t="s">
        <v>85</v>
      </c>
      <c r="AV776" s="14" t="s">
        <v>85</v>
      </c>
      <c r="AW776" s="14" t="s">
        <v>32</v>
      </c>
      <c r="AX776" s="14" t="s">
        <v>76</v>
      </c>
      <c r="AY776" s="268" t="s">
        <v>253</v>
      </c>
    </row>
    <row r="777" s="14" customFormat="1">
      <c r="A777" s="14"/>
      <c r="B777" s="258"/>
      <c r="C777" s="259"/>
      <c r="D777" s="249" t="s">
        <v>264</v>
      </c>
      <c r="E777" s="260" t="s">
        <v>1</v>
      </c>
      <c r="F777" s="261" t="s">
        <v>860</v>
      </c>
      <c r="G777" s="259"/>
      <c r="H777" s="262">
        <v>-0.69999999999999996</v>
      </c>
      <c r="I777" s="263"/>
      <c r="J777" s="259"/>
      <c r="K777" s="259"/>
      <c r="L777" s="264"/>
      <c r="M777" s="265"/>
      <c r="N777" s="266"/>
      <c r="O777" s="266"/>
      <c r="P777" s="266"/>
      <c r="Q777" s="266"/>
      <c r="R777" s="266"/>
      <c r="S777" s="266"/>
      <c r="T777" s="267"/>
      <c r="U777" s="14"/>
      <c r="V777" s="14"/>
      <c r="W777" s="14"/>
      <c r="X777" s="14"/>
      <c r="Y777" s="14"/>
      <c r="Z777" s="14"/>
      <c r="AA777" s="14"/>
      <c r="AB777" s="14"/>
      <c r="AC777" s="14"/>
      <c r="AD777" s="14"/>
      <c r="AE777" s="14"/>
      <c r="AT777" s="268" t="s">
        <v>264</v>
      </c>
      <c r="AU777" s="268" t="s">
        <v>85</v>
      </c>
      <c r="AV777" s="14" t="s">
        <v>85</v>
      </c>
      <c r="AW777" s="14" t="s">
        <v>32</v>
      </c>
      <c r="AX777" s="14" t="s">
        <v>76</v>
      </c>
      <c r="AY777" s="268" t="s">
        <v>253</v>
      </c>
    </row>
    <row r="778" s="13" customFormat="1">
      <c r="A778" s="13"/>
      <c r="B778" s="247"/>
      <c r="C778" s="248"/>
      <c r="D778" s="249" t="s">
        <v>264</v>
      </c>
      <c r="E778" s="250" t="s">
        <v>1</v>
      </c>
      <c r="F778" s="251" t="s">
        <v>281</v>
      </c>
      <c r="G778" s="248"/>
      <c r="H778" s="250" t="s">
        <v>1</v>
      </c>
      <c r="I778" s="252"/>
      <c r="J778" s="248"/>
      <c r="K778" s="248"/>
      <c r="L778" s="253"/>
      <c r="M778" s="254"/>
      <c r="N778" s="255"/>
      <c r="O778" s="255"/>
      <c r="P778" s="255"/>
      <c r="Q778" s="255"/>
      <c r="R778" s="255"/>
      <c r="S778" s="255"/>
      <c r="T778" s="256"/>
      <c r="U778" s="13"/>
      <c r="V778" s="13"/>
      <c r="W778" s="13"/>
      <c r="X778" s="13"/>
      <c r="Y778" s="13"/>
      <c r="Z778" s="13"/>
      <c r="AA778" s="13"/>
      <c r="AB778" s="13"/>
      <c r="AC778" s="13"/>
      <c r="AD778" s="13"/>
      <c r="AE778" s="13"/>
      <c r="AT778" s="257" t="s">
        <v>264</v>
      </c>
      <c r="AU778" s="257" t="s">
        <v>85</v>
      </c>
      <c r="AV778" s="13" t="s">
        <v>83</v>
      </c>
      <c r="AW778" s="13" t="s">
        <v>32</v>
      </c>
      <c r="AX778" s="13" t="s">
        <v>76</v>
      </c>
      <c r="AY778" s="257" t="s">
        <v>253</v>
      </c>
    </row>
    <row r="779" s="14" customFormat="1">
      <c r="A779" s="14"/>
      <c r="B779" s="258"/>
      <c r="C779" s="259"/>
      <c r="D779" s="249" t="s">
        <v>264</v>
      </c>
      <c r="E779" s="260" t="s">
        <v>1</v>
      </c>
      <c r="F779" s="261" t="s">
        <v>534</v>
      </c>
      <c r="G779" s="259"/>
      <c r="H779" s="262">
        <v>14.335000000000001</v>
      </c>
      <c r="I779" s="263"/>
      <c r="J779" s="259"/>
      <c r="K779" s="259"/>
      <c r="L779" s="264"/>
      <c r="M779" s="265"/>
      <c r="N779" s="266"/>
      <c r="O779" s="266"/>
      <c r="P779" s="266"/>
      <c r="Q779" s="266"/>
      <c r="R779" s="266"/>
      <c r="S779" s="266"/>
      <c r="T779" s="267"/>
      <c r="U779" s="14"/>
      <c r="V779" s="14"/>
      <c r="W779" s="14"/>
      <c r="X779" s="14"/>
      <c r="Y779" s="14"/>
      <c r="Z779" s="14"/>
      <c r="AA779" s="14"/>
      <c r="AB779" s="14"/>
      <c r="AC779" s="14"/>
      <c r="AD779" s="14"/>
      <c r="AE779" s="14"/>
      <c r="AT779" s="268" t="s">
        <v>264</v>
      </c>
      <c r="AU779" s="268" t="s">
        <v>85</v>
      </c>
      <c r="AV779" s="14" t="s">
        <v>85</v>
      </c>
      <c r="AW779" s="14" t="s">
        <v>32</v>
      </c>
      <c r="AX779" s="14" t="s">
        <v>76</v>
      </c>
      <c r="AY779" s="268" t="s">
        <v>253</v>
      </c>
    </row>
    <row r="780" s="14" customFormat="1">
      <c r="A780" s="14"/>
      <c r="B780" s="258"/>
      <c r="C780" s="259"/>
      <c r="D780" s="249" t="s">
        <v>264</v>
      </c>
      <c r="E780" s="260" t="s">
        <v>1</v>
      </c>
      <c r="F780" s="261" t="s">
        <v>860</v>
      </c>
      <c r="G780" s="259"/>
      <c r="H780" s="262">
        <v>-0.69999999999999996</v>
      </c>
      <c r="I780" s="263"/>
      <c r="J780" s="259"/>
      <c r="K780" s="259"/>
      <c r="L780" s="264"/>
      <c r="M780" s="265"/>
      <c r="N780" s="266"/>
      <c r="O780" s="266"/>
      <c r="P780" s="266"/>
      <c r="Q780" s="266"/>
      <c r="R780" s="266"/>
      <c r="S780" s="266"/>
      <c r="T780" s="267"/>
      <c r="U780" s="14"/>
      <c r="V780" s="14"/>
      <c r="W780" s="14"/>
      <c r="X780" s="14"/>
      <c r="Y780" s="14"/>
      <c r="Z780" s="14"/>
      <c r="AA780" s="14"/>
      <c r="AB780" s="14"/>
      <c r="AC780" s="14"/>
      <c r="AD780" s="14"/>
      <c r="AE780" s="14"/>
      <c r="AT780" s="268" t="s">
        <v>264</v>
      </c>
      <c r="AU780" s="268" t="s">
        <v>85</v>
      </c>
      <c r="AV780" s="14" t="s">
        <v>85</v>
      </c>
      <c r="AW780" s="14" t="s">
        <v>32</v>
      </c>
      <c r="AX780" s="14" t="s">
        <v>76</v>
      </c>
      <c r="AY780" s="268" t="s">
        <v>253</v>
      </c>
    </row>
    <row r="781" s="15" customFormat="1">
      <c r="A781" s="15"/>
      <c r="B781" s="269"/>
      <c r="C781" s="270"/>
      <c r="D781" s="249" t="s">
        <v>264</v>
      </c>
      <c r="E781" s="271" t="s">
        <v>1</v>
      </c>
      <c r="F781" s="272" t="s">
        <v>283</v>
      </c>
      <c r="G781" s="270"/>
      <c r="H781" s="273">
        <v>22.274999999999999</v>
      </c>
      <c r="I781" s="274"/>
      <c r="J781" s="270"/>
      <c r="K781" s="270"/>
      <c r="L781" s="275"/>
      <c r="M781" s="276"/>
      <c r="N781" s="277"/>
      <c r="O781" s="277"/>
      <c r="P781" s="277"/>
      <c r="Q781" s="277"/>
      <c r="R781" s="277"/>
      <c r="S781" s="277"/>
      <c r="T781" s="278"/>
      <c r="U781" s="15"/>
      <c r="V781" s="15"/>
      <c r="W781" s="15"/>
      <c r="X781" s="15"/>
      <c r="Y781" s="15"/>
      <c r="Z781" s="15"/>
      <c r="AA781" s="15"/>
      <c r="AB781" s="15"/>
      <c r="AC781" s="15"/>
      <c r="AD781" s="15"/>
      <c r="AE781" s="15"/>
      <c r="AT781" s="279" t="s">
        <v>264</v>
      </c>
      <c r="AU781" s="279" t="s">
        <v>85</v>
      </c>
      <c r="AV781" s="15" t="s">
        <v>260</v>
      </c>
      <c r="AW781" s="15" t="s">
        <v>32</v>
      </c>
      <c r="AX781" s="15" t="s">
        <v>83</v>
      </c>
      <c r="AY781" s="279" t="s">
        <v>253</v>
      </c>
    </row>
    <row r="782" s="2" customFormat="1" ht="24.15" customHeight="1">
      <c r="A782" s="39"/>
      <c r="B782" s="40"/>
      <c r="C782" s="229" t="s">
        <v>1015</v>
      </c>
      <c r="D782" s="229" t="s">
        <v>256</v>
      </c>
      <c r="E782" s="230" t="s">
        <v>1016</v>
      </c>
      <c r="F782" s="231" t="s">
        <v>1017</v>
      </c>
      <c r="G782" s="232" t="s">
        <v>422</v>
      </c>
      <c r="H782" s="233">
        <v>0.19600000000000001</v>
      </c>
      <c r="I782" s="234"/>
      <c r="J782" s="235">
        <f>ROUND(I782*H782,2)</f>
        <v>0</v>
      </c>
      <c r="K782" s="231" t="s">
        <v>259</v>
      </c>
      <c r="L782" s="45"/>
      <c r="M782" s="236" t="s">
        <v>1</v>
      </c>
      <c r="N782" s="237" t="s">
        <v>41</v>
      </c>
      <c r="O782" s="92"/>
      <c r="P782" s="238">
        <f>O782*H782</f>
        <v>0</v>
      </c>
      <c r="Q782" s="238">
        <v>0</v>
      </c>
      <c r="R782" s="238">
        <f>Q782*H782</f>
        <v>0</v>
      </c>
      <c r="S782" s="238">
        <v>0</v>
      </c>
      <c r="T782" s="239">
        <f>S782*H782</f>
        <v>0</v>
      </c>
      <c r="U782" s="39"/>
      <c r="V782" s="39"/>
      <c r="W782" s="39"/>
      <c r="X782" s="39"/>
      <c r="Y782" s="39"/>
      <c r="Z782" s="39"/>
      <c r="AA782" s="39"/>
      <c r="AB782" s="39"/>
      <c r="AC782" s="39"/>
      <c r="AD782" s="39"/>
      <c r="AE782" s="39"/>
      <c r="AR782" s="240" t="s">
        <v>398</v>
      </c>
      <c r="AT782" s="240" t="s">
        <v>256</v>
      </c>
      <c r="AU782" s="240" t="s">
        <v>85</v>
      </c>
      <c r="AY782" s="18" t="s">
        <v>253</v>
      </c>
      <c r="BE782" s="241">
        <f>IF(N782="základní",J782,0)</f>
        <v>0</v>
      </c>
      <c r="BF782" s="241">
        <f>IF(N782="snížená",J782,0)</f>
        <v>0</v>
      </c>
      <c r="BG782" s="241">
        <f>IF(N782="zákl. přenesená",J782,0)</f>
        <v>0</v>
      </c>
      <c r="BH782" s="241">
        <f>IF(N782="sníž. přenesená",J782,0)</f>
        <v>0</v>
      </c>
      <c r="BI782" s="241">
        <f>IF(N782="nulová",J782,0)</f>
        <v>0</v>
      </c>
      <c r="BJ782" s="18" t="s">
        <v>83</v>
      </c>
      <c r="BK782" s="241">
        <f>ROUND(I782*H782,2)</f>
        <v>0</v>
      </c>
      <c r="BL782" s="18" t="s">
        <v>398</v>
      </c>
      <c r="BM782" s="240" t="s">
        <v>1018</v>
      </c>
    </row>
    <row r="783" s="2" customFormat="1">
      <c r="A783" s="39"/>
      <c r="B783" s="40"/>
      <c r="C783" s="41"/>
      <c r="D783" s="242" t="s">
        <v>262</v>
      </c>
      <c r="E783" s="41"/>
      <c r="F783" s="243" t="s">
        <v>1019</v>
      </c>
      <c r="G783" s="41"/>
      <c r="H783" s="41"/>
      <c r="I783" s="244"/>
      <c r="J783" s="41"/>
      <c r="K783" s="41"/>
      <c r="L783" s="45"/>
      <c r="M783" s="245"/>
      <c r="N783" s="246"/>
      <c r="O783" s="92"/>
      <c r="P783" s="92"/>
      <c r="Q783" s="92"/>
      <c r="R783" s="92"/>
      <c r="S783" s="92"/>
      <c r="T783" s="93"/>
      <c r="U783" s="39"/>
      <c r="V783" s="39"/>
      <c r="W783" s="39"/>
      <c r="X783" s="39"/>
      <c r="Y783" s="39"/>
      <c r="Z783" s="39"/>
      <c r="AA783" s="39"/>
      <c r="AB783" s="39"/>
      <c r="AC783" s="39"/>
      <c r="AD783" s="39"/>
      <c r="AE783" s="39"/>
      <c r="AT783" s="18" t="s">
        <v>262</v>
      </c>
      <c r="AU783" s="18" t="s">
        <v>85</v>
      </c>
    </row>
    <row r="784" s="12" customFormat="1" ht="22.8" customHeight="1">
      <c r="A784" s="12"/>
      <c r="B784" s="213"/>
      <c r="C784" s="214"/>
      <c r="D784" s="215" t="s">
        <v>75</v>
      </c>
      <c r="E784" s="227" t="s">
        <v>1020</v>
      </c>
      <c r="F784" s="227" t="s">
        <v>1021</v>
      </c>
      <c r="G784" s="214"/>
      <c r="H784" s="214"/>
      <c r="I784" s="217"/>
      <c r="J784" s="228">
        <f>BK784</f>
        <v>0</v>
      </c>
      <c r="K784" s="214"/>
      <c r="L784" s="219"/>
      <c r="M784" s="220"/>
      <c r="N784" s="221"/>
      <c r="O784" s="221"/>
      <c r="P784" s="222">
        <f>SUM(P785:P862)</f>
        <v>0</v>
      </c>
      <c r="Q784" s="221"/>
      <c r="R784" s="222">
        <f>SUM(R785:R862)</f>
        <v>2.0261658000000002</v>
      </c>
      <c r="S784" s="221"/>
      <c r="T784" s="223">
        <f>SUM(T785:T862)</f>
        <v>0</v>
      </c>
      <c r="U784" s="12"/>
      <c r="V784" s="12"/>
      <c r="W784" s="12"/>
      <c r="X784" s="12"/>
      <c r="Y784" s="12"/>
      <c r="Z784" s="12"/>
      <c r="AA784" s="12"/>
      <c r="AB784" s="12"/>
      <c r="AC784" s="12"/>
      <c r="AD784" s="12"/>
      <c r="AE784" s="12"/>
      <c r="AR784" s="224" t="s">
        <v>85</v>
      </c>
      <c r="AT784" s="225" t="s">
        <v>75</v>
      </c>
      <c r="AU784" s="225" t="s">
        <v>83</v>
      </c>
      <c r="AY784" s="224" t="s">
        <v>253</v>
      </c>
      <c r="BK784" s="226">
        <f>SUM(BK785:BK862)</f>
        <v>0</v>
      </c>
    </row>
    <row r="785" s="2" customFormat="1" ht="16.5" customHeight="1">
      <c r="A785" s="39"/>
      <c r="B785" s="40"/>
      <c r="C785" s="229" t="s">
        <v>1022</v>
      </c>
      <c r="D785" s="229" t="s">
        <v>256</v>
      </c>
      <c r="E785" s="230" t="s">
        <v>1023</v>
      </c>
      <c r="F785" s="231" t="s">
        <v>1024</v>
      </c>
      <c r="G785" s="232" t="s">
        <v>179</v>
      </c>
      <c r="H785" s="233">
        <v>85.085999999999999</v>
      </c>
      <c r="I785" s="234"/>
      <c r="J785" s="235">
        <f>ROUND(I785*H785,2)</f>
        <v>0</v>
      </c>
      <c r="K785" s="231" t="s">
        <v>1</v>
      </c>
      <c r="L785" s="45"/>
      <c r="M785" s="236" t="s">
        <v>1</v>
      </c>
      <c r="N785" s="237" t="s">
        <v>41</v>
      </c>
      <c r="O785" s="92"/>
      <c r="P785" s="238">
        <f>O785*H785</f>
        <v>0</v>
      </c>
      <c r="Q785" s="238">
        <v>0.00029999999999999997</v>
      </c>
      <c r="R785" s="238">
        <f>Q785*H785</f>
        <v>0.025525799999999998</v>
      </c>
      <c r="S785" s="238">
        <v>0</v>
      </c>
      <c r="T785" s="239">
        <f>S785*H785</f>
        <v>0</v>
      </c>
      <c r="U785" s="39"/>
      <c r="V785" s="39"/>
      <c r="W785" s="39"/>
      <c r="X785" s="39"/>
      <c r="Y785" s="39"/>
      <c r="Z785" s="39"/>
      <c r="AA785" s="39"/>
      <c r="AB785" s="39"/>
      <c r="AC785" s="39"/>
      <c r="AD785" s="39"/>
      <c r="AE785" s="39"/>
      <c r="AR785" s="240" t="s">
        <v>398</v>
      </c>
      <c r="AT785" s="240" t="s">
        <v>256</v>
      </c>
      <c r="AU785" s="240" t="s">
        <v>85</v>
      </c>
      <c r="AY785" s="18" t="s">
        <v>253</v>
      </c>
      <c r="BE785" s="241">
        <f>IF(N785="základní",J785,0)</f>
        <v>0</v>
      </c>
      <c r="BF785" s="241">
        <f>IF(N785="snížená",J785,0)</f>
        <v>0</v>
      </c>
      <c r="BG785" s="241">
        <f>IF(N785="zákl. přenesená",J785,0)</f>
        <v>0</v>
      </c>
      <c r="BH785" s="241">
        <f>IF(N785="sníž. přenesená",J785,0)</f>
        <v>0</v>
      </c>
      <c r="BI785" s="241">
        <f>IF(N785="nulová",J785,0)</f>
        <v>0</v>
      </c>
      <c r="BJ785" s="18" t="s">
        <v>83</v>
      </c>
      <c r="BK785" s="241">
        <f>ROUND(I785*H785,2)</f>
        <v>0</v>
      </c>
      <c r="BL785" s="18" t="s">
        <v>398</v>
      </c>
      <c r="BM785" s="240" t="s">
        <v>1025</v>
      </c>
    </row>
    <row r="786" s="13" customFormat="1">
      <c r="A786" s="13"/>
      <c r="B786" s="247"/>
      <c r="C786" s="248"/>
      <c r="D786" s="249" t="s">
        <v>264</v>
      </c>
      <c r="E786" s="250" t="s">
        <v>1</v>
      </c>
      <c r="F786" s="251" t="s">
        <v>1026</v>
      </c>
      <c r="G786" s="248"/>
      <c r="H786" s="250" t="s">
        <v>1</v>
      </c>
      <c r="I786" s="252"/>
      <c r="J786" s="248"/>
      <c r="K786" s="248"/>
      <c r="L786" s="253"/>
      <c r="M786" s="254"/>
      <c r="N786" s="255"/>
      <c r="O786" s="255"/>
      <c r="P786" s="255"/>
      <c r="Q786" s="255"/>
      <c r="R786" s="255"/>
      <c r="S786" s="255"/>
      <c r="T786" s="256"/>
      <c r="U786" s="13"/>
      <c r="V786" s="13"/>
      <c r="W786" s="13"/>
      <c r="X786" s="13"/>
      <c r="Y786" s="13"/>
      <c r="Z786" s="13"/>
      <c r="AA786" s="13"/>
      <c r="AB786" s="13"/>
      <c r="AC786" s="13"/>
      <c r="AD786" s="13"/>
      <c r="AE786" s="13"/>
      <c r="AT786" s="257" t="s">
        <v>264</v>
      </c>
      <c r="AU786" s="257" t="s">
        <v>85</v>
      </c>
      <c r="AV786" s="13" t="s">
        <v>83</v>
      </c>
      <c r="AW786" s="13" t="s">
        <v>32</v>
      </c>
      <c r="AX786" s="13" t="s">
        <v>76</v>
      </c>
      <c r="AY786" s="257" t="s">
        <v>253</v>
      </c>
    </row>
    <row r="787" s="14" customFormat="1">
      <c r="A787" s="14"/>
      <c r="B787" s="258"/>
      <c r="C787" s="259"/>
      <c r="D787" s="249" t="s">
        <v>264</v>
      </c>
      <c r="E787" s="260" t="s">
        <v>1</v>
      </c>
      <c r="F787" s="261" t="s">
        <v>1027</v>
      </c>
      <c r="G787" s="259"/>
      <c r="H787" s="262">
        <v>43.685000000000002</v>
      </c>
      <c r="I787" s="263"/>
      <c r="J787" s="259"/>
      <c r="K787" s="259"/>
      <c r="L787" s="264"/>
      <c r="M787" s="265"/>
      <c r="N787" s="266"/>
      <c r="O787" s="266"/>
      <c r="P787" s="266"/>
      <c r="Q787" s="266"/>
      <c r="R787" s="266"/>
      <c r="S787" s="266"/>
      <c r="T787" s="267"/>
      <c r="U787" s="14"/>
      <c r="V787" s="14"/>
      <c r="W787" s="14"/>
      <c r="X787" s="14"/>
      <c r="Y787" s="14"/>
      <c r="Z787" s="14"/>
      <c r="AA787" s="14"/>
      <c r="AB787" s="14"/>
      <c r="AC787" s="14"/>
      <c r="AD787" s="14"/>
      <c r="AE787" s="14"/>
      <c r="AT787" s="268" t="s">
        <v>264</v>
      </c>
      <c r="AU787" s="268" t="s">
        <v>85</v>
      </c>
      <c r="AV787" s="14" t="s">
        <v>85</v>
      </c>
      <c r="AW787" s="14" t="s">
        <v>32</v>
      </c>
      <c r="AX787" s="14" t="s">
        <v>76</v>
      </c>
      <c r="AY787" s="268" t="s">
        <v>253</v>
      </c>
    </row>
    <row r="788" s="13" customFormat="1">
      <c r="A788" s="13"/>
      <c r="B788" s="247"/>
      <c r="C788" s="248"/>
      <c r="D788" s="249" t="s">
        <v>264</v>
      </c>
      <c r="E788" s="250" t="s">
        <v>1</v>
      </c>
      <c r="F788" s="251" t="s">
        <v>1028</v>
      </c>
      <c r="G788" s="248"/>
      <c r="H788" s="250" t="s">
        <v>1</v>
      </c>
      <c r="I788" s="252"/>
      <c r="J788" s="248"/>
      <c r="K788" s="248"/>
      <c r="L788" s="253"/>
      <c r="M788" s="254"/>
      <c r="N788" s="255"/>
      <c r="O788" s="255"/>
      <c r="P788" s="255"/>
      <c r="Q788" s="255"/>
      <c r="R788" s="255"/>
      <c r="S788" s="255"/>
      <c r="T788" s="256"/>
      <c r="U788" s="13"/>
      <c r="V788" s="13"/>
      <c r="W788" s="13"/>
      <c r="X788" s="13"/>
      <c r="Y788" s="13"/>
      <c r="Z788" s="13"/>
      <c r="AA788" s="13"/>
      <c r="AB788" s="13"/>
      <c r="AC788" s="13"/>
      <c r="AD788" s="13"/>
      <c r="AE788" s="13"/>
      <c r="AT788" s="257" t="s">
        <v>264</v>
      </c>
      <c r="AU788" s="257" t="s">
        <v>85</v>
      </c>
      <c r="AV788" s="13" t="s">
        <v>83</v>
      </c>
      <c r="AW788" s="13" t="s">
        <v>32</v>
      </c>
      <c r="AX788" s="13" t="s">
        <v>76</v>
      </c>
      <c r="AY788" s="257" t="s">
        <v>253</v>
      </c>
    </row>
    <row r="789" s="14" customFormat="1">
      <c r="A789" s="14"/>
      <c r="B789" s="258"/>
      <c r="C789" s="259"/>
      <c r="D789" s="249" t="s">
        <v>264</v>
      </c>
      <c r="E789" s="260" t="s">
        <v>1</v>
      </c>
      <c r="F789" s="261" t="s">
        <v>1029</v>
      </c>
      <c r="G789" s="259"/>
      <c r="H789" s="262">
        <v>41.401000000000003</v>
      </c>
      <c r="I789" s="263"/>
      <c r="J789" s="259"/>
      <c r="K789" s="259"/>
      <c r="L789" s="264"/>
      <c r="M789" s="265"/>
      <c r="N789" s="266"/>
      <c r="O789" s="266"/>
      <c r="P789" s="266"/>
      <c r="Q789" s="266"/>
      <c r="R789" s="266"/>
      <c r="S789" s="266"/>
      <c r="T789" s="267"/>
      <c r="U789" s="14"/>
      <c r="V789" s="14"/>
      <c r="W789" s="14"/>
      <c r="X789" s="14"/>
      <c r="Y789" s="14"/>
      <c r="Z789" s="14"/>
      <c r="AA789" s="14"/>
      <c r="AB789" s="14"/>
      <c r="AC789" s="14"/>
      <c r="AD789" s="14"/>
      <c r="AE789" s="14"/>
      <c r="AT789" s="268" t="s">
        <v>264</v>
      </c>
      <c r="AU789" s="268" t="s">
        <v>85</v>
      </c>
      <c r="AV789" s="14" t="s">
        <v>85</v>
      </c>
      <c r="AW789" s="14" t="s">
        <v>32</v>
      </c>
      <c r="AX789" s="14" t="s">
        <v>76</v>
      </c>
      <c r="AY789" s="268" t="s">
        <v>253</v>
      </c>
    </row>
    <row r="790" s="15" customFormat="1">
      <c r="A790" s="15"/>
      <c r="B790" s="269"/>
      <c r="C790" s="270"/>
      <c r="D790" s="249" t="s">
        <v>264</v>
      </c>
      <c r="E790" s="271" t="s">
        <v>1</v>
      </c>
      <c r="F790" s="272" t="s">
        <v>283</v>
      </c>
      <c r="G790" s="270"/>
      <c r="H790" s="273">
        <v>85.085999999999999</v>
      </c>
      <c r="I790" s="274"/>
      <c r="J790" s="270"/>
      <c r="K790" s="270"/>
      <c r="L790" s="275"/>
      <c r="M790" s="276"/>
      <c r="N790" s="277"/>
      <c r="O790" s="277"/>
      <c r="P790" s="277"/>
      <c r="Q790" s="277"/>
      <c r="R790" s="277"/>
      <c r="S790" s="277"/>
      <c r="T790" s="278"/>
      <c r="U790" s="15"/>
      <c r="V790" s="15"/>
      <c r="W790" s="15"/>
      <c r="X790" s="15"/>
      <c r="Y790" s="15"/>
      <c r="Z790" s="15"/>
      <c r="AA790" s="15"/>
      <c r="AB790" s="15"/>
      <c r="AC790" s="15"/>
      <c r="AD790" s="15"/>
      <c r="AE790" s="15"/>
      <c r="AT790" s="279" t="s">
        <v>264</v>
      </c>
      <c r="AU790" s="279" t="s">
        <v>85</v>
      </c>
      <c r="AV790" s="15" t="s">
        <v>260</v>
      </c>
      <c r="AW790" s="15" t="s">
        <v>32</v>
      </c>
      <c r="AX790" s="15" t="s">
        <v>83</v>
      </c>
      <c r="AY790" s="279" t="s">
        <v>253</v>
      </c>
    </row>
    <row r="791" s="2" customFormat="1" ht="24.15" customHeight="1">
      <c r="A791" s="39"/>
      <c r="B791" s="40"/>
      <c r="C791" s="229" t="s">
        <v>1030</v>
      </c>
      <c r="D791" s="229" t="s">
        <v>256</v>
      </c>
      <c r="E791" s="230" t="s">
        <v>1031</v>
      </c>
      <c r="F791" s="231" t="s">
        <v>1032</v>
      </c>
      <c r="G791" s="232" t="s">
        <v>179</v>
      </c>
      <c r="H791" s="233">
        <v>8.2889999999999997</v>
      </c>
      <c r="I791" s="234"/>
      <c r="J791" s="235">
        <f>ROUND(I791*H791,2)</f>
        <v>0</v>
      </c>
      <c r="K791" s="231" t="s">
        <v>1</v>
      </c>
      <c r="L791" s="45"/>
      <c r="M791" s="236" t="s">
        <v>1</v>
      </c>
      <c r="N791" s="237" t="s">
        <v>41</v>
      </c>
      <c r="O791" s="92"/>
      <c r="P791" s="238">
        <f>O791*H791</f>
        <v>0</v>
      </c>
      <c r="Q791" s="238">
        <v>0.0015</v>
      </c>
      <c r="R791" s="238">
        <f>Q791*H791</f>
        <v>0.0124335</v>
      </c>
      <c r="S791" s="238">
        <v>0</v>
      </c>
      <c r="T791" s="239">
        <f>S791*H791</f>
        <v>0</v>
      </c>
      <c r="U791" s="39"/>
      <c r="V791" s="39"/>
      <c r="W791" s="39"/>
      <c r="X791" s="39"/>
      <c r="Y791" s="39"/>
      <c r="Z791" s="39"/>
      <c r="AA791" s="39"/>
      <c r="AB791" s="39"/>
      <c r="AC791" s="39"/>
      <c r="AD791" s="39"/>
      <c r="AE791" s="39"/>
      <c r="AR791" s="240" t="s">
        <v>398</v>
      </c>
      <c r="AT791" s="240" t="s">
        <v>256</v>
      </c>
      <c r="AU791" s="240" t="s">
        <v>85</v>
      </c>
      <c r="AY791" s="18" t="s">
        <v>253</v>
      </c>
      <c r="BE791" s="241">
        <f>IF(N791="základní",J791,0)</f>
        <v>0</v>
      </c>
      <c r="BF791" s="241">
        <f>IF(N791="snížená",J791,0)</f>
        <v>0</v>
      </c>
      <c r="BG791" s="241">
        <f>IF(N791="zákl. přenesená",J791,0)</f>
        <v>0</v>
      </c>
      <c r="BH791" s="241">
        <f>IF(N791="sníž. přenesená",J791,0)</f>
        <v>0</v>
      </c>
      <c r="BI791" s="241">
        <f>IF(N791="nulová",J791,0)</f>
        <v>0</v>
      </c>
      <c r="BJ791" s="18" t="s">
        <v>83</v>
      </c>
      <c r="BK791" s="241">
        <f>ROUND(I791*H791,2)</f>
        <v>0</v>
      </c>
      <c r="BL791" s="18" t="s">
        <v>398</v>
      </c>
      <c r="BM791" s="240" t="s">
        <v>1033</v>
      </c>
    </row>
    <row r="792" s="13" customFormat="1">
      <c r="A792" s="13"/>
      <c r="B792" s="247"/>
      <c r="C792" s="248"/>
      <c r="D792" s="249" t="s">
        <v>264</v>
      </c>
      <c r="E792" s="250" t="s">
        <v>1</v>
      </c>
      <c r="F792" s="251" t="s">
        <v>277</v>
      </c>
      <c r="G792" s="248"/>
      <c r="H792" s="250" t="s">
        <v>1</v>
      </c>
      <c r="I792" s="252"/>
      <c r="J792" s="248"/>
      <c r="K792" s="248"/>
      <c r="L792" s="253"/>
      <c r="M792" s="254"/>
      <c r="N792" s="255"/>
      <c r="O792" s="255"/>
      <c r="P792" s="255"/>
      <c r="Q792" s="255"/>
      <c r="R792" s="255"/>
      <c r="S792" s="255"/>
      <c r="T792" s="256"/>
      <c r="U792" s="13"/>
      <c r="V792" s="13"/>
      <c r="W792" s="13"/>
      <c r="X792" s="13"/>
      <c r="Y792" s="13"/>
      <c r="Z792" s="13"/>
      <c r="AA792" s="13"/>
      <c r="AB792" s="13"/>
      <c r="AC792" s="13"/>
      <c r="AD792" s="13"/>
      <c r="AE792" s="13"/>
      <c r="AT792" s="257" t="s">
        <v>264</v>
      </c>
      <c r="AU792" s="257" t="s">
        <v>85</v>
      </c>
      <c r="AV792" s="13" t="s">
        <v>83</v>
      </c>
      <c r="AW792" s="13" t="s">
        <v>32</v>
      </c>
      <c r="AX792" s="13" t="s">
        <v>76</v>
      </c>
      <c r="AY792" s="257" t="s">
        <v>253</v>
      </c>
    </row>
    <row r="793" s="13" customFormat="1">
      <c r="A793" s="13"/>
      <c r="B793" s="247"/>
      <c r="C793" s="248"/>
      <c r="D793" s="249" t="s">
        <v>264</v>
      </c>
      <c r="E793" s="250" t="s">
        <v>1</v>
      </c>
      <c r="F793" s="251" t="s">
        <v>491</v>
      </c>
      <c r="G793" s="248"/>
      <c r="H793" s="250" t="s">
        <v>1</v>
      </c>
      <c r="I793" s="252"/>
      <c r="J793" s="248"/>
      <c r="K793" s="248"/>
      <c r="L793" s="253"/>
      <c r="M793" s="254"/>
      <c r="N793" s="255"/>
      <c r="O793" s="255"/>
      <c r="P793" s="255"/>
      <c r="Q793" s="255"/>
      <c r="R793" s="255"/>
      <c r="S793" s="255"/>
      <c r="T793" s="256"/>
      <c r="U793" s="13"/>
      <c r="V793" s="13"/>
      <c r="W793" s="13"/>
      <c r="X793" s="13"/>
      <c r="Y793" s="13"/>
      <c r="Z793" s="13"/>
      <c r="AA793" s="13"/>
      <c r="AB793" s="13"/>
      <c r="AC793" s="13"/>
      <c r="AD793" s="13"/>
      <c r="AE793" s="13"/>
      <c r="AT793" s="257" t="s">
        <v>264</v>
      </c>
      <c r="AU793" s="257" t="s">
        <v>85</v>
      </c>
      <c r="AV793" s="13" t="s">
        <v>83</v>
      </c>
      <c r="AW793" s="13" t="s">
        <v>32</v>
      </c>
      <c r="AX793" s="13" t="s">
        <v>76</v>
      </c>
      <c r="AY793" s="257" t="s">
        <v>253</v>
      </c>
    </row>
    <row r="794" s="14" customFormat="1">
      <c r="A794" s="14"/>
      <c r="B794" s="258"/>
      <c r="C794" s="259"/>
      <c r="D794" s="249" t="s">
        <v>264</v>
      </c>
      <c r="E794" s="260" t="s">
        <v>1</v>
      </c>
      <c r="F794" s="261" t="s">
        <v>1034</v>
      </c>
      <c r="G794" s="259"/>
      <c r="H794" s="262">
        <v>0.89300000000000002</v>
      </c>
      <c r="I794" s="263"/>
      <c r="J794" s="259"/>
      <c r="K794" s="259"/>
      <c r="L794" s="264"/>
      <c r="M794" s="265"/>
      <c r="N794" s="266"/>
      <c r="O794" s="266"/>
      <c r="P794" s="266"/>
      <c r="Q794" s="266"/>
      <c r="R794" s="266"/>
      <c r="S794" s="266"/>
      <c r="T794" s="267"/>
      <c r="U794" s="14"/>
      <c r="V794" s="14"/>
      <c r="W794" s="14"/>
      <c r="X794" s="14"/>
      <c r="Y794" s="14"/>
      <c r="Z794" s="14"/>
      <c r="AA794" s="14"/>
      <c r="AB794" s="14"/>
      <c r="AC794" s="14"/>
      <c r="AD794" s="14"/>
      <c r="AE794" s="14"/>
      <c r="AT794" s="268" t="s">
        <v>264</v>
      </c>
      <c r="AU794" s="268" t="s">
        <v>85</v>
      </c>
      <c r="AV794" s="14" t="s">
        <v>85</v>
      </c>
      <c r="AW794" s="14" t="s">
        <v>32</v>
      </c>
      <c r="AX794" s="14" t="s">
        <v>76</v>
      </c>
      <c r="AY794" s="268" t="s">
        <v>253</v>
      </c>
    </row>
    <row r="795" s="14" customFormat="1">
      <c r="A795" s="14"/>
      <c r="B795" s="258"/>
      <c r="C795" s="259"/>
      <c r="D795" s="249" t="s">
        <v>264</v>
      </c>
      <c r="E795" s="260" t="s">
        <v>1</v>
      </c>
      <c r="F795" s="261" t="s">
        <v>1035</v>
      </c>
      <c r="G795" s="259"/>
      <c r="H795" s="262">
        <v>-0.105</v>
      </c>
      <c r="I795" s="263"/>
      <c r="J795" s="259"/>
      <c r="K795" s="259"/>
      <c r="L795" s="264"/>
      <c r="M795" s="265"/>
      <c r="N795" s="266"/>
      <c r="O795" s="266"/>
      <c r="P795" s="266"/>
      <c r="Q795" s="266"/>
      <c r="R795" s="266"/>
      <c r="S795" s="266"/>
      <c r="T795" s="267"/>
      <c r="U795" s="14"/>
      <c r="V795" s="14"/>
      <c r="W795" s="14"/>
      <c r="X795" s="14"/>
      <c r="Y795" s="14"/>
      <c r="Z795" s="14"/>
      <c r="AA795" s="14"/>
      <c r="AB795" s="14"/>
      <c r="AC795" s="14"/>
      <c r="AD795" s="14"/>
      <c r="AE795" s="14"/>
      <c r="AT795" s="268" t="s">
        <v>264</v>
      </c>
      <c r="AU795" s="268" t="s">
        <v>85</v>
      </c>
      <c r="AV795" s="14" t="s">
        <v>85</v>
      </c>
      <c r="AW795" s="14" t="s">
        <v>32</v>
      </c>
      <c r="AX795" s="14" t="s">
        <v>76</v>
      </c>
      <c r="AY795" s="268" t="s">
        <v>253</v>
      </c>
    </row>
    <row r="796" s="13" customFormat="1">
      <c r="A796" s="13"/>
      <c r="B796" s="247"/>
      <c r="C796" s="248"/>
      <c r="D796" s="249" t="s">
        <v>264</v>
      </c>
      <c r="E796" s="250" t="s">
        <v>1</v>
      </c>
      <c r="F796" s="251" t="s">
        <v>341</v>
      </c>
      <c r="G796" s="248"/>
      <c r="H796" s="250" t="s">
        <v>1</v>
      </c>
      <c r="I796" s="252"/>
      <c r="J796" s="248"/>
      <c r="K796" s="248"/>
      <c r="L796" s="253"/>
      <c r="M796" s="254"/>
      <c r="N796" s="255"/>
      <c r="O796" s="255"/>
      <c r="P796" s="255"/>
      <c r="Q796" s="255"/>
      <c r="R796" s="255"/>
      <c r="S796" s="255"/>
      <c r="T796" s="256"/>
      <c r="U796" s="13"/>
      <c r="V796" s="13"/>
      <c r="W796" s="13"/>
      <c r="X796" s="13"/>
      <c r="Y796" s="13"/>
      <c r="Z796" s="13"/>
      <c r="AA796" s="13"/>
      <c r="AB796" s="13"/>
      <c r="AC796" s="13"/>
      <c r="AD796" s="13"/>
      <c r="AE796" s="13"/>
      <c r="AT796" s="257" t="s">
        <v>264</v>
      </c>
      <c r="AU796" s="257" t="s">
        <v>85</v>
      </c>
      <c r="AV796" s="13" t="s">
        <v>83</v>
      </c>
      <c r="AW796" s="13" t="s">
        <v>32</v>
      </c>
      <c r="AX796" s="13" t="s">
        <v>76</v>
      </c>
      <c r="AY796" s="257" t="s">
        <v>253</v>
      </c>
    </row>
    <row r="797" s="14" customFormat="1">
      <c r="A797" s="14"/>
      <c r="B797" s="258"/>
      <c r="C797" s="259"/>
      <c r="D797" s="249" t="s">
        <v>264</v>
      </c>
      <c r="E797" s="260" t="s">
        <v>1</v>
      </c>
      <c r="F797" s="261" t="s">
        <v>1036</v>
      </c>
      <c r="G797" s="259"/>
      <c r="H797" s="262">
        <v>0.48499999999999999</v>
      </c>
      <c r="I797" s="263"/>
      <c r="J797" s="259"/>
      <c r="K797" s="259"/>
      <c r="L797" s="264"/>
      <c r="M797" s="265"/>
      <c r="N797" s="266"/>
      <c r="O797" s="266"/>
      <c r="P797" s="266"/>
      <c r="Q797" s="266"/>
      <c r="R797" s="266"/>
      <c r="S797" s="266"/>
      <c r="T797" s="267"/>
      <c r="U797" s="14"/>
      <c r="V797" s="14"/>
      <c r="W797" s="14"/>
      <c r="X797" s="14"/>
      <c r="Y797" s="14"/>
      <c r="Z797" s="14"/>
      <c r="AA797" s="14"/>
      <c r="AB797" s="14"/>
      <c r="AC797" s="14"/>
      <c r="AD797" s="14"/>
      <c r="AE797" s="14"/>
      <c r="AT797" s="268" t="s">
        <v>264</v>
      </c>
      <c r="AU797" s="268" t="s">
        <v>85</v>
      </c>
      <c r="AV797" s="14" t="s">
        <v>85</v>
      </c>
      <c r="AW797" s="14" t="s">
        <v>32</v>
      </c>
      <c r="AX797" s="14" t="s">
        <v>76</v>
      </c>
      <c r="AY797" s="268" t="s">
        <v>253</v>
      </c>
    </row>
    <row r="798" s="14" customFormat="1">
      <c r="A798" s="14"/>
      <c r="B798" s="258"/>
      <c r="C798" s="259"/>
      <c r="D798" s="249" t="s">
        <v>264</v>
      </c>
      <c r="E798" s="260" t="s">
        <v>1</v>
      </c>
      <c r="F798" s="261" t="s">
        <v>1037</v>
      </c>
      <c r="G798" s="259"/>
      <c r="H798" s="262">
        <v>5.6799999999999997</v>
      </c>
      <c r="I798" s="263"/>
      <c r="J798" s="259"/>
      <c r="K798" s="259"/>
      <c r="L798" s="264"/>
      <c r="M798" s="265"/>
      <c r="N798" s="266"/>
      <c r="O798" s="266"/>
      <c r="P798" s="266"/>
      <c r="Q798" s="266"/>
      <c r="R798" s="266"/>
      <c r="S798" s="266"/>
      <c r="T798" s="267"/>
      <c r="U798" s="14"/>
      <c r="V798" s="14"/>
      <c r="W798" s="14"/>
      <c r="X798" s="14"/>
      <c r="Y798" s="14"/>
      <c r="Z798" s="14"/>
      <c r="AA798" s="14"/>
      <c r="AB798" s="14"/>
      <c r="AC798" s="14"/>
      <c r="AD798" s="14"/>
      <c r="AE798" s="14"/>
      <c r="AT798" s="268" t="s">
        <v>264</v>
      </c>
      <c r="AU798" s="268" t="s">
        <v>85</v>
      </c>
      <c r="AV798" s="14" t="s">
        <v>85</v>
      </c>
      <c r="AW798" s="14" t="s">
        <v>32</v>
      </c>
      <c r="AX798" s="14" t="s">
        <v>76</v>
      </c>
      <c r="AY798" s="268" t="s">
        <v>253</v>
      </c>
    </row>
    <row r="799" s="14" customFormat="1">
      <c r="A799" s="14"/>
      <c r="B799" s="258"/>
      <c r="C799" s="259"/>
      <c r="D799" s="249" t="s">
        <v>264</v>
      </c>
      <c r="E799" s="260" t="s">
        <v>1</v>
      </c>
      <c r="F799" s="261" t="s">
        <v>1035</v>
      </c>
      <c r="G799" s="259"/>
      <c r="H799" s="262">
        <v>-0.105</v>
      </c>
      <c r="I799" s="263"/>
      <c r="J799" s="259"/>
      <c r="K799" s="259"/>
      <c r="L799" s="264"/>
      <c r="M799" s="265"/>
      <c r="N799" s="266"/>
      <c r="O799" s="266"/>
      <c r="P799" s="266"/>
      <c r="Q799" s="266"/>
      <c r="R799" s="266"/>
      <c r="S799" s="266"/>
      <c r="T799" s="267"/>
      <c r="U799" s="14"/>
      <c r="V799" s="14"/>
      <c r="W799" s="14"/>
      <c r="X799" s="14"/>
      <c r="Y799" s="14"/>
      <c r="Z799" s="14"/>
      <c r="AA799" s="14"/>
      <c r="AB799" s="14"/>
      <c r="AC799" s="14"/>
      <c r="AD799" s="14"/>
      <c r="AE799" s="14"/>
      <c r="AT799" s="268" t="s">
        <v>264</v>
      </c>
      <c r="AU799" s="268" t="s">
        <v>85</v>
      </c>
      <c r="AV799" s="14" t="s">
        <v>85</v>
      </c>
      <c r="AW799" s="14" t="s">
        <v>32</v>
      </c>
      <c r="AX799" s="14" t="s">
        <v>76</v>
      </c>
      <c r="AY799" s="268" t="s">
        <v>253</v>
      </c>
    </row>
    <row r="800" s="13" customFormat="1">
      <c r="A800" s="13"/>
      <c r="B800" s="247"/>
      <c r="C800" s="248"/>
      <c r="D800" s="249" t="s">
        <v>264</v>
      </c>
      <c r="E800" s="250" t="s">
        <v>1</v>
      </c>
      <c r="F800" s="251" t="s">
        <v>343</v>
      </c>
      <c r="G800" s="248"/>
      <c r="H800" s="250" t="s">
        <v>1</v>
      </c>
      <c r="I800" s="252"/>
      <c r="J800" s="248"/>
      <c r="K800" s="248"/>
      <c r="L800" s="253"/>
      <c r="M800" s="254"/>
      <c r="N800" s="255"/>
      <c r="O800" s="255"/>
      <c r="P800" s="255"/>
      <c r="Q800" s="255"/>
      <c r="R800" s="255"/>
      <c r="S800" s="255"/>
      <c r="T800" s="256"/>
      <c r="U800" s="13"/>
      <c r="V800" s="13"/>
      <c r="W800" s="13"/>
      <c r="X800" s="13"/>
      <c r="Y800" s="13"/>
      <c r="Z800" s="13"/>
      <c r="AA800" s="13"/>
      <c r="AB800" s="13"/>
      <c r="AC800" s="13"/>
      <c r="AD800" s="13"/>
      <c r="AE800" s="13"/>
      <c r="AT800" s="257" t="s">
        <v>264</v>
      </c>
      <c r="AU800" s="257" t="s">
        <v>85</v>
      </c>
      <c r="AV800" s="13" t="s">
        <v>83</v>
      </c>
      <c r="AW800" s="13" t="s">
        <v>32</v>
      </c>
      <c r="AX800" s="13" t="s">
        <v>76</v>
      </c>
      <c r="AY800" s="257" t="s">
        <v>253</v>
      </c>
    </row>
    <row r="801" s="14" customFormat="1">
      <c r="A801" s="14"/>
      <c r="B801" s="258"/>
      <c r="C801" s="259"/>
      <c r="D801" s="249" t="s">
        <v>264</v>
      </c>
      <c r="E801" s="260" t="s">
        <v>1</v>
      </c>
      <c r="F801" s="261" t="s">
        <v>1038</v>
      </c>
      <c r="G801" s="259"/>
      <c r="H801" s="262">
        <v>0.83299999999999996</v>
      </c>
      <c r="I801" s="263"/>
      <c r="J801" s="259"/>
      <c r="K801" s="259"/>
      <c r="L801" s="264"/>
      <c r="M801" s="265"/>
      <c r="N801" s="266"/>
      <c r="O801" s="266"/>
      <c r="P801" s="266"/>
      <c r="Q801" s="266"/>
      <c r="R801" s="266"/>
      <c r="S801" s="266"/>
      <c r="T801" s="267"/>
      <c r="U801" s="14"/>
      <c r="V801" s="14"/>
      <c r="W801" s="14"/>
      <c r="X801" s="14"/>
      <c r="Y801" s="14"/>
      <c r="Z801" s="14"/>
      <c r="AA801" s="14"/>
      <c r="AB801" s="14"/>
      <c r="AC801" s="14"/>
      <c r="AD801" s="14"/>
      <c r="AE801" s="14"/>
      <c r="AT801" s="268" t="s">
        <v>264</v>
      </c>
      <c r="AU801" s="268" t="s">
        <v>85</v>
      </c>
      <c r="AV801" s="14" t="s">
        <v>85</v>
      </c>
      <c r="AW801" s="14" t="s">
        <v>32</v>
      </c>
      <c r="AX801" s="14" t="s">
        <v>76</v>
      </c>
      <c r="AY801" s="268" t="s">
        <v>253</v>
      </c>
    </row>
    <row r="802" s="14" customFormat="1">
      <c r="A802" s="14"/>
      <c r="B802" s="258"/>
      <c r="C802" s="259"/>
      <c r="D802" s="249" t="s">
        <v>264</v>
      </c>
      <c r="E802" s="260" t="s">
        <v>1</v>
      </c>
      <c r="F802" s="261" t="s">
        <v>1035</v>
      </c>
      <c r="G802" s="259"/>
      <c r="H802" s="262">
        <v>-0.105</v>
      </c>
      <c r="I802" s="263"/>
      <c r="J802" s="259"/>
      <c r="K802" s="259"/>
      <c r="L802" s="264"/>
      <c r="M802" s="265"/>
      <c r="N802" s="266"/>
      <c r="O802" s="266"/>
      <c r="P802" s="266"/>
      <c r="Q802" s="266"/>
      <c r="R802" s="266"/>
      <c r="S802" s="266"/>
      <c r="T802" s="267"/>
      <c r="U802" s="14"/>
      <c r="V802" s="14"/>
      <c r="W802" s="14"/>
      <c r="X802" s="14"/>
      <c r="Y802" s="14"/>
      <c r="Z802" s="14"/>
      <c r="AA802" s="14"/>
      <c r="AB802" s="14"/>
      <c r="AC802" s="14"/>
      <c r="AD802" s="14"/>
      <c r="AE802" s="14"/>
      <c r="AT802" s="268" t="s">
        <v>264</v>
      </c>
      <c r="AU802" s="268" t="s">
        <v>85</v>
      </c>
      <c r="AV802" s="14" t="s">
        <v>85</v>
      </c>
      <c r="AW802" s="14" t="s">
        <v>32</v>
      </c>
      <c r="AX802" s="14" t="s">
        <v>76</v>
      </c>
      <c r="AY802" s="268" t="s">
        <v>253</v>
      </c>
    </row>
    <row r="803" s="13" customFormat="1">
      <c r="A803" s="13"/>
      <c r="B803" s="247"/>
      <c r="C803" s="248"/>
      <c r="D803" s="249" t="s">
        <v>264</v>
      </c>
      <c r="E803" s="250" t="s">
        <v>1</v>
      </c>
      <c r="F803" s="251" t="s">
        <v>345</v>
      </c>
      <c r="G803" s="248"/>
      <c r="H803" s="250" t="s">
        <v>1</v>
      </c>
      <c r="I803" s="252"/>
      <c r="J803" s="248"/>
      <c r="K803" s="248"/>
      <c r="L803" s="253"/>
      <c r="M803" s="254"/>
      <c r="N803" s="255"/>
      <c r="O803" s="255"/>
      <c r="P803" s="255"/>
      <c r="Q803" s="255"/>
      <c r="R803" s="255"/>
      <c r="S803" s="255"/>
      <c r="T803" s="256"/>
      <c r="U803" s="13"/>
      <c r="V803" s="13"/>
      <c r="W803" s="13"/>
      <c r="X803" s="13"/>
      <c r="Y803" s="13"/>
      <c r="Z803" s="13"/>
      <c r="AA803" s="13"/>
      <c r="AB803" s="13"/>
      <c r="AC803" s="13"/>
      <c r="AD803" s="13"/>
      <c r="AE803" s="13"/>
      <c r="AT803" s="257" t="s">
        <v>264</v>
      </c>
      <c r="AU803" s="257" t="s">
        <v>85</v>
      </c>
      <c r="AV803" s="13" t="s">
        <v>83</v>
      </c>
      <c r="AW803" s="13" t="s">
        <v>32</v>
      </c>
      <c r="AX803" s="13" t="s">
        <v>76</v>
      </c>
      <c r="AY803" s="257" t="s">
        <v>253</v>
      </c>
    </row>
    <row r="804" s="14" customFormat="1">
      <c r="A804" s="14"/>
      <c r="B804" s="258"/>
      <c r="C804" s="259"/>
      <c r="D804" s="249" t="s">
        <v>264</v>
      </c>
      <c r="E804" s="260" t="s">
        <v>1</v>
      </c>
      <c r="F804" s="261" t="s">
        <v>1039</v>
      </c>
      <c r="G804" s="259"/>
      <c r="H804" s="262">
        <v>0.81799999999999995</v>
      </c>
      <c r="I804" s="263"/>
      <c r="J804" s="259"/>
      <c r="K804" s="259"/>
      <c r="L804" s="264"/>
      <c r="M804" s="265"/>
      <c r="N804" s="266"/>
      <c r="O804" s="266"/>
      <c r="P804" s="266"/>
      <c r="Q804" s="266"/>
      <c r="R804" s="266"/>
      <c r="S804" s="266"/>
      <c r="T804" s="267"/>
      <c r="U804" s="14"/>
      <c r="V804" s="14"/>
      <c r="W804" s="14"/>
      <c r="X804" s="14"/>
      <c r="Y804" s="14"/>
      <c r="Z804" s="14"/>
      <c r="AA804" s="14"/>
      <c r="AB804" s="14"/>
      <c r="AC804" s="14"/>
      <c r="AD804" s="14"/>
      <c r="AE804" s="14"/>
      <c r="AT804" s="268" t="s">
        <v>264</v>
      </c>
      <c r="AU804" s="268" t="s">
        <v>85</v>
      </c>
      <c r="AV804" s="14" t="s">
        <v>85</v>
      </c>
      <c r="AW804" s="14" t="s">
        <v>32</v>
      </c>
      <c r="AX804" s="14" t="s">
        <v>76</v>
      </c>
      <c r="AY804" s="268" t="s">
        <v>253</v>
      </c>
    </row>
    <row r="805" s="14" customFormat="1">
      <c r="A805" s="14"/>
      <c r="B805" s="258"/>
      <c r="C805" s="259"/>
      <c r="D805" s="249" t="s">
        <v>264</v>
      </c>
      <c r="E805" s="260" t="s">
        <v>1</v>
      </c>
      <c r="F805" s="261" t="s">
        <v>1035</v>
      </c>
      <c r="G805" s="259"/>
      <c r="H805" s="262">
        <v>-0.105</v>
      </c>
      <c r="I805" s="263"/>
      <c r="J805" s="259"/>
      <c r="K805" s="259"/>
      <c r="L805" s="264"/>
      <c r="M805" s="265"/>
      <c r="N805" s="266"/>
      <c r="O805" s="266"/>
      <c r="P805" s="266"/>
      <c r="Q805" s="266"/>
      <c r="R805" s="266"/>
      <c r="S805" s="266"/>
      <c r="T805" s="267"/>
      <c r="U805" s="14"/>
      <c r="V805" s="14"/>
      <c r="W805" s="14"/>
      <c r="X805" s="14"/>
      <c r="Y805" s="14"/>
      <c r="Z805" s="14"/>
      <c r="AA805" s="14"/>
      <c r="AB805" s="14"/>
      <c r="AC805" s="14"/>
      <c r="AD805" s="14"/>
      <c r="AE805" s="14"/>
      <c r="AT805" s="268" t="s">
        <v>264</v>
      </c>
      <c r="AU805" s="268" t="s">
        <v>85</v>
      </c>
      <c r="AV805" s="14" t="s">
        <v>85</v>
      </c>
      <c r="AW805" s="14" t="s">
        <v>32</v>
      </c>
      <c r="AX805" s="14" t="s">
        <v>76</v>
      </c>
      <c r="AY805" s="268" t="s">
        <v>253</v>
      </c>
    </row>
    <row r="806" s="15" customFormat="1">
      <c r="A806" s="15"/>
      <c r="B806" s="269"/>
      <c r="C806" s="270"/>
      <c r="D806" s="249" t="s">
        <v>264</v>
      </c>
      <c r="E806" s="271" t="s">
        <v>1</v>
      </c>
      <c r="F806" s="272" t="s">
        <v>283</v>
      </c>
      <c r="G806" s="270"/>
      <c r="H806" s="273">
        <v>8.2889999999999997</v>
      </c>
      <c r="I806" s="274"/>
      <c r="J806" s="270"/>
      <c r="K806" s="270"/>
      <c r="L806" s="275"/>
      <c r="M806" s="276"/>
      <c r="N806" s="277"/>
      <c r="O806" s="277"/>
      <c r="P806" s="277"/>
      <c r="Q806" s="277"/>
      <c r="R806" s="277"/>
      <c r="S806" s="277"/>
      <c r="T806" s="278"/>
      <c r="U806" s="15"/>
      <c r="V806" s="15"/>
      <c r="W806" s="15"/>
      <c r="X806" s="15"/>
      <c r="Y806" s="15"/>
      <c r="Z806" s="15"/>
      <c r="AA806" s="15"/>
      <c r="AB806" s="15"/>
      <c r="AC806" s="15"/>
      <c r="AD806" s="15"/>
      <c r="AE806" s="15"/>
      <c r="AT806" s="279" t="s">
        <v>264</v>
      </c>
      <c r="AU806" s="279" t="s">
        <v>85</v>
      </c>
      <c r="AV806" s="15" t="s">
        <v>260</v>
      </c>
      <c r="AW806" s="15" t="s">
        <v>32</v>
      </c>
      <c r="AX806" s="15" t="s">
        <v>83</v>
      </c>
      <c r="AY806" s="279" t="s">
        <v>253</v>
      </c>
    </row>
    <row r="807" s="2" customFormat="1" ht="24.15" customHeight="1">
      <c r="A807" s="39"/>
      <c r="B807" s="40"/>
      <c r="C807" s="229" t="s">
        <v>1040</v>
      </c>
      <c r="D807" s="229" t="s">
        <v>256</v>
      </c>
      <c r="E807" s="230" t="s">
        <v>1041</v>
      </c>
      <c r="F807" s="231" t="s">
        <v>1042</v>
      </c>
      <c r="G807" s="232" t="s">
        <v>187</v>
      </c>
      <c r="H807" s="233">
        <v>6.0999999999999996</v>
      </c>
      <c r="I807" s="234"/>
      <c r="J807" s="235">
        <f>ROUND(I807*H807,2)</f>
        <v>0</v>
      </c>
      <c r="K807" s="231" t="s">
        <v>1</v>
      </c>
      <c r="L807" s="45"/>
      <c r="M807" s="236" t="s">
        <v>1</v>
      </c>
      <c r="N807" s="237" t="s">
        <v>41</v>
      </c>
      <c r="O807" s="92"/>
      <c r="P807" s="238">
        <f>O807*H807</f>
        <v>0</v>
      </c>
      <c r="Q807" s="238">
        <v>0.00027999999999999998</v>
      </c>
      <c r="R807" s="238">
        <f>Q807*H807</f>
        <v>0.0017079999999999997</v>
      </c>
      <c r="S807" s="238">
        <v>0</v>
      </c>
      <c r="T807" s="239">
        <f>S807*H807</f>
        <v>0</v>
      </c>
      <c r="U807" s="39"/>
      <c r="V807" s="39"/>
      <c r="W807" s="39"/>
      <c r="X807" s="39"/>
      <c r="Y807" s="39"/>
      <c r="Z807" s="39"/>
      <c r="AA807" s="39"/>
      <c r="AB807" s="39"/>
      <c r="AC807" s="39"/>
      <c r="AD807" s="39"/>
      <c r="AE807" s="39"/>
      <c r="AR807" s="240" t="s">
        <v>398</v>
      </c>
      <c r="AT807" s="240" t="s">
        <v>256</v>
      </c>
      <c r="AU807" s="240" t="s">
        <v>85</v>
      </c>
      <c r="AY807" s="18" t="s">
        <v>253</v>
      </c>
      <c r="BE807" s="241">
        <f>IF(N807="základní",J807,0)</f>
        <v>0</v>
      </c>
      <c r="BF807" s="241">
        <f>IF(N807="snížená",J807,0)</f>
        <v>0</v>
      </c>
      <c r="BG807" s="241">
        <f>IF(N807="zákl. přenesená",J807,0)</f>
        <v>0</v>
      </c>
      <c r="BH807" s="241">
        <f>IF(N807="sníž. přenesená",J807,0)</f>
        <v>0</v>
      </c>
      <c r="BI807" s="241">
        <f>IF(N807="nulová",J807,0)</f>
        <v>0</v>
      </c>
      <c r="BJ807" s="18" t="s">
        <v>83</v>
      </c>
      <c r="BK807" s="241">
        <f>ROUND(I807*H807,2)</f>
        <v>0</v>
      </c>
      <c r="BL807" s="18" t="s">
        <v>398</v>
      </c>
      <c r="BM807" s="240" t="s">
        <v>1043</v>
      </c>
    </row>
    <row r="808" s="13" customFormat="1">
      <c r="A808" s="13"/>
      <c r="B808" s="247"/>
      <c r="C808" s="248"/>
      <c r="D808" s="249" t="s">
        <v>264</v>
      </c>
      <c r="E808" s="250" t="s">
        <v>1</v>
      </c>
      <c r="F808" s="251" t="s">
        <v>277</v>
      </c>
      <c r="G808" s="248"/>
      <c r="H808" s="250" t="s">
        <v>1</v>
      </c>
      <c r="I808" s="252"/>
      <c r="J808" s="248"/>
      <c r="K808" s="248"/>
      <c r="L808" s="253"/>
      <c r="M808" s="254"/>
      <c r="N808" s="255"/>
      <c r="O808" s="255"/>
      <c r="P808" s="255"/>
      <c r="Q808" s="255"/>
      <c r="R808" s="255"/>
      <c r="S808" s="255"/>
      <c r="T808" s="256"/>
      <c r="U808" s="13"/>
      <c r="V808" s="13"/>
      <c r="W808" s="13"/>
      <c r="X808" s="13"/>
      <c r="Y808" s="13"/>
      <c r="Z808" s="13"/>
      <c r="AA808" s="13"/>
      <c r="AB808" s="13"/>
      <c r="AC808" s="13"/>
      <c r="AD808" s="13"/>
      <c r="AE808" s="13"/>
      <c r="AT808" s="257" t="s">
        <v>264</v>
      </c>
      <c r="AU808" s="257" t="s">
        <v>85</v>
      </c>
      <c r="AV808" s="13" t="s">
        <v>83</v>
      </c>
      <c r="AW808" s="13" t="s">
        <v>32</v>
      </c>
      <c r="AX808" s="13" t="s">
        <v>76</v>
      </c>
      <c r="AY808" s="257" t="s">
        <v>253</v>
      </c>
    </row>
    <row r="809" s="13" customFormat="1">
      <c r="A809" s="13"/>
      <c r="B809" s="247"/>
      <c r="C809" s="248"/>
      <c r="D809" s="249" t="s">
        <v>264</v>
      </c>
      <c r="E809" s="250" t="s">
        <v>1</v>
      </c>
      <c r="F809" s="251" t="s">
        <v>491</v>
      </c>
      <c r="G809" s="248"/>
      <c r="H809" s="250" t="s">
        <v>1</v>
      </c>
      <c r="I809" s="252"/>
      <c r="J809" s="248"/>
      <c r="K809" s="248"/>
      <c r="L809" s="253"/>
      <c r="M809" s="254"/>
      <c r="N809" s="255"/>
      <c r="O809" s="255"/>
      <c r="P809" s="255"/>
      <c r="Q809" s="255"/>
      <c r="R809" s="255"/>
      <c r="S809" s="255"/>
      <c r="T809" s="256"/>
      <c r="U809" s="13"/>
      <c r="V809" s="13"/>
      <c r="W809" s="13"/>
      <c r="X809" s="13"/>
      <c r="Y809" s="13"/>
      <c r="Z809" s="13"/>
      <c r="AA809" s="13"/>
      <c r="AB809" s="13"/>
      <c r="AC809" s="13"/>
      <c r="AD809" s="13"/>
      <c r="AE809" s="13"/>
      <c r="AT809" s="257" t="s">
        <v>264</v>
      </c>
      <c r="AU809" s="257" t="s">
        <v>85</v>
      </c>
      <c r="AV809" s="13" t="s">
        <v>83</v>
      </c>
      <c r="AW809" s="13" t="s">
        <v>32</v>
      </c>
      <c r="AX809" s="13" t="s">
        <v>76</v>
      </c>
      <c r="AY809" s="257" t="s">
        <v>253</v>
      </c>
    </row>
    <row r="810" s="14" customFormat="1">
      <c r="A810" s="14"/>
      <c r="B810" s="258"/>
      <c r="C810" s="259"/>
      <c r="D810" s="249" t="s">
        <v>264</v>
      </c>
      <c r="E810" s="260" t="s">
        <v>1</v>
      </c>
      <c r="F810" s="261" t="s">
        <v>1044</v>
      </c>
      <c r="G810" s="259"/>
      <c r="H810" s="262">
        <v>0.59999999999999998</v>
      </c>
      <c r="I810" s="263"/>
      <c r="J810" s="259"/>
      <c r="K810" s="259"/>
      <c r="L810" s="264"/>
      <c r="M810" s="265"/>
      <c r="N810" s="266"/>
      <c r="O810" s="266"/>
      <c r="P810" s="266"/>
      <c r="Q810" s="266"/>
      <c r="R810" s="266"/>
      <c r="S810" s="266"/>
      <c r="T810" s="267"/>
      <c r="U810" s="14"/>
      <c r="V810" s="14"/>
      <c r="W810" s="14"/>
      <c r="X810" s="14"/>
      <c r="Y810" s="14"/>
      <c r="Z810" s="14"/>
      <c r="AA810" s="14"/>
      <c r="AB810" s="14"/>
      <c r="AC810" s="14"/>
      <c r="AD810" s="14"/>
      <c r="AE810" s="14"/>
      <c r="AT810" s="268" t="s">
        <v>264</v>
      </c>
      <c r="AU810" s="268" t="s">
        <v>85</v>
      </c>
      <c r="AV810" s="14" t="s">
        <v>85</v>
      </c>
      <c r="AW810" s="14" t="s">
        <v>32</v>
      </c>
      <c r="AX810" s="14" t="s">
        <v>76</v>
      </c>
      <c r="AY810" s="268" t="s">
        <v>253</v>
      </c>
    </row>
    <row r="811" s="13" customFormat="1">
      <c r="A811" s="13"/>
      <c r="B811" s="247"/>
      <c r="C811" s="248"/>
      <c r="D811" s="249" t="s">
        <v>264</v>
      </c>
      <c r="E811" s="250" t="s">
        <v>1</v>
      </c>
      <c r="F811" s="251" t="s">
        <v>341</v>
      </c>
      <c r="G811" s="248"/>
      <c r="H811" s="250" t="s">
        <v>1</v>
      </c>
      <c r="I811" s="252"/>
      <c r="J811" s="248"/>
      <c r="K811" s="248"/>
      <c r="L811" s="253"/>
      <c r="M811" s="254"/>
      <c r="N811" s="255"/>
      <c r="O811" s="255"/>
      <c r="P811" s="255"/>
      <c r="Q811" s="255"/>
      <c r="R811" s="255"/>
      <c r="S811" s="255"/>
      <c r="T811" s="256"/>
      <c r="U811" s="13"/>
      <c r="V811" s="13"/>
      <c r="W811" s="13"/>
      <c r="X811" s="13"/>
      <c r="Y811" s="13"/>
      <c r="Z811" s="13"/>
      <c r="AA811" s="13"/>
      <c r="AB811" s="13"/>
      <c r="AC811" s="13"/>
      <c r="AD811" s="13"/>
      <c r="AE811" s="13"/>
      <c r="AT811" s="257" t="s">
        <v>264</v>
      </c>
      <c r="AU811" s="257" t="s">
        <v>85</v>
      </c>
      <c r="AV811" s="13" t="s">
        <v>83</v>
      </c>
      <c r="AW811" s="13" t="s">
        <v>32</v>
      </c>
      <c r="AX811" s="13" t="s">
        <v>76</v>
      </c>
      <c r="AY811" s="257" t="s">
        <v>253</v>
      </c>
    </row>
    <row r="812" s="14" customFormat="1">
      <c r="A812" s="14"/>
      <c r="B812" s="258"/>
      <c r="C812" s="259"/>
      <c r="D812" s="249" t="s">
        <v>264</v>
      </c>
      <c r="E812" s="260" t="s">
        <v>1</v>
      </c>
      <c r="F812" s="261" t="s">
        <v>1045</v>
      </c>
      <c r="G812" s="259"/>
      <c r="H812" s="262">
        <v>0.29999999999999999</v>
      </c>
      <c r="I812" s="263"/>
      <c r="J812" s="259"/>
      <c r="K812" s="259"/>
      <c r="L812" s="264"/>
      <c r="M812" s="265"/>
      <c r="N812" s="266"/>
      <c r="O812" s="266"/>
      <c r="P812" s="266"/>
      <c r="Q812" s="266"/>
      <c r="R812" s="266"/>
      <c r="S812" s="266"/>
      <c r="T812" s="267"/>
      <c r="U812" s="14"/>
      <c r="V812" s="14"/>
      <c r="W812" s="14"/>
      <c r="X812" s="14"/>
      <c r="Y812" s="14"/>
      <c r="Z812" s="14"/>
      <c r="AA812" s="14"/>
      <c r="AB812" s="14"/>
      <c r="AC812" s="14"/>
      <c r="AD812" s="14"/>
      <c r="AE812" s="14"/>
      <c r="AT812" s="268" t="s">
        <v>264</v>
      </c>
      <c r="AU812" s="268" t="s">
        <v>85</v>
      </c>
      <c r="AV812" s="14" t="s">
        <v>85</v>
      </c>
      <c r="AW812" s="14" t="s">
        <v>32</v>
      </c>
      <c r="AX812" s="14" t="s">
        <v>76</v>
      </c>
      <c r="AY812" s="268" t="s">
        <v>253</v>
      </c>
    </row>
    <row r="813" s="14" customFormat="1">
      <c r="A813" s="14"/>
      <c r="B813" s="258"/>
      <c r="C813" s="259"/>
      <c r="D813" s="249" t="s">
        <v>264</v>
      </c>
      <c r="E813" s="260" t="s">
        <v>1</v>
      </c>
      <c r="F813" s="261" t="s">
        <v>1046</v>
      </c>
      <c r="G813" s="259"/>
      <c r="H813" s="262">
        <v>4</v>
      </c>
      <c r="I813" s="263"/>
      <c r="J813" s="259"/>
      <c r="K813" s="259"/>
      <c r="L813" s="264"/>
      <c r="M813" s="265"/>
      <c r="N813" s="266"/>
      <c r="O813" s="266"/>
      <c r="P813" s="266"/>
      <c r="Q813" s="266"/>
      <c r="R813" s="266"/>
      <c r="S813" s="266"/>
      <c r="T813" s="267"/>
      <c r="U813" s="14"/>
      <c r="V813" s="14"/>
      <c r="W813" s="14"/>
      <c r="X813" s="14"/>
      <c r="Y813" s="14"/>
      <c r="Z813" s="14"/>
      <c r="AA813" s="14"/>
      <c r="AB813" s="14"/>
      <c r="AC813" s="14"/>
      <c r="AD813" s="14"/>
      <c r="AE813" s="14"/>
      <c r="AT813" s="268" t="s">
        <v>264</v>
      </c>
      <c r="AU813" s="268" t="s">
        <v>85</v>
      </c>
      <c r="AV813" s="14" t="s">
        <v>85</v>
      </c>
      <c r="AW813" s="14" t="s">
        <v>32</v>
      </c>
      <c r="AX813" s="14" t="s">
        <v>76</v>
      </c>
      <c r="AY813" s="268" t="s">
        <v>253</v>
      </c>
    </row>
    <row r="814" s="13" customFormat="1">
      <c r="A814" s="13"/>
      <c r="B814" s="247"/>
      <c r="C814" s="248"/>
      <c r="D814" s="249" t="s">
        <v>264</v>
      </c>
      <c r="E814" s="250" t="s">
        <v>1</v>
      </c>
      <c r="F814" s="251" t="s">
        <v>343</v>
      </c>
      <c r="G814" s="248"/>
      <c r="H814" s="250" t="s">
        <v>1</v>
      </c>
      <c r="I814" s="252"/>
      <c r="J814" s="248"/>
      <c r="K814" s="248"/>
      <c r="L814" s="253"/>
      <c r="M814" s="254"/>
      <c r="N814" s="255"/>
      <c r="O814" s="255"/>
      <c r="P814" s="255"/>
      <c r="Q814" s="255"/>
      <c r="R814" s="255"/>
      <c r="S814" s="255"/>
      <c r="T814" s="256"/>
      <c r="U814" s="13"/>
      <c r="V814" s="13"/>
      <c r="W814" s="13"/>
      <c r="X814" s="13"/>
      <c r="Y814" s="13"/>
      <c r="Z814" s="13"/>
      <c r="AA814" s="13"/>
      <c r="AB814" s="13"/>
      <c r="AC814" s="13"/>
      <c r="AD814" s="13"/>
      <c r="AE814" s="13"/>
      <c r="AT814" s="257" t="s">
        <v>264</v>
      </c>
      <c r="AU814" s="257" t="s">
        <v>85</v>
      </c>
      <c r="AV814" s="13" t="s">
        <v>83</v>
      </c>
      <c r="AW814" s="13" t="s">
        <v>32</v>
      </c>
      <c r="AX814" s="13" t="s">
        <v>76</v>
      </c>
      <c r="AY814" s="257" t="s">
        <v>253</v>
      </c>
    </row>
    <row r="815" s="14" customFormat="1">
      <c r="A815" s="14"/>
      <c r="B815" s="258"/>
      <c r="C815" s="259"/>
      <c r="D815" s="249" t="s">
        <v>264</v>
      </c>
      <c r="E815" s="260" t="s">
        <v>1</v>
      </c>
      <c r="F815" s="261" t="s">
        <v>1044</v>
      </c>
      <c r="G815" s="259"/>
      <c r="H815" s="262">
        <v>0.59999999999999998</v>
      </c>
      <c r="I815" s="263"/>
      <c r="J815" s="259"/>
      <c r="K815" s="259"/>
      <c r="L815" s="264"/>
      <c r="M815" s="265"/>
      <c r="N815" s="266"/>
      <c r="O815" s="266"/>
      <c r="P815" s="266"/>
      <c r="Q815" s="266"/>
      <c r="R815" s="266"/>
      <c r="S815" s="266"/>
      <c r="T815" s="267"/>
      <c r="U815" s="14"/>
      <c r="V815" s="14"/>
      <c r="W815" s="14"/>
      <c r="X815" s="14"/>
      <c r="Y815" s="14"/>
      <c r="Z815" s="14"/>
      <c r="AA815" s="14"/>
      <c r="AB815" s="14"/>
      <c r="AC815" s="14"/>
      <c r="AD815" s="14"/>
      <c r="AE815" s="14"/>
      <c r="AT815" s="268" t="s">
        <v>264</v>
      </c>
      <c r="AU815" s="268" t="s">
        <v>85</v>
      </c>
      <c r="AV815" s="14" t="s">
        <v>85</v>
      </c>
      <c r="AW815" s="14" t="s">
        <v>32</v>
      </c>
      <c r="AX815" s="14" t="s">
        <v>76</v>
      </c>
      <c r="AY815" s="268" t="s">
        <v>253</v>
      </c>
    </row>
    <row r="816" s="13" customFormat="1">
      <c r="A816" s="13"/>
      <c r="B816" s="247"/>
      <c r="C816" s="248"/>
      <c r="D816" s="249" t="s">
        <v>264</v>
      </c>
      <c r="E816" s="250" t="s">
        <v>1</v>
      </c>
      <c r="F816" s="251" t="s">
        <v>345</v>
      </c>
      <c r="G816" s="248"/>
      <c r="H816" s="250" t="s">
        <v>1</v>
      </c>
      <c r="I816" s="252"/>
      <c r="J816" s="248"/>
      <c r="K816" s="248"/>
      <c r="L816" s="253"/>
      <c r="M816" s="254"/>
      <c r="N816" s="255"/>
      <c r="O816" s="255"/>
      <c r="P816" s="255"/>
      <c r="Q816" s="255"/>
      <c r="R816" s="255"/>
      <c r="S816" s="255"/>
      <c r="T816" s="256"/>
      <c r="U816" s="13"/>
      <c r="V816" s="13"/>
      <c r="W816" s="13"/>
      <c r="X816" s="13"/>
      <c r="Y816" s="13"/>
      <c r="Z816" s="13"/>
      <c r="AA816" s="13"/>
      <c r="AB816" s="13"/>
      <c r="AC816" s="13"/>
      <c r="AD816" s="13"/>
      <c r="AE816" s="13"/>
      <c r="AT816" s="257" t="s">
        <v>264</v>
      </c>
      <c r="AU816" s="257" t="s">
        <v>85</v>
      </c>
      <c r="AV816" s="13" t="s">
        <v>83</v>
      </c>
      <c r="AW816" s="13" t="s">
        <v>32</v>
      </c>
      <c r="AX816" s="13" t="s">
        <v>76</v>
      </c>
      <c r="AY816" s="257" t="s">
        <v>253</v>
      </c>
    </row>
    <row r="817" s="14" customFormat="1">
      <c r="A817" s="14"/>
      <c r="B817" s="258"/>
      <c r="C817" s="259"/>
      <c r="D817" s="249" t="s">
        <v>264</v>
      </c>
      <c r="E817" s="260" t="s">
        <v>1</v>
      </c>
      <c r="F817" s="261" t="s">
        <v>1044</v>
      </c>
      <c r="G817" s="259"/>
      <c r="H817" s="262">
        <v>0.59999999999999998</v>
      </c>
      <c r="I817" s="263"/>
      <c r="J817" s="259"/>
      <c r="K817" s="259"/>
      <c r="L817" s="264"/>
      <c r="M817" s="265"/>
      <c r="N817" s="266"/>
      <c r="O817" s="266"/>
      <c r="P817" s="266"/>
      <c r="Q817" s="266"/>
      <c r="R817" s="266"/>
      <c r="S817" s="266"/>
      <c r="T817" s="267"/>
      <c r="U817" s="14"/>
      <c r="V817" s="14"/>
      <c r="W817" s="14"/>
      <c r="X817" s="14"/>
      <c r="Y817" s="14"/>
      <c r="Z817" s="14"/>
      <c r="AA817" s="14"/>
      <c r="AB817" s="14"/>
      <c r="AC817" s="14"/>
      <c r="AD817" s="14"/>
      <c r="AE817" s="14"/>
      <c r="AT817" s="268" t="s">
        <v>264</v>
      </c>
      <c r="AU817" s="268" t="s">
        <v>85</v>
      </c>
      <c r="AV817" s="14" t="s">
        <v>85</v>
      </c>
      <c r="AW817" s="14" t="s">
        <v>32</v>
      </c>
      <c r="AX817" s="14" t="s">
        <v>76</v>
      </c>
      <c r="AY817" s="268" t="s">
        <v>253</v>
      </c>
    </row>
    <row r="818" s="15" customFormat="1">
      <c r="A818" s="15"/>
      <c r="B818" s="269"/>
      <c r="C818" s="270"/>
      <c r="D818" s="249" t="s">
        <v>264</v>
      </c>
      <c r="E818" s="271" t="s">
        <v>1</v>
      </c>
      <c r="F818" s="272" t="s">
        <v>283</v>
      </c>
      <c r="G818" s="270"/>
      <c r="H818" s="273">
        <v>6.0999999999999996</v>
      </c>
      <c r="I818" s="274"/>
      <c r="J818" s="270"/>
      <c r="K818" s="270"/>
      <c r="L818" s="275"/>
      <c r="M818" s="276"/>
      <c r="N818" s="277"/>
      <c r="O818" s="277"/>
      <c r="P818" s="277"/>
      <c r="Q818" s="277"/>
      <c r="R818" s="277"/>
      <c r="S818" s="277"/>
      <c r="T818" s="278"/>
      <c r="U818" s="15"/>
      <c r="V818" s="15"/>
      <c r="W818" s="15"/>
      <c r="X818" s="15"/>
      <c r="Y818" s="15"/>
      <c r="Z818" s="15"/>
      <c r="AA818" s="15"/>
      <c r="AB818" s="15"/>
      <c r="AC818" s="15"/>
      <c r="AD818" s="15"/>
      <c r="AE818" s="15"/>
      <c r="AT818" s="279" t="s">
        <v>264</v>
      </c>
      <c r="AU818" s="279" t="s">
        <v>85</v>
      </c>
      <c r="AV818" s="15" t="s">
        <v>260</v>
      </c>
      <c r="AW818" s="15" t="s">
        <v>32</v>
      </c>
      <c r="AX818" s="15" t="s">
        <v>83</v>
      </c>
      <c r="AY818" s="279" t="s">
        <v>253</v>
      </c>
    </row>
    <row r="819" s="2" customFormat="1" ht="33" customHeight="1">
      <c r="A819" s="39"/>
      <c r="B819" s="40"/>
      <c r="C819" s="229" t="s">
        <v>1047</v>
      </c>
      <c r="D819" s="229" t="s">
        <v>256</v>
      </c>
      <c r="E819" s="230" t="s">
        <v>1048</v>
      </c>
      <c r="F819" s="231" t="s">
        <v>1026</v>
      </c>
      <c r="G819" s="232" t="s">
        <v>179</v>
      </c>
      <c r="H819" s="233">
        <v>43.685000000000002</v>
      </c>
      <c r="I819" s="234"/>
      <c r="J819" s="235">
        <f>ROUND(I819*H819,2)</f>
        <v>0</v>
      </c>
      <c r="K819" s="231" t="s">
        <v>1</v>
      </c>
      <c r="L819" s="45"/>
      <c r="M819" s="236" t="s">
        <v>1</v>
      </c>
      <c r="N819" s="237" t="s">
        <v>41</v>
      </c>
      <c r="O819" s="92"/>
      <c r="P819" s="238">
        <f>O819*H819</f>
        <v>0</v>
      </c>
      <c r="Q819" s="238">
        <v>0.0055799999999999999</v>
      </c>
      <c r="R819" s="238">
        <f>Q819*H819</f>
        <v>0.24376230000000002</v>
      </c>
      <c r="S819" s="238">
        <v>0</v>
      </c>
      <c r="T819" s="239">
        <f>S819*H819</f>
        <v>0</v>
      </c>
      <c r="U819" s="39"/>
      <c r="V819" s="39"/>
      <c r="W819" s="39"/>
      <c r="X819" s="39"/>
      <c r="Y819" s="39"/>
      <c r="Z819" s="39"/>
      <c r="AA819" s="39"/>
      <c r="AB819" s="39"/>
      <c r="AC819" s="39"/>
      <c r="AD819" s="39"/>
      <c r="AE819" s="39"/>
      <c r="AR819" s="240" t="s">
        <v>398</v>
      </c>
      <c r="AT819" s="240" t="s">
        <v>256</v>
      </c>
      <c r="AU819" s="240" t="s">
        <v>85</v>
      </c>
      <c r="AY819" s="18" t="s">
        <v>253</v>
      </c>
      <c r="BE819" s="241">
        <f>IF(N819="základní",J819,0)</f>
        <v>0</v>
      </c>
      <c r="BF819" s="241">
        <f>IF(N819="snížená",J819,0)</f>
        <v>0</v>
      </c>
      <c r="BG819" s="241">
        <f>IF(N819="zákl. přenesená",J819,0)</f>
        <v>0</v>
      </c>
      <c r="BH819" s="241">
        <f>IF(N819="sníž. přenesená",J819,0)</f>
        <v>0</v>
      </c>
      <c r="BI819" s="241">
        <f>IF(N819="nulová",J819,0)</f>
        <v>0</v>
      </c>
      <c r="BJ819" s="18" t="s">
        <v>83</v>
      </c>
      <c r="BK819" s="241">
        <f>ROUND(I819*H819,2)</f>
        <v>0</v>
      </c>
      <c r="BL819" s="18" t="s">
        <v>398</v>
      </c>
      <c r="BM819" s="240" t="s">
        <v>1049</v>
      </c>
    </row>
    <row r="820" s="13" customFormat="1">
      <c r="A820" s="13"/>
      <c r="B820" s="247"/>
      <c r="C820" s="248"/>
      <c r="D820" s="249" t="s">
        <v>264</v>
      </c>
      <c r="E820" s="250" t="s">
        <v>1</v>
      </c>
      <c r="F820" s="251" t="s">
        <v>277</v>
      </c>
      <c r="G820" s="248"/>
      <c r="H820" s="250" t="s">
        <v>1</v>
      </c>
      <c r="I820" s="252"/>
      <c r="J820" s="248"/>
      <c r="K820" s="248"/>
      <c r="L820" s="253"/>
      <c r="M820" s="254"/>
      <c r="N820" s="255"/>
      <c r="O820" s="255"/>
      <c r="P820" s="255"/>
      <c r="Q820" s="255"/>
      <c r="R820" s="255"/>
      <c r="S820" s="255"/>
      <c r="T820" s="256"/>
      <c r="U820" s="13"/>
      <c r="V820" s="13"/>
      <c r="W820" s="13"/>
      <c r="X820" s="13"/>
      <c r="Y820" s="13"/>
      <c r="Z820" s="13"/>
      <c r="AA820" s="13"/>
      <c r="AB820" s="13"/>
      <c r="AC820" s="13"/>
      <c r="AD820" s="13"/>
      <c r="AE820" s="13"/>
      <c r="AT820" s="257" t="s">
        <v>264</v>
      </c>
      <c r="AU820" s="257" t="s">
        <v>85</v>
      </c>
      <c r="AV820" s="13" t="s">
        <v>83</v>
      </c>
      <c r="AW820" s="13" t="s">
        <v>32</v>
      </c>
      <c r="AX820" s="13" t="s">
        <v>76</v>
      </c>
      <c r="AY820" s="257" t="s">
        <v>253</v>
      </c>
    </row>
    <row r="821" s="13" customFormat="1">
      <c r="A821" s="13"/>
      <c r="B821" s="247"/>
      <c r="C821" s="248"/>
      <c r="D821" s="249" t="s">
        <v>264</v>
      </c>
      <c r="E821" s="250" t="s">
        <v>1</v>
      </c>
      <c r="F821" s="251" t="s">
        <v>491</v>
      </c>
      <c r="G821" s="248"/>
      <c r="H821" s="250" t="s">
        <v>1</v>
      </c>
      <c r="I821" s="252"/>
      <c r="J821" s="248"/>
      <c r="K821" s="248"/>
      <c r="L821" s="253"/>
      <c r="M821" s="254"/>
      <c r="N821" s="255"/>
      <c r="O821" s="255"/>
      <c r="P821" s="255"/>
      <c r="Q821" s="255"/>
      <c r="R821" s="255"/>
      <c r="S821" s="255"/>
      <c r="T821" s="256"/>
      <c r="U821" s="13"/>
      <c r="V821" s="13"/>
      <c r="W821" s="13"/>
      <c r="X821" s="13"/>
      <c r="Y821" s="13"/>
      <c r="Z821" s="13"/>
      <c r="AA821" s="13"/>
      <c r="AB821" s="13"/>
      <c r="AC821" s="13"/>
      <c r="AD821" s="13"/>
      <c r="AE821" s="13"/>
      <c r="AT821" s="257" t="s">
        <v>264</v>
      </c>
      <c r="AU821" s="257" t="s">
        <v>85</v>
      </c>
      <c r="AV821" s="13" t="s">
        <v>83</v>
      </c>
      <c r="AW821" s="13" t="s">
        <v>32</v>
      </c>
      <c r="AX821" s="13" t="s">
        <v>76</v>
      </c>
      <c r="AY821" s="257" t="s">
        <v>253</v>
      </c>
    </row>
    <row r="822" s="14" customFormat="1">
      <c r="A822" s="14"/>
      <c r="B822" s="258"/>
      <c r="C822" s="259"/>
      <c r="D822" s="249" t="s">
        <v>264</v>
      </c>
      <c r="E822" s="260" t="s">
        <v>1</v>
      </c>
      <c r="F822" s="261" t="s">
        <v>1050</v>
      </c>
      <c r="G822" s="259"/>
      <c r="H822" s="262">
        <v>12.792999999999999</v>
      </c>
      <c r="I822" s="263"/>
      <c r="J822" s="259"/>
      <c r="K822" s="259"/>
      <c r="L822" s="264"/>
      <c r="M822" s="265"/>
      <c r="N822" s="266"/>
      <c r="O822" s="266"/>
      <c r="P822" s="266"/>
      <c r="Q822" s="266"/>
      <c r="R822" s="266"/>
      <c r="S822" s="266"/>
      <c r="T822" s="267"/>
      <c r="U822" s="14"/>
      <c r="V822" s="14"/>
      <c r="W822" s="14"/>
      <c r="X822" s="14"/>
      <c r="Y822" s="14"/>
      <c r="Z822" s="14"/>
      <c r="AA822" s="14"/>
      <c r="AB822" s="14"/>
      <c r="AC822" s="14"/>
      <c r="AD822" s="14"/>
      <c r="AE822" s="14"/>
      <c r="AT822" s="268" t="s">
        <v>264</v>
      </c>
      <c r="AU822" s="268" t="s">
        <v>85</v>
      </c>
      <c r="AV822" s="14" t="s">
        <v>85</v>
      </c>
      <c r="AW822" s="14" t="s">
        <v>32</v>
      </c>
      <c r="AX822" s="14" t="s">
        <v>76</v>
      </c>
      <c r="AY822" s="268" t="s">
        <v>253</v>
      </c>
    </row>
    <row r="823" s="14" customFormat="1">
      <c r="A823" s="14"/>
      <c r="B823" s="258"/>
      <c r="C823" s="259"/>
      <c r="D823" s="249" t="s">
        <v>264</v>
      </c>
      <c r="E823" s="260" t="s">
        <v>1</v>
      </c>
      <c r="F823" s="261" t="s">
        <v>1051</v>
      </c>
      <c r="G823" s="259"/>
      <c r="H823" s="262">
        <v>-1.3999999999999999</v>
      </c>
      <c r="I823" s="263"/>
      <c r="J823" s="259"/>
      <c r="K823" s="259"/>
      <c r="L823" s="264"/>
      <c r="M823" s="265"/>
      <c r="N823" s="266"/>
      <c r="O823" s="266"/>
      <c r="P823" s="266"/>
      <c r="Q823" s="266"/>
      <c r="R823" s="266"/>
      <c r="S823" s="266"/>
      <c r="T823" s="267"/>
      <c r="U823" s="14"/>
      <c r="V823" s="14"/>
      <c r="W823" s="14"/>
      <c r="X823" s="14"/>
      <c r="Y823" s="14"/>
      <c r="Z823" s="14"/>
      <c r="AA823" s="14"/>
      <c r="AB823" s="14"/>
      <c r="AC823" s="14"/>
      <c r="AD823" s="14"/>
      <c r="AE823" s="14"/>
      <c r="AT823" s="268" t="s">
        <v>264</v>
      </c>
      <c r="AU823" s="268" t="s">
        <v>85</v>
      </c>
      <c r="AV823" s="14" t="s">
        <v>85</v>
      </c>
      <c r="AW823" s="14" t="s">
        <v>32</v>
      </c>
      <c r="AX823" s="14" t="s">
        <v>76</v>
      </c>
      <c r="AY823" s="268" t="s">
        <v>253</v>
      </c>
    </row>
    <row r="824" s="13" customFormat="1">
      <c r="A824" s="13"/>
      <c r="B824" s="247"/>
      <c r="C824" s="248"/>
      <c r="D824" s="249" t="s">
        <v>264</v>
      </c>
      <c r="E824" s="250" t="s">
        <v>1</v>
      </c>
      <c r="F824" s="251" t="s">
        <v>324</v>
      </c>
      <c r="G824" s="248"/>
      <c r="H824" s="250" t="s">
        <v>1</v>
      </c>
      <c r="I824" s="252"/>
      <c r="J824" s="248"/>
      <c r="K824" s="248"/>
      <c r="L824" s="253"/>
      <c r="M824" s="254"/>
      <c r="N824" s="255"/>
      <c r="O824" s="255"/>
      <c r="P824" s="255"/>
      <c r="Q824" s="255"/>
      <c r="R824" s="255"/>
      <c r="S824" s="255"/>
      <c r="T824" s="256"/>
      <c r="U824" s="13"/>
      <c r="V824" s="13"/>
      <c r="W824" s="13"/>
      <c r="X824" s="13"/>
      <c r="Y824" s="13"/>
      <c r="Z824" s="13"/>
      <c r="AA824" s="13"/>
      <c r="AB824" s="13"/>
      <c r="AC824" s="13"/>
      <c r="AD824" s="13"/>
      <c r="AE824" s="13"/>
      <c r="AT824" s="257" t="s">
        <v>264</v>
      </c>
      <c r="AU824" s="257" t="s">
        <v>85</v>
      </c>
      <c r="AV824" s="13" t="s">
        <v>83</v>
      </c>
      <c r="AW824" s="13" t="s">
        <v>32</v>
      </c>
      <c r="AX824" s="13" t="s">
        <v>76</v>
      </c>
      <c r="AY824" s="257" t="s">
        <v>253</v>
      </c>
    </row>
    <row r="825" s="13" customFormat="1">
      <c r="A825" s="13"/>
      <c r="B825" s="247"/>
      <c r="C825" s="248"/>
      <c r="D825" s="249" t="s">
        <v>264</v>
      </c>
      <c r="E825" s="250" t="s">
        <v>1</v>
      </c>
      <c r="F825" s="251" t="s">
        <v>341</v>
      </c>
      <c r="G825" s="248"/>
      <c r="H825" s="250" t="s">
        <v>1</v>
      </c>
      <c r="I825" s="252"/>
      <c r="J825" s="248"/>
      <c r="K825" s="248"/>
      <c r="L825" s="253"/>
      <c r="M825" s="254"/>
      <c r="N825" s="255"/>
      <c r="O825" s="255"/>
      <c r="P825" s="255"/>
      <c r="Q825" s="255"/>
      <c r="R825" s="255"/>
      <c r="S825" s="255"/>
      <c r="T825" s="256"/>
      <c r="U825" s="13"/>
      <c r="V825" s="13"/>
      <c r="W825" s="13"/>
      <c r="X825" s="13"/>
      <c r="Y825" s="13"/>
      <c r="Z825" s="13"/>
      <c r="AA825" s="13"/>
      <c r="AB825" s="13"/>
      <c r="AC825" s="13"/>
      <c r="AD825" s="13"/>
      <c r="AE825" s="13"/>
      <c r="AT825" s="257" t="s">
        <v>264</v>
      </c>
      <c r="AU825" s="257" t="s">
        <v>85</v>
      </c>
      <c r="AV825" s="13" t="s">
        <v>83</v>
      </c>
      <c r="AW825" s="13" t="s">
        <v>32</v>
      </c>
      <c r="AX825" s="13" t="s">
        <v>76</v>
      </c>
      <c r="AY825" s="257" t="s">
        <v>253</v>
      </c>
    </row>
    <row r="826" s="14" customFormat="1">
      <c r="A826" s="14"/>
      <c r="B826" s="258"/>
      <c r="C826" s="259"/>
      <c r="D826" s="249" t="s">
        <v>264</v>
      </c>
      <c r="E826" s="260" t="s">
        <v>1</v>
      </c>
      <c r="F826" s="261" t="s">
        <v>1052</v>
      </c>
      <c r="G826" s="259"/>
      <c r="H826" s="262">
        <v>13.051</v>
      </c>
      <c r="I826" s="263"/>
      <c r="J826" s="259"/>
      <c r="K826" s="259"/>
      <c r="L826" s="264"/>
      <c r="M826" s="265"/>
      <c r="N826" s="266"/>
      <c r="O826" s="266"/>
      <c r="P826" s="266"/>
      <c r="Q826" s="266"/>
      <c r="R826" s="266"/>
      <c r="S826" s="266"/>
      <c r="T826" s="267"/>
      <c r="U826" s="14"/>
      <c r="V826" s="14"/>
      <c r="W826" s="14"/>
      <c r="X826" s="14"/>
      <c r="Y826" s="14"/>
      <c r="Z826" s="14"/>
      <c r="AA826" s="14"/>
      <c r="AB826" s="14"/>
      <c r="AC826" s="14"/>
      <c r="AD826" s="14"/>
      <c r="AE826" s="14"/>
      <c r="AT826" s="268" t="s">
        <v>264</v>
      </c>
      <c r="AU826" s="268" t="s">
        <v>85</v>
      </c>
      <c r="AV826" s="14" t="s">
        <v>85</v>
      </c>
      <c r="AW826" s="14" t="s">
        <v>32</v>
      </c>
      <c r="AX826" s="14" t="s">
        <v>76</v>
      </c>
      <c r="AY826" s="268" t="s">
        <v>253</v>
      </c>
    </row>
    <row r="827" s="14" customFormat="1">
      <c r="A827" s="14"/>
      <c r="B827" s="258"/>
      <c r="C827" s="259"/>
      <c r="D827" s="249" t="s">
        <v>264</v>
      </c>
      <c r="E827" s="260" t="s">
        <v>1</v>
      </c>
      <c r="F827" s="261" t="s">
        <v>1053</v>
      </c>
      <c r="G827" s="259"/>
      <c r="H827" s="262">
        <v>-1.47</v>
      </c>
      <c r="I827" s="263"/>
      <c r="J827" s="259"/>
      <c r="K827" s="259"/>
      <c r="L827" s="264"/>
      <c r="M827" s="265"/>
      <c r="N827" s="266"/>
      <c r="O827" s="266"/>
      <c r="P827" s="266"/>
      <c r="Q827" s="266"/>
      <c r="R827" s="266"/>
      <c r="S827" s="266"/>
      <c r="T827" s="267"/>
      <c r="U827" s="14"/>
      <c r="V827" s="14"/>
      <c r="W827" s="14"/>
      <c r="X827" s="14"/>
      <c r="Y827" s="14"/>
      <c r="Z827" s="14"/>
      <c r="AA827" s="14"/>
      <c r="AB827" s="14"/>
      <c r="AC827" s="14"/>
      <c r="AD827" s="14"/>
      <c r="AE827" s="14"/>
      <c r="AT827" s="268" t="s">
        <v>264</v>
      </c>
      <c r="AU827" s="268" t="s">
        <v>85</v>
      </c>
      <c r="AV827" s="14" t="s">
        <v>85</v>
      </c>
      <c r="AW827" s="14" t="s">
        <v>32</v>
      </c>
      <c r="AX827" s="14" t="s">
        <v>76</v>
      </c>
      <c r="AY827" s="268" t="s">
        <v>253</v>
      </c>
    </row>
    <row r="828" s="13" customFormat="1">
      <c r="A828" s="13"/>
      <c r="B828" s="247"/>
      <c r="C828" s="248"/>
      <c r="D828" s="249" t="s">
        <v>264</v>
      </c>
      <c r="E828" s="250" t="s">
        <v>1</v>
      </c>
      <c r="F828" s="251" t="s">
        <v>343</v>
      </c>
      <c r="G828" s="248"/>
      <c r="H828" s="250" t="s">
        <v>1</v>
      </c>
      <c r="I828" s="252"/>
      <c r="J828" s="248"/>
      <c r="K828" s="248"/>
      <c r="L828" s="253"/>
      <c r="M828" s="254"/>
      <c r="N828" s="255"/>
      <c r="O828" s="255"/>
      <c r="P828" s="255"/>
      <c r="Q828" s="255"/>
      <c r="R828" s="255"/>
      <c r="S828" s="255"/>
      <c r="T828" s="256"/>
      <c r="U828" s="13"/>
      <c r="V828" s="13"/>
      <c r="W828" s="13"/>
      <c r="X828" s="13"/>
      <c r="Y828" s="13"/>
      <c r="Z828" s="13"/>
      <c r="AA828" s="13"/>
      <c r="AB828" s="13"/>
      <c r="AC828" s="13"/>
      <c r="AD828" s="13"/>
      <c r="AE828" s="13"/>
      <c r="AT828" s="257" t="s">
        <v>264</v>
      </c>
      <c r="AU828" s="257" t="s">
        <v>85</v>
      </c>
      <c r="AV828" s="13" t="s">
        <v>83</v>
      </c>
      <c r="AW828" s="13" t="s">
        <v>32</v>
      </c>
      <c r="AX828" s="13" t="s">
        <v>76</v>
      </c>
      <c r="AY828" s="257" t="s">
        <v>253</v>
      </c>
    </row>
    <row r="829" s="14" customFormat="1">
      <c r="A829" s="14"/>
      <c r="B829" s="258"/>
      <c r="C829" s="259"/>
      <c r="D829" s="249" t="s">
        <v>264</v>
      </c>
      <c r="E829" s="260" t="s">
        <v>1</v>
      </c>
      <c r="F829" s="261" t="s">
        <v>1054</v>
      </c>
      <c r="G829" s="259"/>
      <c r="H829" s="262">
        <v>11.933</v>
      </c>
      <c r="I829" s="263"/>
      <c r="J829" s="259"/>
      <c r="K829" s="259"/>
      <c r="L829" s="264"/>
      <c r="M829" s="265"/>
      <c r="N829" s="266"/>
      <c r="O829" s="266"/>
      <c r="P829" s="266"/>
      <c r="Q829" s="266"/>
      <c r="R829" s="266"/>
      <c r="S829" s="266"/>
      <c r="T829" s="267"/>
      <c r="U829" s="14"/>
      <c r="V829" s="14"/>
      <c r="W829" s="14"/>
      <c r="X829" s="14"/>
      <c r="Y829" s="14"/>
      <c r="Z829" s="14"/>
      <c r="AA829" s="14"/>
      <c r="AB829" s="14"/>
      <c r="AC829" s="14"/>
      <c r="AD829" s="14"/>
      <c r="AE829" s="14"/>
      <c r="AT829" s="268" t="s">
        <v>264</v>
      </c>
      <c r="AU829" s="268" t="s">
        <v>85</v>
      </c>
      <c r="AV829" s="14" t="s">
        <v>85</v>
      </c>
      <c r="AW829" s="14" t="s">
        <v>32</v>
      </c>
      <c r="AX829" s="14" t="s">
        <v>76</v>
      </c>
      <c r="AY829" s="268" t="s">
        <v>253</v>
      </c>
    </row>
    <row r="830" s="14" customFormat="1">
      <c r="A830" s="14"/>
      <c r="B830" s="258"/>
      <c r="C830" s="259"/>
      <c r="D830" s="249" t="s">
        <v>264</v>
      </c>
      <c r="E830" s="260" t="s">
        <v>1</v>
      </c>
      <c r="F830" s="261" t="s">
        <v>1053</v>
      </c>
      <c r="G830" s="259"/>
      <c r="H830" s="262">
        <v>-1.47</v>
      </c>
      <c r="I830" s="263"/>
      <c r="J830" s="259"/>
      <c r="K830" s="259"/>
      <c r="L830" s="264"/>
      <c r="M830" s="265"/>
      <c r="N830" s="266"/>
      <c r="O830" s="266"/>
      <c r="P830" s="266"/>
      <c r="Q830" s="266"/>
      <c r="R830" s="266"/>
      <c r="S830" s="266"/>
      <c r="T830" s="267"/>
      <c r="U830" s="14"/>
      <c r="V830" s="14"/>
      <c r="W830" s="14"/>
      <c r="X830" s="14"/>
      <c r="Y830" s="14"/>
      <c r="Z830" s="14"/>
      <c r="AA830" s="14"/>
      <c r="AB830" s="14"/>
      <c r="AC830" s="14"/>
      <c r="AD830" s="14"/>
      <c r="AE830" s="14"/>
      <c r="AT830" s="268" t="s">
        <v>264</v>
      </c>
      <c r="AU830" s="268" t="s">
        <v>85</v>
      </c>
      <c r="AV830" s="14" t="s">
        <v>85</v>
      </c>
      <c r="AW830" s="14" t="s">
        <v>32</v>
      </c>
      <c r="AX830" s="14" t="s">
        <v>76</v>
      </c>
      <c r="AY830" s="268" t="s">
        <v>253</v>
      </c>
    </row>
    <row r="831" s="13" customFormat="1">
      <c r="A831" s="13"/>
      <c r="B831" s="247"/>
      <c r="C831" s="248"/>
      <c r="D831" s="249" t="s">
        <v>264</v>
      </c>
      <c r="E831" s="250" t="s">
        <v>1</v>
      </c>
      <c r="F831" s="251" t="s">
        <v>345</v>
      </c>
      <c r="G831" s="248"/>
      <c r="H831" s="250" t="s">
        <v>1</v>
      </c>
      <c r="I831" s="252"/>
      <c r="J831" s="248"/>
      <c r="K831" s="248"/>
      <c r="L831" s="253"/>
      <c r="M831" s="254"/>
      <c r="N831" s="255"/>
      <c r="O831" s="255"/>
      <c r="P831" s="255"/>
      <c r="Q831" s="255"/>
      <c r="R831" s="255"/>
      <c r="S831" s="255"/>
      <c r="T831" s="256"/>
      <c r="U831" s="13"/>
      <c r="V831" s="13"/>
      <c r="W831" s="13"/>
      <c r="X831" s="13"/>
      <c r="Y831" s="13"/>
      <c r="Z831" s="13"/>
      <c r="AA831" s="13"/>
      <c r="AB831" s="13"/>
      <c r="AC831" s="13"/>
      <c r="AD831" s="13"/>
      <c r="AE831" s="13"/>
      <c r="AT831" s="257" t="s">
        <v>264</v>
      </c>
      <c r="AU831" s="257" t="s">
        <v>85</v>
      </c>
      <c r="AV831" s="13" t="s">
        <v>83</v>
      </c>
      <c r="AW831" s="13" t="s">
        <v>32</v>
      </c>
      <c r="AX831" s="13" t="s">
        <v>76</v>
      </c>
      <c r="AY831" s="257" t="s">
        <v>253</v>
      </c>
    </row>
    <row r="832" s="14" customFormat="1">
      <c r="A832" s="14"/>
      <c r="B832" s="258"/>
      <c r="C832" s="259"/>
      <c r="D832" s="249" t="s">
        <v>264</v>
      </c>
      <c r="E832" s="260" t="s">
        <v>1</v>
      </c>
      <c r="F832" s="261" t="s">
        <v>1055</v>
      </c>
      <c r="G832" s="259"/>
      <c r="H832" s="262">
        <v>11.718</v>
      </c>
      <c r="I832" s="263"/>
      <c r="J832" s="259"/>
      <c r="K832" s="259"/>
      <c r="L832" s="264"/>
      <c r="M832" s="265"/>
      <c r="N832" s="266"/>
      <c r="O832" s="266"/>
      <c r="P832" s="266"/>
      <c r="Q832" s="266"/>
      <c r="R832" s="266"/>
      <c r="S832" s="266"/>
      <c r="T832" s="267"/>
      <c r="U832" s="14"/>
      <c r="V832" s="14"/>
      <c r="W832" s="14"/>
      <c r="X832" s="14"/>
      <c r="Y832" s="14"/>
      <c r="Z832" s="14"/>
      <c r="AA832" s="14"/>
      <c r="AB832" s="14"/>
      <c r="AC832" s="14"/>
      <c r="AD832" s="14"/>
      <c r="AE832" s="14"/>
      <c r="AT832" s="268" t="s">
        <v>264</v>
      </c>
      <c r="AU832" s="268" t="s">
        <v>85</v>
      </c>
      <c r="AV832" s="14" t="s">
        <v>85</v>
      </c>
      <c r="AW832" s="14" t="s">
        <v>32</v>
      </c>
      <c r="AX832" s="14" t="s">
        <v>76</v>
      </c>
      <c r="AY832" s="268" t="s">
        <v>253</v>
      </c>
    </row>
    <row r="833" s="14" customFormat="1">
      <c r="A833" s="14"/>
      <c r="B833" s="258"/>
      <c r="C833" s="259"/>
      <c r="D833" s="249" t="s">
        <v>264</v>
      </c>
      <c r="E833" s="260" t="s">
        <v>1</v>
      </c>
      <c r="F833" s="261" t="s">
        <v>1053</v>
      </c>
      <c r="G833" s="259"/>
      <c r="H833" s="262">
        <v>-1.47</v>
      </c>
      <c r="I833" s="263"/>
      <c r="J833" s="259"/>
      <c r="K833" s="259"/>
      <c r="L833" s="264"/>
      <c r="M833" s="265"/>
      <c r="N833" s="266"/>
      <c r="O833" s="266"/>
      <c r="P833" s="266"/>
      <c r="Q833" s="266"/>
      <c r="R833" s="266"/>
      <c r="S833" s="266"/>
      <c r="T833" s="267"/>
      <c r="U833" s="14"/>
      <c r="V833" s="14"/>
      <c r="W833" s="14"/>
      <c r="X833" s="14"/>
      <c r="Y833" s="14"/>
      <c r="Z833" s="14"/>
      <c r="AA833" s="14"/>
      <c r="AB833" s="14"/>
      <c r="AC833" s="14"/>
      <c r="AD833" s="14"/>
      <c r="AE833" s="14"/>
      <c r="AT833" s="268" t="s">
        <v>264</v>
      </c>
      <c r="AU833" s="268" t="s">
        <v>85</v>
      </c>
      <c r="AV833" s="14" t="s">
        <v>85</v>
      </c>
      <c r="AW833" s="14" t="s">
        <v>32</v>
      </c>
      <c r="AX833" s="14" t="s">
        <v>76</v>
      </c>
      <c r="AY833" s="268" t="s">
        <v>253</v>
      </c>
    </row>
    <row r="834" s="15" customFormat="1">
      <c r="A834" s="15"/>
      <c r="B834" s="269"/>
      <c r="C834" s="270"/>
      <c r="D834" s="249" t="s">
        <v>264</v>
      </c>
      <c r="E834" s="271" t="s">
        <v>1</v>
      </c>
      <c r="F834" s="272" t="s">
        <v>283</v>
      </c>
      <c r="G834" s="270"/>
      <c r="H834" s="273">
        <v>43.685000000000002</v>
      </c>
      <c r="I834" s="274"/>
      <c r="J834" s="270"/>
      <c r="K834" s="270"/>
      <c r="L834" s="275"/>
      <c r="M834" s="276"/>
      <c r="N834" s="277"/>
      <c r="O834" s="277"/>
      <c r="P834" s="277"/>
      <c r="Q834" s="277"/>
      <c r="R834" s="277"/>
      <c r="S834" s="277"/>
      <c r="T834" s="278"/>
      <c r="U834" s="15"/>
      <c r="V834" s="15"/>
      <c r="W834" s="15"/>
      <c r="X834" s="15"/>
      <c r="Y834" s="15"/>
      <c r="Z834" s="15"/>
      <c r="AA834" s="15"/>
      <c r="AB834" s="15"/>
      <c r="AC834" s="15"/>
      <c r="AD834" s="15"/>
      <c r="AE834" s="15"/>
      <c r="AT834" s="279" t="s">
        <v>264</v>
      </c>
      <c r="AU834" s="279" t="s">
        <v>85</v>
      </c>
      <c r="AV834" s="15" t="s">
        <v>260</v>
      </c>
      <c r="AW834" s="15" t="s">
        <v>32</v>
      </c>
      <c r="AX834" s="15" t="s">
        <v>83</v>
      </c>
      <c r="AY834" s="279" t="s">
        <v>253</v>
      </c>
    </row>
    <row r="835" s="2" customFormat="1" ht="16.5" customHeight="1">
      <c r="A835" s="39"/>
      <c r="B835" s="40"/>
      <c r="C835" s="291" t="s">
        <v>1056</v>
      </c>
      <c r="D835" s="291" t="s">
        <v>371</v>
      </c>
      <c r="E835" s="292" t="s">
        <v>1057</v>
      </c>
      <c r="F835" s="293" t="s">
        <v>1058</v>
      </c>
      <c r="G835" s="294" t="s">
        <v>179</v>
      </c>
      <c r="H835" s="295">
        <v>48.054000000000002</v>
      </c>
      <c r="I835" s="296"/>
      <c r="J835" s="297">
        <f>ROUND(I835*H835,2)</f>
        <v>0</v>
      </c>
      <c r="K835" s="293" t="s">
        <v>1</v>
      </c>
      <c r="L835" s="298"/>
      <c r="M835" s="299" t="s">
        <v>1</v>
      </c>
      <c r="N835" s="300" t="s">
        <v>41</v>
      </c>
      <c r="O835" s="92"/>
      <c r="P835" s="238">
        <f>O835*H835</f>
        <v>0</v>
      </c>
      <c r="Q835" s="238">
        <v>0.0126</v>
      </c>
      <c r="R835" s="238">
        <f>Q835*H835</f>
        <v>0.60548040000000003</v>
      </c>
      <c r="S835" s="238">
        <v>0</v>
      </c>
      <c r="T835" s="239">
        <f>S835*H835</f>
        <v>0</v>
      </c>
      <c r="U835" s="39"/>
      <c r="V835" s="39"/>
      <c r="W835" s="39"/>
      <c r="X835" s="39"/>
      <c r="Y835" s="39"/>
      <c r="Z835" s="39"/>
      <c r="AA835" s="39"/>
      <c r="AB835" s="39"/>
      <c r="AC835" s="39"/>
      <c r="AD835" s="39"/>
      <c r="AE835" s="39"/>
      <c r="AR835" s="240" t="s">
        <v>366</v>
      </c>
      <c r="AT835" s="240" t="s">
        <v>371</v>
      </c>
      <c r="AU835" s="240" t="s">
        <v>85</v>
      </c>
      <c r="AY835" s="18" t="s">
        <v>253</v>
      </c>
      <c r="BE835" s="241">
        <f>IF(N835="základní",J835,0)</f>
        <v>0</v>
      </c>
      <c r="BF835" s="241">
        <f>IF(N835="snížená",J835,0)</f>
        <v>0</v>
      </c>
      <c r="BG835" s="241">
        <f>IF(N835="zákl. přenesená",J835,0)</f>
        <v>0</v>
      </c>
      <c r="BH835" s="241">
        <f>IF(N835="sníž. přenesená",J835,0)</f>
        <v>0</v>
      </c>
      <c r="BI835" s="241">
        <f>IF(N835="nulová",J835,0)</f>
        <v>0</v>
      </c>
      <c r="BJ835" s="18" t="s">
        <v>83</v>
      </c>
      <c r="BK835" s="241">
        <f>ROUND(I835*H835,2)</f>
        <v>0</v>
      </c>
      <c r="BL835" s="18" t="s">
        <v>398</v>
      </c>
      <c r="BM835" s="240" t="s">
        <v>1059</v>
      </c>
    </row>
    <row r="836" s="14" customFormat="1">
      <c r="A836" s="14"/>
      <c r="B836" s="258"/>
      <c r="C836" s="259"/>
      <c r="D836" s="249" t="s">
        <v>264</v>
      </c>
      <c r="E836" s="259"/>
      <c r="F836" s="261" t="s">
        <v>1060</v>
      </c>
      <c r="G836" s="259"/>
      <c r="H836" s="262">
        <v>48.054000000000002</v>
      </c>
      <c r="I836" s="263"/>
      <c r="J836" s="259"/>
      <c r="K836" s="259"/>
      <c r="L836" s="264"/>
      <c r="M836" s="265"/>
      <c r="N836" s="266"/>
      <c r="O836" s="266"/>
      <c r="P836" s="266"/>
      <c r="Q836" s="266"/>
      <c r="R836" s="266"/>
      <c r="S836" s="266"/>
      <c r="T836" s="267"/>
      <c r="U836" s="14"/>
      <c r="V836" s="14"/>
      <c r="W836" s="14"/>
      <c r="X836" s="14"/>
      <c r="Y836" s="14"/>
      <c r="Z836" s="14"/>
      <c r="AA836" s="14"/>
      <c r="AB836" s="14"/>
      <c r="AC836" s="14"/>
      <c r="AD836" s="14"/>
      <c r="AE836" s="14"/>
      <c r="AT836" s="268" t="s">
        <v>264</v>
      </c>
      <c r="AU836" s="268" t="s">
        <v>85</v>
      </c>
      <c r="AV836" s="14" t="s">
        <v>85</v>
      </c>
      <c r="AW836" s="14" t="s">
        <v>4</v>
      </c>
      <c r="AX836" s="14" t="s">
        <v>83</v>
      </c>
      <c r="AY836" s="268" t="s">
        <v>253</v>
      </c>
    </row>
    <row r="837" s="2" customFormat="1" ht="24.15" customHeight="1">
      <c r="A837" s="39"/>
      <c r="B837" s="40"/>
      <c r="C837" s="229" t="s">
        <v>1061</v>
      </c>
      <c r="D837" s="229" t="s">
        <v>256</v>
      </c>
      <c r="E837" s="230" t="s">
        <v>1062</v>
      </c>
      <c r="F837" s="231" t="s">
        <v>1028</v>
      </c>
      <c r="G837" s="232" t="s">
        <v>179</v>
      </c>
      <c r="H837" s="233">
        <v>41.401000000000003</v>
      </c>
      <c r="I837" s="234"/>
      <c r="J837" s="235">
        <f>ROUND(I837*H837,2)</f>
        <v>0</v>
      </c>
      <c r="K837" s="231" t="s">
        <v>1</v>
      </c>
      <c r="L837" s="45"/>
      <c r="M837" s="236" t="s">
        <v>1</v>
      </c>
      <c r="N837" s="237" t="s">
        <v>41</v>
      </c>
      <c r="O837" s="92"/>
      <c r="P837" s="238">
        <f>O837*H837</f>
        <v>0</v>
      </c>
      <c r="Q837" s="238">
        <v>0.0028</v>
      </c>
      <c r="R837" s="238">
        <f>Q837*H837</f>
        <v>0.11592280000000001</v>
      </c>
      <c r="S837" s="238">
        <v>0</v>
      </c>
      <c r="T837" s="239">
        <f>S837*H837</f>
        <v>0</v>
      </c>
      <c r="U837" s="39"/>
      <c r="V837" s="39"/>
      <c r="W837" s="39"/>
      <c r="X837" s="39"/>
      <c r="Y837" s="39"/>
      <c r="Z837" s="39"/>
      <c r="AA837" s="39"/>
      <c r="AB837" s="39"/>
      <c r="AC837" s="39"/>
      <c r="AD837" s="39"/>
      <c r="AE837" s="39"/>
      <c r="AR837" s="240" t="s">
        <v>398</v>
      </c>
      <c r="AT837" s="240" t="s">
        <v>256</v>
      </c>
      <c r="AU837" s="240" t="s">
        <v>85</v>
      </c>
      <c r="AY837" s="18" t="s">
        <v>253</v>
      </c>
      <c r="BE837" s="241">
        <f>IF(N837="základní",J837,0)</f>
        <v>0</v>
      </c>
      <c r="BF837" s="241">
        <f>IF(N837="snížená",J837,0)</f>
        <v>0</v>
      </c>
      <c r="BG837" s="241">
        <f>IF(N837="zákl. přenesená",J837,0)</f>
        <v>0</v>
      </c>
      <c r="BH837" s="241">
        <f>IF(N837="sníž. přenesená",J837,0)</f>
        <v>0</v>
      </c>
      <c r="BI837" s="241">
        <f>IF(N837="nulová",J837,0)</f>
        <v>0</v>
      </c>
      <c r="BJ837" s="18" t="s">
        <v>83</v>
      </c>
      <c r="BK837" s="241">
        <f>ROUND(I837*H837,2)</f>
        <v>0</v>
      </c>
      <c r="BL837" s="18" t="s">
        <v>398</v>
      </c>
      <c r="BM837" s="240" t="s">
        <v>1063</v>
      </c>
    </row>
    <row r="838" s="13" customFormat="1">
      <c r="A838" s="13"/>
      <c r="B838" s="247"/>
      <c r="C838" s="248"/>
      <c r="D838" s="249" t="s">
        <v>264</v>
      </c>
      <c r="E838" s="250" t="s">
        <v>1</v>
      </c>
      <c r="F838" s="251" t="s">
        <v>277</v>
      </c>
      <c r="G838" s="248"/>
      <c r="H838" s="250" t="s">
        <v>1</v>
      </c>
      <c r="I838" s="252"/>
      <c r="J838" s="248"/>
      <c r="K838" s="248"/>
      <c r="L838" s="253"/>
      <c r="M838" s="254"/>
      <c r="N838" s="255"/>
      <c r="O838" s="255"/>
      <c r="P838" s="255"/>
      <c r="Q838" s="255"/>
      <c r="R838" s="255"/>
      <c r="S838" s="255"/>
      <c r="T838" s="256"/>
      <c r="U838" s="13"/>
      <c r="V838" s="13"/>
      <c r="W838" s="13"/>
      <c r="X838" s="13"/>
      <c r="Y838" s="13"/>
      <c r="Z838" s="13"/>
      <c r="AA838" s="13"/>
      <c r="AB838" s="13"/>
      <c r="AC838" s="13"/>
      <c r="AD838" s="13"/>
      <c r="AE838" s="13"/>
      <c r="AT838" s="257" t="s">
        <v>264</v>
      </c>
      <c r="AU838" s="257" t="s">
        <v>85</v>
      </c>
      <c r="AV838" s="13" t="s">
        <v>83</v>
      </c>
      <c r="AW838" s="13" t="s">
        <v>32</v>
      </c>
      <c r="AX838" s="13" t="s">
        <v>76</v>
      </c>
      <c r="AY838" s="257" t="s">
        <v>253</v>
      </c>
    </row>
    <row r="839" s="13" customFormat="1">
      <c r="A839" s="13"/>
      <c r="B839" s="247"/>
      <c r="C839" s="248"/>
      <c r="D839" s="249" t="s">
        <v>264</v>
      </c>
      <c r="E839" s="250" t="s">
        <v>1</v>
      </c>
      <c r="F839" s="251" t="s">
        <v>327</v>
      </c>
      <c r="G839" s="248"/>
      <c r="H839" s="250" t="s">
        <v>1</v>
      </c>
      <c r="I839" s="252"/>
      <c r="J839" s="248"/>
      <c r="K839" s="248"/>
      <c r="L839" s="253"/>
      <c r="M839" s="254"/>
      <c r="N839" s="255"/>
      <c r="O839" s="255"/>
      <c r="P839" s="255"/>
      <c r="Q839" s="255"/>
      <c r="R839" s="255"/>
      <c r="S839" s="255"/>
      <c r="T839" s="256"/>
      <c r="U839" s="13"/>
      <c r="V839" s="13"/>
      <c r="W839" s="13"/>
      <c r="X839" s="13"/>
      <c r="Y839" s="13"/>
      <c r="Z839" s="13"/>
      <c r="AA839" s="13"/>
      <c r="AB839" s="13"/>
      <c r="AC839" s="13"/>
      <c r="AD839" s="13"/>
      <c r="AE839" s="13"/>
      <c r="AT839" s="257" t="s">
        <v>264</v>
      </c>
      <c r="AU839" s="257" t="s">
        <v>85</v>
      </c>
      <c r="AV839" s="13" t="s">
        <v>83</v>
      </c>
      <c r="AW839" s="13" t="s">
        <v>32</v>
      </c>
      <c r="AX839" s="13" t="s">
        <v>76</v>
      </c>
      <c r="AY839" s="257" t="s">
        <v>253</v>
      </c>
    </row>
    <row r="840" s="14" customFormat="1">
      <c r="A840" s="14"/>
      <c r="B840" s="258"/>
      <c r="C840" s="259"/>
      <c r="D840" s="249" t="s">
        <v>264</v>
      </c>
      <c r="E840" s="260" t="s">
        <v>1</v>
      </c>
      <c r="F840" s="261" t="s">
        <v>1064</v>
      </c>
      <c r="G840" s="259"/>
      <c r="H840" s="262">
        <v>28.478999999999999</v>
      </c>
      <c r="I840" s="263"/>
      <c r="J840" s="259"/>
      <c r="K840" s="259"/>
      <c r="L840" s="264"/>
      <c r="M840" s="265"/>
      <c r="N840" s="266"/>
      <c r="O840" s="266"/>
      <c r="P840" s="266"/>
      <c r="Q840" s="266"/>
      <c r="R840" s="266"/>
      <c r="S840" s="266"/>
      <c r="T840" s="267"/>
      <c r="U840" s="14"/>
      <c r="V840" s="14"/>
      <c r="W840" s="14"/>
      <c r="X840" s="14"/>
      <c r="Y840" s="14"/>
      <c r="Z840" s="14"/>
      <c r="AA840" s="14"/>
      <c r="AB840" s="14"/>
      <c r="AC840" s="14"/>
      <c r="AD840" s="14"/>
      <c r="AE840" s="14"/>
      <c r="AT840" s="268" t="s">
        <v>264</v>
      </c>
      <c r="AU840" s="268" t="s">
        <v>85</v>
      </c>
      <c r="AV840" s="14" t="s">
        <v>85</v>
      </c>
      <c r="AW840" s="14" t="s">
        <v>32</v>
      </c>
      <c r="AX840" s="14" t="s">
        <v>76</v>
      </c>
      <c r="AY840" s="268" t="s">
        <v>253</v>
      </c>
    </row>
    <row r="841" s="14" customFormat="1">
      <c r="A841" s="14"/>
      <c r="B841" s="258"/>
      <c r="C841" s="259"/>
      <c r="D841" s="249" t="s">
        <v>264</v>
      </c>
      <c r="E841" s="260" t="s">
        <v>1</v>
      </c>
      <c r="F841" s="261" t="s">
        <v>280</v>
      </c>
      <c r="G841" s="259"/>
      <c r="H841" s="262">
        <v>-1.5049999999999999</v>
      </c>
      <c r="I841" s="263"/>
      <c r="J841" s="259"/>
      <c r="K841" s="259"/>
      <c r="L841" s="264"/>
      <c r="M841" s="265"/>
      <c r="N841" s="266"/>
      <c r="O841" s="266"/>
      <c r="P841" s="266"/>
      <c r="Q841" s="266"/>
      <c r="R841" s="266"/>
      <c r="S841" s="266"/>
      <c r="T841" s="267"/>
      <c r="U841" s="14"/>
      <c r="V841" s="14"/>
      <c r="W841" s="14"/>
      <c r="X841" s="14"/>
      <c r="Y841" s="14"/>
      <c r="Z841" s="14"/>
      <c r="AA841" s="14"/>
      <c r="AB841" s="14"/>
      <c r="AC841" s="14"/>
      <c r="AD841" s="14"/>
      <c r="AE841" s="14"/>
      <c r="AT841" s="268" t="s">
        <v>264</v>
      </c>
      <c r="AU841" s="268" t="s">
        <v>85</v>
      </c>
      <c r="AV841" s="14" t="s">
        <v>85</v>
      </c>
      <c r="AW841" s="14" t="s">
        <v>32</v>
      </c>
      <c r="AX841" s="14" t="s">
        <v>76</v>
      </c>
      <c r="AY841" s="268" t="s">
        <v>253</v>
      </c>
    </row>
    <row r="842" s="13" customFormat="1">
      <c r="A842" s="13"/>
      <c r="B842" s="247"/>
      <c r="C842" s="248"/>
      <c r="D842" s="249" t="s">
        <v>264</v>
      </c>
      <c r="E842" s="250" t="s">
        <v>1</v>
      </c>
      <c r="F842" s="251" t="s">
        <v>329</v>
      </c>
      <c r="G842" s="248"/>
      <c r="H842" s="250" t="s">
        <v>1</v>
      </c>
      <c r="I842" s="252"/>
      <c r="J842" s="248"/>
      <c r="K842" s="248"/>
      <c r="L842" s="253"/>
      <c r="M842" s="254"/>
      <c r="N842" s="255"/>
      <c r="O842" s="255"/>
      <c r="P842" s="255"/>
      <c r="Q842" s="255"/>
      <c r="R842" s="255"/>
      <c r="S842" s="255"/>
      <c r="T842" s="256"/>
      <c r="U842" s="13"/>
      <c r="V842" s="13"/>
      <c r="W842" s="13"/>
      <c r="X842" s="13"/>
      <c r="Y842" s="13"/>
      <c r="Z842" s="13"/>
      <c r="AA842" s="13"/>
      <c r="AB842" s="13"/>
      <c r="AC842" s="13"/>
      <c r="AD842" s="13"/>
      <c r="AE842" s="13"/>
      <c r="AT842" s="257" t="s">
        <v>264</v>
      </c>
      <c r="AU842" s="257" t="s">
        <v>85</v>
      </c>
      <c r="AV842" s="13" t="s">
        <v>83</v>
      </c>
      <c r="AW842" s="13" t="s">
        <v>32</v>
      </c>
      <c r="AX842" s="13" t="s">
        <v>76</v>
      </c>
      <c r="AY842" s="257" t="s">
        <v>253</v>
      </c>
    </row>
    <row r="843" s="14" customFormat="1">
      <c r="A843" s="14"/>
      <c r="B843" s="258"/>
      <c r="C843" s="259"/>
      <c r="D843" s="249" t="s">
        <v>264</v>
      </c>
      <c r="E843" s="260" t="s">
        <v>1</v>
      </c>
      <c r="F843" s="261" t="s">
        <v>1065</v>
      </c>
      <c r="G843" s="259"/>
      <c r="H843" s="262">
        <v>15.932</v>
      </c>
      <c r="I843" s="263"/>
      <c r="J843" s="259"/>
      <c r="K843" s="259"/>
      <c r="L843" s="264"/>
      <c r="M843" s="265"/>
      <c r="N843" s="266"/>
      <c r="O843" s="266"/>
      <c r="P843" s="266"/>
      <c r="Q843" s="266"/>
      <c r="R843" s="266"/>
      <c r="S843" s="266"/>
      <c r="T843" s="267"/>
      <c r="U843" s="14"/>
      <c r="V843" s="14"/>
      <c r="W843" s="14"/>
      <c r="X843" s="14"/>
      <c r="Y843" s="14"/>
      <c r="Z843" s="14"/>
      <c r="AA843" s="14"/>
      <c r="AB843" s="14"/>
      <c r="AC843" s="14"/>
      <c r="AD843" s="14"/>
      <c r="AE843" s="14"/>
      <c r="AT843" s="268" t="s">
        <v>264</v>
      </c>
      <c r="AU843" s="268" t="s">
        <v>85</v>
      </c>
      <c r="AV843" s="14" t="s">
        <v>85</v>
      </c>
      <c r="AW843" s="14" t="s">
        <v>32</v>
      </c>
      <c r="AX843" s="14" t="s">
        <v>76</v>
      </c>
      <c r="AY843" s="268" t="s">
        <v>253</v>
      </c>
    </row>
    <row r="844" s="14" customFormat="1">
      <c r="A844" s="14"/>
      <c r="B844" s="258"/>
      <c r="C844" s="259"/>
      <c r="D844" s="249" t="s">
        <v>264</v>
      </c>
      <c r="E844" s="260" t="s">
        <v>1</v>
      </c>
      <c r="F844" s="261" t="s">
        <v>280</v>
      </c>
      <c r="G844" s="259"/>
      <c r="H844" s="262">
        <v>-1.5049999999999999</v>
      </c>
      <c r="I844" s="263"/>
      <c r="J844" s="259"/>
      <c r="K844" s="259"/>
      <c r="L844" s="264"/>
      <c r="M844" s="265"/>
      <c r="N844" s="266"/>
      <c r="O844" s="266"/>
      <c r="P844" s="266"/>
      <c r="Q844" s="266"/>
      <c r="R844" s="266"/>
      <c r="S844" s="266"/>
      <c r="T844" s="267"/>
      <c r="U844" s="14"/>
      <c r="V844" s="14"/>
      <c r="W844" s="14"/>
      <c r="X844" s="14"/>
      <c r="Y844" s="14"/>
      <c r="Z844" s="14"/>
      <c r="AA844" s="14"/>
      <c r="AB844" s="14"/>
      <c r="AC844" s="14"/>
      <c r="AD844" s="14"/>
      <c r="AE844" s="14"/>
      <c r="AT844" s="268" t="s">
        <v>264</v>
      </c>
      <c r="AU844" s="268" t="s">
        <v>85</v>
      </c>
      <c r="AV844" s="14" t="s">
        <v>85</v>
      </c>
      <c r="AW844" s="14" t="s">
        <v>32</v>
      </c>
      <c r="AX844" s="14" t="s">
        <v>76</v>
      </c>
      <c r="AY844" s="268" t="s">
        <v>253</v>
      </c>
    </row>
    <row r="845" s="15" customFormat="1">
      <c r="A845" s="15"/>
      <c r="B845" s="269"/>
      <c r="C845" s="270"/>
      <c r="D845" s="249" t="s">
        <v>264</v>
      </c>
      <c r="E845" s="271" t="s">
        <v>1</v>
      </c>
      <c r="F845" s="272" t="s">
        <v>283</v>
      </c>
      <c r="G845" s="270"/>
      <c r="H845" s="273">
        <v>41.401000000000003</v>
      </c>
      <c r="I845" s="274"/>
      <c r="J845" s="270"/>
      <c r="K845" s="270"/>
      <c r="L845" s="275"/>
      <c r="M845" s="276"/>
      <c r="N845" s="277"/>
      <c r="O845" s="277"/>
      <c r="P845" s="277"/>
      <c r="Q845" s="277"/>
      <c r="R845" s="277"/>
      <c r="S845" s="277"/>
      <c r="T845" s="278"/>
      <c r="U845" s="15"/>
      <c r="V845" s="15"/>
      <c r="W845" s="15"/>
      <c r="X845" s="15"/>
      <c r="Y845" s="15"/>
      <c r="Z845" s="15"/>
      <c r="AA845" s="15"/>
      <c r="AB845" s="15"/>
      <c r="AC845" s="15"/>
      <c r="AD845" s="15"/>
      <c r="AE845" s="15"/>
      <c r="AT845" s="279" t="s">
        <v>264</v>
      </c>
      <c r="AU845" s="279" t="s">
        <v>85</v>
      </c>
      <c r="AV845" s="15" t="s">
        <v>260</v>
      </c>
      <c r="AW845" s="15" t="s">
        <v>32</v>
      </c>
      <c r="AX845" s="15" t="s">
        <v>83</v>
      </c>
      <c r="AY845" s="279" t="s">
        <v>253</v>
      </c>
    </row>
    <row r="846" s="2" customFormat="1" ht="16.5" customHeight="1">
      <c r="A846" s="39"/>
      <c r="B846" s="40"/>
      <c r="C846" s="291" t="s">
        <v>1066</v>
      </c>
      <c r="D846" s="291" t="s">
        <v>371</v>
      </c>
      <c r="E846" s="292" t="s">
        <v>1067</v>
      </c>
      <c r="F846" s="293" t="s">
        <v>1068</v>
      </c>
      <c r="G846" s="294" t="s">
        <v>179</v>
      </c>
      <c r="H846" s="295">
        <v>45.540999999999997</v>
      </c>
      <c r="I846" s="296"/>
      <c r="J846" s="297">
        <f>ROUND(I846*H846,2)</f>
        <v>0</v>
      </c>
      <c r="K846" s="293" t="s">
        <v>1</v>
      </c>
      <c r="L846" s="298"/>
      <c r="M846" s="299" t="s">
        <v>1</v>
      </c>
      <c r="N846" s="300" t="s">
        <v>41</v>
      </c>
      <c r="O846" s="92"/>
      <c r="P846" s="238">
        <f>O846*H846</f>
        <v>0</v>
      </c>
      <c r="Q846" s="238">
        <v>0.021999999999999999</v>
      </c>
      <c r="R846" s="238">
        <f>Q846*H846</f>
        <v>1.0019019999999999</v>
      </c>
      <c r="S846" s="238">
        <v>0</v>
      </c>
      <c r="T846" s="239">
        <f>S846*H846</f>
        <v>0</v>
      </c>
      <c r="U846" s="39"/>
      <c r="V846" s="39"/>
      <c r="W846" s="39"/>
      <c r="X846" s="39"/>
      <c r="Y846" s="39"/>
      <c r="Z846" s="39"/>
      <c r="AA846" s="39"/>
      <c r="AB846" s="39"/>
      <c r="AC846" s="39"/>
      <c r="AD846" s="39"/>
      <c r="AE846" s="39"/>
      <c r="AR846" s="240" t="s">
        <v>366</v>
      </c>
      <c r="AT846" s="240" t="s">
        <v>371</v>
      </c>
      <c r="AU846" s="240" t="s">
        <v>85</v>
      </c>
      <c r="AY846" s="18" t="s">
        <v>253</v>
      </c>
      <c r="BE846" s="241">
        <f>IF(N846="základní",J846,0)</f>
        <v>0</v>
      </c>
      <c r="BF846" s="241">
        <f>IF(N846="snížená",J846,0)</f>
        <v>0</v>
      </c>
      <c r="BG846" s="241">
        <f>IF(N846="zákl. přenesená",J846,0)</f>
        <v>0</v>
      </c>
      <c r="BH846" s="241">
        <f>IF(N846="sníž. přenesená",J846,0)</f>
        <v>0</v>
      </c>
      <c r="BI846" s="241">
        <f>IF(N846="nulová",J846,0)</f>
        <v>0</v>
      </c>
      <c r="BJ846" s="18" t="s">
        <v>83</v>
      </c>
      <c r="BK846" s="241">
        <f>ROUND(I846*H846,2)</f>
        <v>0</v>
      </c>
      <c r="BL846" s="18" t="s">
        <v>398</v>
      </c>
      <c r="BM846" s="240" t="s">
        <v>1069</v>
      </c>
    </row>
    <row r="847" s="14" customFormat="1">
      <c r="A847" s="14"/>
      <c r="B847" s="258"/>
      <c r="C847" s="259"/>
      <c r="D847" s="249" t="s">
        <v>264</v>
      </c>
      <c r="E847" s="259"/>
      <c r="F847" s="261" t="s">
        <v>1070</v>
      </c>
      <c r="G847" s="259"/>
      <c r="H847" s="262">
        <v>45.540999999999997</v>
      </c>
      <c r="I847" s="263"/>
      <c r="J847" s="259"/>
      <c r="K847" s="259"/>
      <c r="L847" s="264"/>
      <c r="M847" s="265"/>
      <c r="N847" s="266"/>
      <c r="O847" s="266"/>
      <c r="P847" s="266"/>
      <c r="Q847" s="266"/>
      <c r="R847" s="266"/>
      <c r="S847" s="266"/>
      <c r="T847" s="267"/>
      <c r="U847" s="14"/>
      <c r="V847" s="14"/>
      <c r="W847" s="14"/>
      <c r="X847" s="14"/>
      <c r="Y847" s="14"/>
      <c r="Z847" s="14"/>
      <c r="AA847" s="14"/>
      <c r="AB847" s="14"/>
      <c r="AC847" s="14"/>
      <c r="AD847" s="14"/>
      <c r="AE847" s="14"/>
      <c r="AT847" s="268" t="s">
        <v>264</v>
      </c>
      <c r="AU847" s="268" t="s">
        <v>85</v>
      </c>
      <c r="AV847" s="14" t="s">
        <v>85</v>
      </c>
      <c r="AW847" s="14" t="s">
        <v>4</v>
      </c>
      <c r="AX847" s="14" t="s">
        <v>83</v>
      </c>
      <c r="AY847" s="268" t="s">
        <v>253</v>
      </c>
    </row>
    <row r="848" s="2" customFormat="1" ht="24.15" customHeight="1">
      <c r="A848" s="39"/>
      <c r="B848" s="40"/>
      <c r="C848" s="229" t="s">
        <v>1071</v>
      </c>
      <c r="D848" s="229" t="s">
        <v>256</v>
      </c>
      <c r="E848" s="230" t="s">
        <v>1072</v>
      </c>
      <c r="F848" s="231" t="s">
        <v>1073</v>
      </c>
      <c r="G848" s="232" t="s">
        <v>187</v>
      </c>
      <c r="H848" s="233">
        <v>8.5999999999999996</v>
      </c>
      <c r="I848" s="234"/>
      <c r="J848" s="235">
        <f>ROUND(I848*H848,2)</f>
        <v>0</v>
      </c>
      <c r="K848" s="231" t="s">
        <v>1</v>
      </c>
      <c r="L848" s="45"/>
      <c r="M848" s="236" t="s">
        <v>1</v>
      </c>
      <c r="N848" s="237" t="s">
        <v>41</v>
      </c>
      <c r="O848" s="92"/>
      <c r="P848" s="238">
        <f>O848*H848</f>
        <v>0</v>
      </c>
      <c r="Q848" s="238">
        <v>0.00020000000000000001</v>
      </c>
      <c r="R848" s="238">
        <f>Q848*H848</f>
        <v>0.00172</v>
      </c>
      <c r="S848" s="238">
        <v>0</v>
      </c>
      <c r="T848" s="239">
        <f>S848*H848</f>
        <v>0</v>
      </c>
      <c r="U848" s="39"/>
      <c r="V848" s="39"/>
      <c r="W848" s="39"/>
      <c r="X848" s="39"/>
      <c r="Y848" s="39"/>
      <c r="Z848" s="39"/>
      <c r="AA848" s="39"/>
      <c r="AB848" s="39"/>
      <c r="AC848" s="39"/>
      <c r="AD848" s="39"/>
      <c r="AE848" s="39"/>
      <c r="AR848" s="240" t="s">
        <v>398</v>
      </c>
      <c r="AT848" s="240" t="s">
        <v>256</v>
      </c>
      <c r="AU848" s="240" t="s">
        <v>85</v>
      </c>
      <c r="AY848" s="18" t="s">
        <v>253</v>
      </c>
      <c r="BE848" s="241">
        <f>IF(N848="základní",J848,0)</f>
        <v>0</v>
      </c>
      <c r="BF848" s="241">
        <f>IF(N848="snížená",J848,0)</f>
        <v>0</v>
      </c>
      <c r="BG848" s="241">
        <f>IF(N848="zákl. přenesená",J848,0)</f>
        <v>0</v>
      </c>
      <c r="BH848" s="241">
        <f>IF(N848="sníž. přenesená",J848,0)</f>
        <v>0</v>
      </c>
      <c r="BI848" s="241">
        <f>IF(N848="nulová",J848,0)</f>
        <v>0</v>
      </c>
      <c r="BJ848" s="18" t="s">
        <v>83</v>
      </c>
      <c r="BK848" s="241">
        <f>ROUND(I848*H848,2)</f>
        <v>0</v>
      </c>
      <c r="BL848" s="18" t="s">
        <v>398</v>
      </c>
      <c r="BM848" s="240" t="s">
        <v>1074</v>
      </c>
    </row>
    <row r="849" s="13" customFormat="1">
      <c r="A849" s="13"/>
      <c r="B849" s="247"/>
      <c r="C849" s="248"/>
      <c r="D849" s="249" t="s">
        <v>264</v>
      </c>
      <c r="E849" s="250" t="s">
        <v>1</v>
      </c>
      <c r="F849" s="251" t="s">
        <v>277</v>
      </c>
      <c r="G849" s="248"/>
      <c r="H849" s="250" t="s">
        <v>1</v>
      </c>
      <c r="I849" s="252"/>
      <c r="J849" s="248"/>
      <c r="K849" s="248"/>
      <c r="L849" s="253"/>
      <c r="M849" s="254"/>
      <c r="N849" s="255"/>
      <c r="O849" s="255"/>
      <c r="P849" s="255"/>
      <c r="Q849" s="255"/>
      <c r="R849" s="255"/>
      <c r="S849" s="255"/>
      <c r="T849" s="256"/>
      <c r="U849" s="13"/>
      <c r="V849" s="13"/>
      <c r="W849" s="13"/>
      <c r="X849" s="13"/>
      <c r="Y849" s="13"/>
      <c r="Z849" s="13"/>
      <c r="AA849" s="13"/>
      <c r="AB849" s="13"/>
      <c r="AC849" s="13"/>
      <c r="AD849" s="13"/>
      <c r="AE849" s="13"/>
      <c r="AT849" s="257" t="s">
        <v>264</v>
      </c>
      <c r="AU849" s="257" t="s">
        <v>85</v>
      </c>
      <c r="AV849" s="13" t="s">
        <v>83</v>
      </c>
      <c r="AW849" s="13" t="s">
        <v>32</v>
      </c>
      <c r="AX849" s="13" t="s">
        <v>76</v>
      </c>
      <c r="AY849" s="257" t="s">
        <v>253</v>
      </c>
    </row>
    <row r="850" s="13" customFormat="1">
      <c r="A850" s="13"/>
      <c r="B850" s="247"/>
      <c r="C850" s="248"/>
      <c r="D850" s="249" t="s">
        <v>264</v>
      </c>
      <c r="E850" s="250" t="s">
        <v>1</v>
      </c>
      <c r="F850" s="251" t="s">
        <v>327</v>
      </c>
      <c r="G850" s="248"/>
      <c r="H850" s="250" t="s">
        <v>1</v>
      </c>
      <c r="I850" s="252"/>
      <c r="J850" s="248"/>
      <c r="K850" s="248"/>
      <c r="L850" s="253"/>
      <c r="M850" s="254"/>
      <c r="N850" s="255"/>
      <c r="O850" s="255"/>
      <c r="P850" s="255"/>
      <c r="Q850" s="255"/>
      <c r="R850" s="255"/>
      <c r="S850" s="255"/>
      <c r="T850" s="256"/>
      <c r="U850" s="13"/>
      <c r="V850" s="13"/>
      <c r="W850" s="13"/>
      <c r="X850" s="13"/>
      <c r="Y850" s="13"/>
      <c r="Z850" s="13"/>
      <c r="AA850" s="13"/>
      <c r="AB850" s="13"/>
      <c r="AC850" s="13"/>
      <c r="AD850" s="13"/>
      <c r="AE850" s="13"/>
      <c r="AT850" s="257" t="s">
        <v>264</v>
      </c>
      <c r="AU850" s="257" t="s">
        <v>85</v>
      </c>
      <c r="AV850" s="13" t="s">
        <v>83</v>
      </c>
      <c r="AW850" s="13" t="s">
        <v>32</v>
      </c>
      <c r="AX850" s="13" t="s">
        <v>76</v>
      </c>
      <c r="AY850" s="257" t="s">
        <v>253</v>
      </c>
    </row>
    <row r="851" s="14" customFormat="1">
      <c r="A851" s="14"/>
      <c r="B851" s="258"/>
      <c r="C851" s="259"/>
      <c r="D851" s="249" t="s">
        <v>264</v>
      </c>
      <c r="E851" s="260" t="s">
        <v>1</v>
      </c>
      <c r="F851" s="261" t="s">
        <v>1075</v>
      </c>
      <c r="G851" s="259"/>
      <c r="H851" s="262">
        <v>2.1499999999999999</v>
      </c>
      <c r="I851" s="263"/>
      <c r="J851" s="259"/>
      <c r="K851" s="259"/>
      <c r="L851" s="264"/>
      <c r="M851" s="265"/>
      <c r="N851" s="266"/>
      <c r="O851" s="266"/>
      <c r="P851" s="266"/>
      <c r="Q851" s="266"/>
      <c r="R851" s="266"/>
      <c r="S851" s="266"/>
      <c r="T851" s="267"/>
      <c r="U851" s="14"/>
      <c r="V851" s="14"/>
      <c r="W851" s="14"/>
      <c r="X851" s="14"/>
      <c r="Y851" s="14"/>
      <c r="Z851" s="14"/>
      <c r="AA851" s="14"/>
      <c r="AB851" s="14"/>
      <c r="AC851" s="14"/>
      <c r="AD851" s="14"/>
      <c r="AE851" s="14"/>
      <c r="AT851" s="268" t="s">
        <v>264</v>
      </c>
      <c r="AU851" s="268" t="s">
        <v>85</v>
      </c>
      <c r="AV851" s="14" t="s">
        <v>85</v>
      </c>
      <c r="AW851" s="14" t="s">
        <v>32</v>
      </c>
      <c r="AX851" s="14" t="s">
        <v>76</v>
      </c>
      <c r="AY851" s="268" t="s">
        <v>253</v>
      </c>
    </row>
    <row r="852" s="13" customFormat="1">
      <c r="A852" s="13"/>
      <c r="B852" s="247"/>
      <c r="C852" s="248"/>
      <c r="D852" s="249" t="s">
        <v>264</v>
      </c>
      <c r="E852" s="250" t="s">
        <v>1</v>
      </c>
      <c r="F852" s="251" t="s">
        <v>329</v>
      </c>
      <c r="G852" s="248"/>
      <c r="H852" s="250" t="s">
        <v>1</v>
      </c>
      <c r="I852" s="252"/>
      <c r="J852" s="248"/>
      <c r="K852" s="248"/>
      <c r="L852" s="253"/>
      <c r="M852" s="254"/>
      <c r="N852" s="255"/>
      <c r="O852" s="255"/>
      <c r="P852" s="255"/>
      <c r="Q852" s="255"/>
      <c r="R852" s="255"/>
      <c r="S852" s="255"/>
      <c r="T852" s="256"/>
      <c r="U852" s="13"/>
      <c r="V852" s="13"/>
      <c r="W852" s="13"/>
      <c r="X852" s="13"/>
      <c r="Y852" s="13"/>
      <c r="Z852" s="13"/>
      <c r="AA852" s="13"/>
      <c r="AB852" s="13"/>
      <c r="AC852" s="13"/>
      <c r="AD852" s="13"/>
      <c r="AE852" s="13"/>
      <c r="AT852" s="257" t="s">
        <v>264</v>
      </c>
      <c r="AU852" s="257" t="s">
        <v>85</v>
      </c>
      <c r="AV852" s="13" t="s">
        <v>83</v>
      </c>
      <c r="AW852" s="13" t="s">
        <v>32</v>
      </c>
      <c r="AX852" s="13" t="s">
        <v>76</v>
      </c>
      <c r="AY852" s="257" t="s">
        <v>253</v>
      </c>
    </row>
    <row r="853" s="14" customFormat="1">
      <c r="A853" s="14"/>
      <c r="B853" s="258"/>
      <c r="C853" s="259"/>
      <c r="D853" s="249" t="s">
        <v>264</v>
      </c>
      <c r="E853" s="260" t="s">
        <v>1</v>
      </c>
      <c r="F853" s="261" t="s">
        <v>1076</v>
      </c>
      <c r="G853" s="259"/>
      <c r="H853" s="262">
        <v>6.4500000000000002</v>
      </c>
      <c r="I853" s="263"/>
      <c r="J853" s="259"/>
      <c r="K853" s="259"/>
      <c r="L853" s="264"/>
      <c r="M853" s="265"/>
      <c r="N853" s="266"/>
      <c r="O853" s="266"/>
      <c r="P853" s="266"/>
      <c r="Q853" s="266"/>
      <c r="R853" s="266"/>
      <c r="S853" s="266"/>
      <c r="T853" s="267"/>
      <c r="U853" s="14"/>
      <c r="V853" s="14"/>
      <c r="W853" s="14"/>
      <c r="X853" s="14"/>
      <c r="Y853" s="14"/>
      <c r="Z853" s="14"/>
      <c r="AA853" s="14"/>
      <c r="AB853" s="14"/>
      <c r="AC853" s="14"/>
      <c r="AD853" s="14"/>
      <c r="AE853" s="14"/>
      <c r="AT853" s="268" t="s">
        <v>264</v>
      </c>
      <c r="AU853" s="268" t="s">
        <v>85</v>
      </c>
      <c r="AV853" s="14" t="s">
        <v>85</v>
      </c>
      <c r="AW853" s="14" t="s">
        <v>32</v>
      </c>
      <c r="AX853" s="14" t="s">
        <v>76</v>
      </c>
      <c r="AY853" s="268" t="s">
        <v>253</v>
      </c>
    </row>
    <row r="854" s="15" customFormat="1">
      <c r="A854" s="15"/>
      <c r="B854" s="269"/>
      <c r="C854" s="270"/>
      <c r="D854" s="249" t="s">
        <v>264</v>
      </c>
      <c r="E854" s="271" t="s">
        <v>1</v>
      </c>
      <c r="F854" s="272" t="s">
        <v>283</v>
      </c>
      <c r="G854" s="270"/>
      <c r="H854" s="273">
        <v>8.5999999999999996</v>
      </c>
      <c r="I854" s="274"/>
      <c r="J854" s="270"/>
      <c r="K854" s="270"/>
      <c r="L854" s="275"/>
      <c r="M854" s="276"/>
      <c r="N854" s="277"/>
      <c r="O854" s="277"/>
      <c r="P854" s="277"/>
      <c r="Q854" s="277"/>
      <c r="R854" s="277"/>
      <c r="S854" s="277"/>
      <c r="T854" s="278"/>
      <c r="U854" s="15"/>
      <c r="V854" s="15"/>
      <c r="W854" s="15"/>
      <c r="X854" s="15"/>
      <c r="Y854" s="15"/>
      <c r="Z854" s="15"/>
      <c r="AA854" s="15"/>
      <c r="AB854" s="15"/>
      <c r="AC854" s="15"/>
      <c r="AD854" s="15"/>
      <c r="AE854" s="15"/>
      <c r="AT854" s="279" t="s">
        <v>264</v>
      </c>
      <c r="AU854" s="279" t="s">
        <v>85</v>
      </c>
      <c r="AV854" s="15" t="s">
        <v>260</v>
      </c>
      <c r="AW854" s="15" t="s">
        <v>32</v>
      </c>
      <c r="AX854" s="15" t="s">
        <v>83</v>
      </c>
      <c r="AY854" s="279" t="s">
        <v>253</v>
      </c>
    </row>
    <row r="855" s="2" customFormat="1" ht="24.15" customHeight="1">
      <c r="A855" s="39"/>
      <c r="B855" s="40"/>
      <c r="C855" s="291" t="s">
        <v>1077</v>
      </c>
      <c r="D855" s="291" t="s">
        <v>371</v>
      </c>
      <c r="E855" s="292" t="s">
        <v>1078</v>
      </c>
      <c r="F855" s="293" t="s">
        <v>1079</v>
      </c>
      <c r="G855" s="294" t="s">
        <v>187</v>
      </c>
      <c r="H855" s="295">
        <v>9.4600000000000009</v>
      </c>
      <c r="I855" s="296"/>
      <c r="J855" s="297">
        <f>ROUND(I855*H855,2)</f>
        <v>0</v>
      </c>
      <c r="K855" s="293" t="s">
        <v>259</v>
      </c>
      <c r="L855" s="298"/>
      <c r="M855" s="299" t="s">
        <v>1</v>
      </c>
      <c r="N855" s="300" t="s">
        <v>41</v>
      </c>
      <c r="O855" s="92"/>
      <c r="P855" s="238">
        <f>O855*H855</f>
        <v>0</v>
      </c>
      <c r="Q855" s="238">
        <v>0.00035</v>
      </c>
      <c r="R855" s="238">
        <f>Q855*H855</f>
        <v>0.0033110000000000001</v>
      </c>
      <c r="S855" s="238">
        <v>0</v>
      </c>
      <c r="T855" s="239">
        <f>S855*H855</f>
        <v>0</v>
      </c>
      <c r="U855" s="39"/>
      <c r="V855" s="39"/>
      <c r="W855" s="39"/>
      <c r="X855" s="39"/>
      <c r="Y855" s="39"/>
      <c r="Z855" s="39"/>
      <c r="AA855" s="39"/>
      <c r="AB855" s="39"/>
      <c r="AC855" s="39"/>
      <c r="AD855" s="39"/>
      <c r="AE855" s="39"/>
      <c r="AR855" s="240" t="s">
        <v>366</v>
      </c>
      <c r="AT855" s="240" t="s">
        <v>371</v>
      </c>
      <c r="AU855" s="240" t="s">
        <v>85</v>
      </c>
      <c r="AY855" s="18" t="s">
        <v>253</v>
      </c>
      <c r="BE855" s="241">
        <f>IF(N855="základní",J855,0)</f>
        <v>0</v>
      </c>
      <c r="BF855" s="241">
        <f>IF(N855="snížená",J855,0)</f>
        <v>0</v>
      </c>
      <c r="BG855" s="241">
        <f>IF(N855="zákl. přenesená",J855,0)</f>
        <v>0</v>
      </c>
      <c r="BH855" s="241">
        <f>IF(N855="sníž. přenesená",J855,0)</f>
        <v>0</v>
      </c>
      <c r="BI855" s="241">
        <f>IF(N855="nulová",J855,0)</f>
        <v>0</v>
      </c>
      <c r="BJ855" s="18" t="s">
        <v>83</v>
      </c>
      <c r="BK855" s="241">
        <f>ROUND(I855*H855,2)</f>
        <v>0</v>
      </c>
      <c r="BL855" s="18" t="s">
        <v>398</v>
      </c>
      <c r="BM855" s="240" t="s">
        <v>1080</v>
      </c>
    </row>
    <row r="856" s="14" customFormat="1">
      <c r="A856" s="14"/>
      <c r="B856" s="258"/>
      <c r="C856" s="259"/>
      <c r="D856" s="249" t="s">
        <v>264</v>
      </c>
      <c r="E856" s="259"/>
      <c r="F856" s="261" t="s">
        <v>1081</v>
      </c>
      <c r="G856" s="259"/>
      <c r="H856" s="262">
        <v>9.4600000000000009</v>
      </c>
      <c r="I856" s="263"/>
      <c r="J856" s="259"/>
      <c r="K856" s="259"/>
      <c r="L856" s="264"/>
      <c r="M856" s="265"/>
      <c r="N856" s="266"/>
      <c r="O856" s="266"/>
      <c r="P856" s="266"/>
      <c r="Q856" s="266"/>
      <c r="R856" s="266"/>
      <c r="S856" s="266"/>
      <c r="T856" s="267"/>
      <c r="U856" s="14"/>
      <c r="V856" s="14"/>
      <c r="W856" s="14"/>
      <c r="X856" s="14"/>
      <c r="Y856" s="14"/>
      <c r="Z856" s="14"/>
      <c r="AA856" s="14"/>
      <c r="AB856" s="14"/>
      <c r="AC856" s="14"/>
      <c r="AD856" s="14"/>
      <c r="AE856" s="14"/>
      <c r="AT856" s="268" t="s">
        <v>264</v>
      </c>
      <c r="AU856" s="268" t="s">
        <v>85</v>
      </c>
      <c r="AV856" s="14" t="s">
        <v>85</v>
      </c>
      <c r="AW856" s="14" t="s">
        <v>4</v>
      </c>
      <c r="AX856" s="14" t="s">
        <v>83</v>
      </c>
      <c r="AY856" s="268" t="s">
        <v>253</v>
      </c>
    </row>
    <row r="857" s="2" customFormat="1" ht="16.5" customHeight="1">
      <c r="A857" s="39"/>
      <c r="B857" s="40"/>
      <c r="C857" s="229" t="s">
        <v>1082</v>
      </c>
      <c r="D857" s="229" t="s">
        <v>256</v>
      </c>
      <c r="E857" s="230" t="s">
        <v>1083</v>
      </c>
      <c r="F857" s="231" t="s">
        <v>1084</v>
      </c>
      <c r="G857" s="232" t="s">
        <v>187</v>
      </c>
      <c r="H857" s="233">
        <v>160</v>
      </c>
      <c r="I857" s="234"/>
      <c r="J857" s="235">
        <f>ROUND(I857*H857,2)</f>
        <v>0</v>
      </c>
      <c r="K857" s="231" t="s">
        <v>1</v>
      </c>
      <c r="L857" s="45"/>
      <c r="M857" s="236" t="s">
        <v>1</v>
      </c>
      <c r="N857" s="237" t="s">
        <v>41</v>
      </c>
      <c r="O857" s="92"/>
      <c r="P857" s="238">
        <f>O857*H857</f>
        <v>0</v>
      </c>
      <c r="Q857" s="238">
        <v>9.0000000000000006E-05</v>
      </c>
      <c r="R857" s="238">
        <f>Q857*H857</f>
        <v>0.014400000000000001</v>
      </c>
      <c r="S857" s="238">
        <v>0</v>
      </c>
      <c r="T857" s="239">
        <f>S857*H857</f>
        <v>0</v>
      </c>
      <c r="U857" s="39"/>
      <c r="V857" s="39"/>
      <c r="W857" s="39"/>
      <c r="X857" s="39"/>
      <c r="Y857" s="39"/>
      <c r="Z857" s="39"/>
      <c r="AA857" s="39"/>
      <c r="AB857" s="39"/>
      <c r="AC857" s="39"/>
      <c r="AD857" s="39"/>
      <c r="AE857" s="39"/>
      <c r="AR857" s="240" t="s">
        <v>398</v>
      </c>
      <c r="AT857" s="240" t="s">
        <v>256</v>
      </c>
      <c r="AU857" s="240" t="s">
        <v>85</v>
      </c>
      <c r="AY857" s="18" t="s">
        <v>253</v>
      </c>
      <c r="BE857" s="241">
        <f>IF(N857="základní",J857,0)</f>
        <v>0</v>
      </c>
      <c r="BF857" s="241">
        <f>IF(N857="snížená",J857,0)</f>
        <v>0</v>
      </c>
      <c r="BG857" s="241">
        <f>IF(N857="zákl. přenesená",J857,0)</f>
        <v>0</v>
      </c>
      <c r="BH857" s="241">
        <f>IF(N857="sníž. přenesená",J857,0)</f>
        <v>0</v>
      </c>
      <c r="BI857" s="241">
        <f>IF(N857="nulová",J857,0)</f>
        <v>0</v>
      </c>
      <c r="BJ857" s="18" t="s">
        <v>83</v>
      </c>
      <c r="BK857" s="241">
        <f>ROUND(I857*H857,2)</f>
        <v>0</v>
      </c>
      <c r="BL857" s="18" t="s">
        <v>398</v>
      </c>
      <c r="BM857" s="240" t="s">
        <v>1085</v>
      </c>
    </row>
    <row r="858" s="2" customFormat="1" ht="16.5" customHeight="1">
      <c r="A858" s="39"/>
      <c r="B858" s="40"/>
      <c r="C858" s="229" t="s">
        <v>1086</v>
      </c>
      <c r="D858" s="229" t="s">
        <v>256</v>
      </c>
      <c r="E858" s="230" t="s">
        <v>1087</v>
      </c>
      <c r="F858" s="231" t="s">
        <v>1088</v>
      </c>
      <c r="G858" s="232" t="s">
        <v>369</v>
      </c>
      <c r="H858" s="233">
        <v>16</v>
      </c>
      <c r="I858" s="234"/>
      <c r="J858" s="235">
        <f>ROUND(I858*H858,2)</f>
        <v>0</v>
      </c>
      <c r="K858" s="231" t="s">
        <v>1</v>
      </c>
      <c r="L858" s="45"/>
      <c r="M858" s="236" t="s">
        <v>1</v>
      </c>
      <c r="N858" s="237" t="s">
        <v>41</v>
      </c>
      <c r="O858" s="92"/>
      <c r="P858" s="238">
        <f>O858*H858</f>
        <v>0</v>
      </c>
      <c r="Q858" s="238">
        <v>0</v>
      </c>
      <c r="R858" s="238">
        <f>Q858*H858</f>
        <v>0</v>
      </c>
      <c r="S858" s="238">
        <v>0</v>
      </c>
      <c r="T858" s="239">
        <f>S858*H858</f>
        <v>0</v>
      </c>
      <c r="U858" s="39"/>
      <c r="V858" s="39"/>
      <c r="W858" s="39"/>
      <c r="X858" s="39"/>
      <c r="Y858" s="39"/>
      <c r="Z858" s="39"/>
      <c r="AA858" s="39"/>
      <c r="AB858" s="39"/>
      <c r="AC858" s="39"/>
      <c r="AD858" s="39"/>
      <c r="AE858" s="39"/>
      <c r="AR858" s="240" t="s">
        <v>398</v>
      </c>
      <c r="AT858" s="240" t="s">
        <v>256</v>
      </c>
      <c r="AU858" s="240" t="s">
        <v>85</v>
      </c>
      <c r="AY858" s="18" t="s">
        <v>253</v>
      </c>
      <c r="BE858" s="241">
        <f>IF(N858="základní",J858,0)</f>
        <v>0</v>
      </c>
      <c r="BF858" s="241">
        <f>IF(N858="snížená",J858,0)</f>
        <v>0</v>
      </c>
      <c r="BG858" s="241">
        <f>IF(N858="zákl. přenesená",J858,0)</f>
        <v>0</v>
      </c>
      <c r="BH858" s="241">
        <f>IF(N858="sníž. přenesená",J858,0)</f>
        <v>0</v>
      </c>
      <c r="BI858" s="241">
        <f>IF(N858="nulová",J858,0)</f>
        <v>0</v>
      </c>
      <c r="BJ858" s="18" t="s">
        <v>83</v>
      </c>
      <c r="BK858" s="241">
        <f>ROUND(I858*H858,2)</f>
        <v>0</v>
      </c>
      <c r="BL858" s="18" t="s">
        <v>398</v>
      </c>
      <c r="BM858" s="240" t="s">
        <v>1089</v>
      </c>
    </row>
    <row r="859" s="2" customFormat="1" ht="21.75" customHeight="1">
      <c r="A859" s="39"/>
      <c r="B859" s="40"/>
      <c r="C859" s="229" t="s">
        <v>1090</v>
      </c>
      <c r="D859" s="229" t="s">
        <v>256</v>
      </c>
      <c r="E859" s="230" t="s">
        <v>1091</v>
      </c>
      <c r="F859" s="231" t="s">
        <v>1092</v>
      </c>
      <c r="G859" s="232" t="s">
        <v>369</v>
      </c>
      <c r="H859" s="233">
        <v>8</v>
      </c>
      <c r="I859" s="234"/>
      <c r="J859" s="235">
        <f>ROUND(I859*H859,2)</f>
        <v>0</v>
      </c>
      <c r="K859" s="231" t="s">
        <v>259</v>
      </c>
      <c r="L859" s="45"/>
      <c r="M859" s="236" t="s">
        <v>1</v>
      </c>
      <c r="N859" s="237" t="s">
        <v>41</v>
      </c>
      <c r="O859" s="92"/>
      <c r="P859" s="238">
        <f>O859*H859</f>
        <v>0</v>
      </c>
      <c r="Q859" s="238">
        <v>0</v>
      </c>
      <c r="R859" s="238">
        <f>Q859*H859</f>
        <v>0</v>
      </c>
      <c r="S859" s="238">
        <v>0</v>
      </c>
      <c r="T859" s="239">
        <f>S859*H859</f>
        <v>0</v>
      </c>
      <c r="U859" s="39"/>
      <c r="V859" s="39"/>
      <c r="W859" s="39"/>
      <c r="X859" s="39"/>
      <c r="Y859" s="39"/>
      <c r="Z859" s="39"/>
      <c r="AA859" s="39"/>
      <c r="AB859" s="39"/>
      <c r="AC859" s="39"/>
      <c r="AD859" s="39"/>
      <c r="AE859" s="39"/>
      <c r="AR859" s="240" t="s">
        <v>398</v>
      </c>
      <c r="AT859" s="240" t="s">
        <v>256</v>
      </c>
      <c r="AU859" s="240" t="s">
        <v>85</v>
      </c>
      <c r="AY859" s="18" t="s">
        <v>253</v>
      </c>
      <c r="BE859" s="241">
        <f>IF(N859="základní",J859,0)</f>
        <v>0</v>
      </c>
      <c r="BF859" s="241">
        <f>IF(N859="snížená",J859,0)</f>
        <v>0</v>
      </c>
      <c r="BG859" s="241">
        <f>IF(N859="zákl. přenesená",J859,0)</f>
        <v>0</v>
      </c>
      <c r="BH859" s="241">
        <f>IF(N859="sníž. přenesená",J859,0)</f>
        <v>0</v>
      </c>
      <c r="BI859" s="241">
        <f>IF(N859="nulová",J859,0)</f>
        <v>0</v>
      </c>
      <c r="BJ859" s="18" t="s">
        <v>83</v>
      </c>
      <c r="BK859" s="241">
        <f>ROUND(I859*H859,2)</f>
        <v>0</v>
      </c>
      <c r="BL859" s="18" t="s">
        <v>398</v>
      </c>
      <c r="BM859" s="240" t="s">
        <v>1093</v>
      </c>
    </row>
    <row r="860" s="2" customFormat="1">
      <c r="A860" s="39"/>
      <c r="B860" s="40"/>
      <c r="C860" s="41"/>
      <c r="D860" s="242" t="s">
        <v>262</v>
      </c>
      <c r="E860" s="41"/>
      <c r="F860" s="243" t="s">
        <v>1094</v>
      </c>
      <c r="G860" s="41"/>
      <c r="H860" s="41"/>
      <c r="I860" s="244"/>
      <c r="J860" s="41"/>
      <c r="K860" s="41"/>
      <c r="L860" s="45"/>
      <c r="M860" s="245"/>
      <c r="N860" s="246"/>
      <c r="O860" s="92"/>
      <c r="P860" s="92"/>
      <c r="Q860" s="92"/>
      <c r="R860" s="92"/>
      <c r="S860" s="92"/>
      <c r="T860" s="93"/>
      <c r="U860" s="39"/>
      <c r="V860" s="39"/>
      <c r="W860" s="39"/>
      <c r="X860" s="39"/>
      <c r="Y860" s="39"/>
      <c r="Z860" s="39"/>
      <c r="AA860" s="39"/>
      <c r="AB860" s="39"/>
      <c r="AC860" s="39"/>
      <c r="AD860" s="39"/>
      <c r="AE860" s="39"/>
      <c r="AT860" s="18" t="s">
        <v>262</v>
      </c>
      <c r="AU860" s="18" t="s">
        <v>85</v>
      </c>
    </row>
    <row r="861" s="2" customFormat="1" ht="16.5" customHeight="1">
      <c r="A861" s="39"/>
      <c r="B861" s="40"/>
      <c r="C861" s="229" t="s">
        <v>1095</v>
      </c>
      <c r="D861" s="229" t="s">
        <v>256</v>
      </c>
      <c r="E861" s="230" t="s">
        <v>1096</v>
      </c>
      <c r="F861" s="231" t="s">
        <v>1097</v>
      </c>
      <c r="G861" s="232" t="s">
        <v>187</v>
      </c>
      <c r="H861" s="233">
        <v>4</v>
      </c>
      <c r="I861" s="234"/>
      <c r="J861" s="235">
        <f>ROUND(I861*H861,2)</f>
        <v>0</v>
      </c>
      <c r="K861" s="231" t="s">
        <v>1</v>
      </c>
      <c r="L861" s="45"/>
      <c r="M861" s="236" t="s">
        <v>1</v>
      </c>
      <c r="N861" s="237" t="s">
        <v>41</v>
      </c>
      <c r="O861" s="92"/>
      <c r="P861" s="238">
        <f>O861*H861</f>
        <v>0</v>
      </c>
      <c r="Q861" s="238">
        <v>0</v>
      </c>
      <c r="R861" s="238">
        <f>Q861*H861</f>
        <v>0</v>
      </c>
      <c r="S861" s="238">
        <v>0</v>
      </c>
      <c r="T861" s="239">
        <f>S861*H861</f>
        <v>0</v>
      </c>
      <c r="U861" s="39"/>
      <c r="V861" s="39"/>
      <c r="W861" s="39"/>
      <c r="X861" s="39"/>
      <c r="Y861" s="39"/>
      <c r="Z861" s="39"/>
      <c r="AA861" s="39"/>
      <c r="AB861" s="39"/>
      <c r="AC861" s="39"/>
      <c r="AD861" s="39"/>
      <c r="AE861" s="39"/>
      <c r="AR861" s="240" t="s">
        <v>398</v>
      </c>
      <c r="AT861" s="240" t="s">
        <v>256</v>
      </c>
      <c r="AU861" s="240" t="s">
        <v>85</v>
      </c>
      <c r="AY861" s="18" t="s">
        <v>253</v>
      </c>
      <c r="BE861" s="241">
        <f>IF(N861="základní",J861,0)</f>
        <v>0</v>
      </c>
      <c r="BF861" s="241">
        <f>IF(N861="snížená",J861,0)</f>
        <v>0</v>
      </c>
      <c r="BG861" s="241">
        <f>IF(N861="zákl. přenesená",J861,0)</f>
        <v>0</v>
      </c>
      <c r="BH861" s="241">
        <f>IF(N861="sníž. přenesená",J861,0)</f>
        <v>0</v>
      </c>
      <c r="BI861" s="241">
        <f>IF(N861="nulová",J861,0)</f>
        <v>0</v>
      </c>
      <c r="BJ861" s="18" t="s">
        <v>83</v>
      </c>
      <c r="BK861" s="241">
        <f>ROUND(I861*H861,2)</f>
        <v>0</v>
      </c>
      <c r="BL861" s="18" t="s">
        <v>398</v>
      </c>
      <c r="BM861" s="240" t="s">
        <v>1098</v>
      </c>
    </row>
    <row r="862" s="2" customFormat="1" ht="24.15" customHeight="1">
      <c r="A862" s="39"/>
      <c r="B862" s="40"/>
      <c r="C862" s="229" t="s">
        <v>1099</v>
      </c>
      <c r="D862" s="229" t="s">
        <v>256</v>
      </c>
      <c r="E862" s="230" t="s">
        <v>1100</v>
      </c>
      <c r="F862" s="231" t="s">
        <v>1101</v>
      </c>
      <c r="G862" s="232" t="s">
        <v>422</v>
      </c>
      <c r="H862" s="233">
        <v>8.0459999999999994</v>
      </c>
      <c r="I862" s="234"/>
      <c r="J862" s="235">
        <f>ROUND(I862*H862,2)</f>
        <v>0</v>
      </c>
      <c r="K862" s="231" t="s">
        <v>1</v>
      </c>
      <c r="L862" s="45"/>
      <c r="M862" s="236" t="s">
        <v>1</v>
      </c>
      <c r="N862" s="237" t="s">
        <v>41</v>
      </c>
      <c r="O862" s="92"/>
      <c r="P862" s="238">
        <f>O862*H862</f>
        <v>0</v>
      </c>
      <c r="Q862" s="238">
        <v>0</v>
      </c>
      <c r="R862" s="238">
        <f>Q862*H862</f>
        <v>0</v>
      </c>
      <c r="S862" s="238">
        <v>0</v>
      </c>
      <c r="T862" s="239">
        <f>S862*H862</f>
        <v>0</v>
      </c>
      <c r="U862" s="39"/>
      <c r="V862" s="39"/>
      <c r="W862" s="39"/>
      <c r="X862" s="39"/>
      <c r="Y862" s="39"/>
      <c r="Z862" s="39"/>
      <c r="AA862" s="39"/>
      <c r="AB862" s="39"/>
      <c r="AC862" s="39"/>
      <c r="AD862" s="39"/>
      <c r="AE862" s="39"/>
      <c r="AR862" s="240" t="s">
        <v>398</v>
      </c>
      <c r="AT862" s="240" t="s">
        <v>256</v>
      </c>
      <c r="AU862" s="240" t="s">
        <v>85</v>
      </c>
      <c r="AY862" s="18" t="s">
        <v>253</v>
      </c>
      <c r="BE862" s="241">
        <f>IF(N862="základní",J862,0)</f>
        <v>0</v>
      </c>
      <c r="BF862" s="241">
        <f>IF(N862="snížená",J862,0)</f>
        <v>0</v>
      </c>
      <c r="BG862" s="241">
        <f>IF(N862="zákl. přenesená",J862,0)</f>
        <v>0</v>
      </c>
      <c r="BH862" s="241">
        <f>IF(N862="sníž. přenesená",J862,0)</f>
        <v>0</v>
      </c>
      <c r="BI862" s="241">
        <f>IF(N862="nulová",J862,0)</f>
        <v>0</v>
      </c>
      <c r="BJ862" s="18" t="s">
        <v>83</v>
      </c>
      <c r="BK862" s="241">
        <f>ROUND(I862*H862,2)</f>
        <v>0</v>
      </c>
      <c r="BL862" s="18" t="s">
        <v>398</v>
      </c>
      <c r="BM862" s="240" t="s">
        <v>1102</v>
      </c>
    </row>
    <row r="863" s="12" customFormat="1" ht="22.8" customHeight="1">
      <c r="A863" s="12"/>
      <c r="B863" s="213"/>
      <c r="C863" s="214"/>
      <c r="D863" s="215" t="s">
        <v>75</v>
      </c>
      <c r="E863" s="227" t="s">
        <v>1103</v>
      </c>
      <c r="F863" s="227" t="s">
        <v>1104</v>
      </c>
      <c r="G863" s="214"/>
      <c r="H863" s="214"/>
      <c r="I863" s="217"/>
      <c r="J863" s="228">
        <f>BK863</f>
        <v>0</v>
      </c>
      <c r="K863" s="214"/>
      <c r="L863" s="219"/>
      <c r="M863" s="220"/>
      <c r="N863" s="221"/>
      <c r="O863" s="221"/>
      <c r="P863" s="222">
        <f>SUM(P864:P1017)</f>
        <v>0</v>
      </c>
      <c r="Q863" s="221"/>
      <c r="R863" s="222">
        <f>SUM(R864:R1017)</f>
        <v>0.77013049999999994</v>
      </c>
      <c r="S863" s="221"/>
      <c r="T863" s="223">
        <f>SUM(T864:T1017)</f>
        <v>0</v>
      </c>
      <c r="U863" s="12"/>
      <c r="V863" s="12"/>
      <c r="W863" s="12"/>
      <c r="X863" s="12"/>
      <c r="Y863" s="12"/>
      <c r="Z863" s="12"/>
      <c r="AA863" s="12"/>
      <c r="AB863" s="12"/>
      <c r="AC863" s="12"/>
      <c r="AD863" s="12"/>
      <c r="AE863" s="12"/>
      <c r="AR863" s="224" t="s">
        <v>85</v>
      </c>
      <c r="AT863" s="225" t="s">
        <v>75</v>
      </c>
      <c r="AU863" s="225" t="s">
        <v>83</v>
      </c>
      <c r="AY863" s="224" t="s">
        <v>253</v>
      </c>
      <c r="BK863" s="226">
        <f>SUM(BK864:BK1017)</f>
        <v>0</v>
      </c>
    </row>
    <row r="864" s="2" customFormat="1" ht="24.15" customHeight="1">
      <c r="A864" s="39"/>
      <c r="B864" s="40"/>
      <c r="C864" s="229" t="s">
        <v>1105</v>
      </c>
      <c r="D864" s="229" t="s">
        <v>256</v>
      </c>
      <c r="E864" s="230" t="s">
        <v>1106</v>
      </c>
      <c r="F864" s="231" t="s">
        <v>1107</v>
      </c>
      <c r="G864" s="232" t="s">
        <v>187</v>
      </c>
      <c r="H864" s="233">
        <v>110</v>
      </c>
      <c r="I864" s="234"/>
      <c r="J864" s="235">
        <f>ROUND(I864*H864,2)</f>
        <v>0</v>
      </c>
      <c r="K864" s="231" t="s">
        <v>1</v>
      </c>
      <c r="L864" s="45"/>
      <c r="M864" s="236" t="s">
        <v>1</v>
      </c>
      <c r="N864" s="237" t="s">
        <v>41</v>
      </c>
      <c r="O864" s="92"/>
      <c r="P864" s="238">
        <f>O864*H864</f>
        <v>0</v>
      </c>
      <c r="Q864" s="238">
        <v>1.0000000000000001E-05</v>
      </c>
      <c r="R864" s="238">
        <f>Q864*H864</f>
        <v>0.0011000000000000001</v>
      </c>
      <c r="S864" s="238">
        <v>0</v>
      </c>
      <c r="T864" s="239">
        <f>S864*H864</f>
        <v>0</v>
      </c>
      <c r="U864" s="39"/>
      <c r="V864" s="39"/>
      <c r="W864" s="39"/>
      <c r="X864" s="39"/>
      <c r="Y864" s="39"/>
      <c r="Z864" s="39"/>
      <c r="AA864" s="39"/>
      <c r="AB864" s="39"/>
      <c r="AC864" s="39"/>
      <c r="AD864" s="39"/>
      <c r="AE864" s="39"/>
      <c r="AR864" s="240" t="s">
        <v>398</v>
      </c>
      <c r="AT864" s="240" t="s">
        <v>256</v>
      </c>
      <c r="AU864" s="240" t="s">
        <v>85</v>
      </c>
      <c r="AY864" s="18" t="s">
        <v>253</v>
      </c>
      <c r="BE864" s="241">
        <f>IF(N864="základní",J864,0)</f>
        <v>0</v>
      </c>
      <c r="BF864" s="241">
        <f>IF(N864="snížená",J864,0)</f>
        <v>0</v>
      </c>
      <c r="BG864" s="241">
        <f>IF(N864="zákl. přenesená",J864,0)</f>
        <v>0</v>
      </c>
      <c r="BH864" s="241">
        <f>IF(N864="sníž. přenesená",J864,0)</f>
        <v>0</v>
      </c>
      <c r="BI864" s="241">
        <f>IF(N864="nulová",J864,0)</f>
        <v>0</v>
      </c>
      <c r="BJ864" s="18" t="s">
        <v>83</v>
      </c>
      <c r="BK864" s="241">
        <f>ROUND(I864*H864,2)</f>
        <v>0</v>
      </c>
      <c r="BL864" s="18" t="s">
        <v>398</v>
      </c>
      <c r="BM864" s="240" t="s">
        <v>1108</v>
      </c>
    </row>
    <row r="865" s="2" customFormat="1" ht="24.15" customHeight="1">
      <c r="A865" s="39"/>
      <c r="B865" s="40"/>
      <c r="C865" s="229" t="s">
        <v>1109</v>
      </c>
      <c r="D865" s="229" t="s">
        <v>256</v>
      </c>
      <c r="E865" s="230" t="s">
        <v>1110</v>
      </c>
      <c r="F865" s="231" t="s">
        <v>1111</v>
      </c>
      <c r="G865" s="232" t="s">
        <v>179</v>
      </c>
      <c r="H865" s="233">
        <v>1352.75</v>
      </c>
      <c r="I865" s="234"/>
      <c r="J865" s="235">
        <f>ROUND(I865*H865,2)</f>
        <v>0</v>
      </c>
      <c r="K865" s="231" t="s">
        <v>1</v>
      </c>
      <c r="L865" s="45"/>
      <c r="M865" s="236" t="s">
        <v>1</v>
      </c>
      <c r="N865" s="237" t="s">
        <v>41</v>
      </c>
      <c r="O865" s="92"/>
      <c r="P865" s="238">
        <f>O865*H865</f>
        <v>0</v>
      </c>
      <c r="Q865" s="238">
        <v>0.00020000000000000001</v>
      </c>
      <c r="R865" s="238">
        <f>Q865*H865</f>
        <v>0.27055000000000001</v>
      </c>
      <c r="S865" s="238">
        <v>0</v>
      </c>
      <c r="T865" s="239">
        <f>S865*H865</f>
        <v>0</v>
      </c>
      <c r="U865" s="39"/>
      <c r="V865" s="39"/>
      <c r="W865" s="39"/>
      <c r="X865" s="39"/>
      <c r="Y865" s="39"/>
      <c r="Z865" s="39"/>
      <c r="AA865" s="39"/>
      <c r="AB865" s="39"/>
      <c r="AC865" s="39"/>
      <c r="AD865" s="39"/>
      <c r="AE865" s="39"/>
      <c r="AR865" s="240" t="s">
        <v>398</v>
      </c>
      <c r="AT865" s="240" t="s">
        <v>256</v>
      </c>
      <c r="AU865" s="240" t="s">
        <v>85</v>
      </c>
      <c r="AY865" s="18" t="s">
        <v>253</v>
      </c>
      <c r="BE865" s="241">
        <f>IF(N865="základní",J865,0)</f>
        <v>0</v>
      </c>
      <c r="BF865" s="241">
        <f>IF(N865="snížená",J865,0)</f>
        <v>0</v>
      </c>
      <c r="BG865" s="241">
        <f>IF(N865="zákl. přenesená",J865,0)</f>
        <v>0</v>
      </c>
      <c r="BH865" s="241">
        <f>IF(N865="sníž. přenesená",J865,0)</f>
        <v>0</v>
      </c>
      <c r="BI865" s="241">
        <f>IF(N865="nulová",J865,0)</f>
        <v>0</v>
      </c>
      <c r="BJ865" s="18" t="s">
        <v>83</v>
      </c>
      <c r="BK865" s="241">
        <f>ROUND(I865*H865,2)</f>
        <v>0</v>
      </c>
      <c r="BL865" s="18" t="s">
        <v>398</v>
      </c>
      <c r="BM865" s="240" t="s">
        <v>1112</v>
      </c>
    </row>
    <row r="866" s="13" customFormat="1">
      <c r="A866" s="13"/>
      <c r="B866" s="247"/>
      <c r="C866" s="248"/>
      <c r="D866" s="249" t="s">
        <v>264</v>
      </c>
      <c r="E866" s="250" t="s">
        <v>1</v>
      </c>
      <c r="F866" s="251" t="s">
        <v>1113</v>
      </c>
      <c r="G866" s="248"/>
      <c r="H866" s="250" t="s">
        <v>1</v>
      </c>
      <c r="I866" s="252"/>
      <c r="J866" s="248"/>
      <c r="K866" s="248"/>
      <c r="L866" s="253"/>
      <c r="M866" s="254"/>
      <c r="N866" s="255"/>
      <c r="O866" s="255"/>
      <c r="P866" s="255"/>
      <c r="Q866" s="255"/>
      <c r="R866" s="255"/>
      <c r="S866" s="255"/>
      <c r="T866" s="256"/>
      <c r="U866" s="13"/>
      <c r="V866" s="13"/>
      <c r="W866" s="13"/>
      <c r="X866" s="13"/>
      <c r="Y866" s="13"/>
      <c r="Z866" s="13"/>
      <c r="AA866" s="13"/>
      <c r="AB866" s="13"/>
      <c r="AC866" s="13"/>
      <c r="AD866" s="13"/>
      <c r="AE866" s="13"/>
      <c r="AT866" s="257" t="s">
        <v>264</v>
      </c>
      <c r="AU866" s="257" t="s">
        <v>85</v>
      </c>
      <c r="AV866" s="13" t="s">
        <v>83</v>
      </c>
      <c r="AW866" s="13" t="s">
        <v>32</v>
      </c>
      <c r="AX866" s="13" t="s">
        <v>76</v>
      </c>
      <c r="AY866" s="257" t="s">
        <v>253</v>
      </c>
    </row>
    <row r="867" s="14" customFormat="1">
      <c r="A867" s="14"/>
      <c r="B867" s="258"/>
      <c r="C867" s="259"/>
      <c r="D867" s="249" t="s">
        <v>264</v>
      </c>
      <c r="E867" s="260" t="s">
        <v>1</v>
      </c>
      <c r="F867" s="261" t="s">
        <v>1114</v>
      </c>
      <c r="G867" s="259"/>
      <c r="H867" s="262">
        <v>1352.75</v>
      </c>
      <c r="I867" s="263"/>
      <c r="J867" s="259"/>
      <c r="K867" s="259"/>
      <c r="L867" s="264"/>
      <c r="M867" s="265"/>
      <c r="N867" s="266"/>
      <c r="O867" s="266"/>
      <c r="P867" s="266"/>
      <c r="Q867" s="266"/>
      <c r="R867" s="266"/>
      <c r="S867" s="266"/>
      <c r="T867" s="267"/>
      <c r="U867" s="14"/>
      <c r="V867" s="14"/>
      <c r="W867" s="14"/>
      <c r="X867" s="14"/>
      <c r="Y867" s="14"/>
      <c r="Z867" s="14"/>
      <c r="AA867" s="14"/>
      <c r="AB867" s="14"/>
      <c r="AC867" s="14"/>
      <c r="AD867" s="14"/>
      <c r="AE867" s="14"/>
      <c r="AT867" s="268" t="s">
        <v>264</v>
      </c>
      <c r="AU867" s="268" t="s">
        <v>85</v>
      </c>
      <c r="AV867" s="14" t="s">
        <v>85</v>
      </c>
      <c r="AW867" s="14" t="s">
        <v>32</v>
      </c>
      <c r="AX867" s="14" t="s">
        <v>83</v>
      </c>
      <c r="AY867" s="268" t="s">
        <v>253</v>
      </c>
    </row>
    <row r="868" s="2" customFormat="1" ht="24.15" customHeight="1">
      <c r="A868" s="39"/>
      <c r="B868" s="40"/>
      <c r="C868" s="229" t="s">
        <v>1115</v>
      </c>
      <c r="D868" s="229" t="s">
        <v>256</v>
      </c>
      <c r="E868" s="230" t="s">
        <v>1116</v>
      </c>
      <c r="F868" s="231" t="s">
        <v>1117</v>
      </c>
      <c r="G868" s="232" t="s">
        <v>179</v>
      </c>
      <c r="H868" s="233">
        <v>216.69999999999999</v>
      </c>
      <c r="I868" s="234"/>
      <c r="J868" s="235">
        <f>ROUND(I868*H868,2)</f>
        <v>0</v>
      </c>
      <c r="K868" s="231" t="s">
        <v>1</v>
      </c>
      <c r="L868" s="45"/>
      <c r="M868" s="236" t="s">
        <v>1</v>
      </c>
      <c r="N868" s="237" t="s">
        <v>41</v>
      </c>
      <c r="O868" s="92"/>
      <c r="P868" s="238">
        <f>O868*H868</f>
        <v>0</v>
      </c>
      <c r="Q868" s="238">
        <v>0.00020000000000000001</v>
      </c>
      <c r="R868" s="238">
        <f>Q868*H868</f>
        <v>0.043339999999999997</v>
      </c>
      <c r="S868" s="238">
        <v>0</v>
      </c>
      <c r="T868" s="239">
        <f>S868*H868</f>
        <v>0</v>
      </c>
      <c r="U868" s="39"/>
      <c r="V868" s="39"/>
      <c r="W868" s="39"/>
      <c r="X868" s="39"/>
      <c r="Y868" s="39"/>
      <c r="Z868" s="39"/>
      <c r="AA868" s="39"/>
      <c r="AB868" s="39"/>
      <c r="AC868" s="39"/>
      <c r="AD868" s="39"/>
      <c r="AE868" s="39"/>
      <c r="AR868" s="240" t="s">
        <v>398</v>
      </c>
      <c r="AT868" s="240" t="s">
        <v>256</v>
      </c>
      <c r="AU868" s="240" t="s">
        <v>85</v>
      </c>
      <c r="AY868" s="18" t="s">
        <v>253</v>
      </c>
      <c r="BE868" s="241">
        <f>IF(N868="základní",J868,0)</f>
        <v>0</v>
      </c>
      <c r="BF868" s="241">
        <f>IF(N868="snížená",J868,0)</f>
        <v>0</v>
      </c>
      <c r="BG868" s="241">
        <f>IF(N868="zákl. přenesená",J868,0)</f>
        <v>0</v>
      </c>
      <c r="BH868" s="241">
        <f>IF(N868="sníž. přenesená",J868,0)</f>
        <v>0</v>
      </c>
      <c r="BI868" s="241">
        <f>IF(N868="nulová",J868,0)</f>
        <v>0</v>
      </c>
      <c r="BJ868" s="18" t="s">
        <v>83</v>
      </c>
      <c r="BK868" s="241">
        <f>ROUND(I868*H868,2)</f>
        <v>0</v>
      </c>
      <c r="BL868" s="18" t="s">
        <v>398</v>
      </c>
      <c r="BM868" s="240" t="s">
        <v>1118</v>
      </c>
    </row>
    <row r="869" s="13" customFormat="1">
      <c r="A869" s="13"/>
      <c r="B869" s="247"/>
      <c r="C869" s="248"/>
      <c r="D869" s="249" t="s">
        <v>264</v>
      </c>
      <c r="E869" s="250" t="s">
        <v>1</v>
      </c>
      <c r="F869" s="251" t="s">
        <v>1119</v>
      </c>
      <c r="G869" s="248"/>
      <c r="H869" s="250" t="s">
        <v>1</v>
      </c>
      <c r="I869" s="252"/>
      <c r="J869" s="248"/>
      <c r="K869" s="248"/>
      <c r="L869" s="253"/>
      <c r="M869" s="254"/>
      <c r="N869" s="255"/>
      <c r="O869" s="255"/>
      <c r="P869" s="255"/>
      <c r="Q869" s="255"/>
      <c r="R869" s="255"/>
      <c r="S869" s="255"/>
      <c r="T869" s="256"/>
      <c r="U869" s="13"/>
      <c r="V869" s="13"/>
      <c r="W869" s="13"/>
      <c r="X869" s="13"/>
      <c r="Y869" s="13"/>
      <c r="Z869" s="13"/>
      <c r="AA869" s="13"/>
      <c r="AB869" s="13"/>
      <c r="AC869" s="13"/>
      <c r="AD869" s="13"/>
      <c r="AE869" s="13"/>
      <c r="AT869" s="257" t="s">
        <v>264</v>
      </c>
      <c r="AU869" s="257" t="s">
        <v>85</v>
      </c>
      <c r="AV869" s="13" t="s">
        <v>83</v>
      </c>
      <c r="AW869" s="13" t="s">
        <v>32</v>
      </c>
      <c r="AX869" s="13" t="s">
        <v>76</v>
      </c>
      <c r="AY869" s="257" t="s">
        <v>253</v>
      </c>
    </row>
    <row r="870" s="14" customFormat="1">
      <c r="A870" s="14"/>
      <c r="B870" s="258"/>
      <c r="C870" s="259"/>
      <c r="D870" s="249" t="s">
        <v>264</v>
      </c>
      <c r="E870" s="260" t="s">
        <v>1</v>
      </c>
      <c r="F870" s="261" t="s">
        <v>1120</v>
      </c>
      <c r="G870" s="259"/>
      <c r="H870" s="262">
        <v>183</v>
      </c>
      <c r="I870" s="263"/>
      <c r="J870" s="259"/>
      <c r="K870" s="259"/>
      <c r="L870" s="264"/>
      <c r="M870" s="265"/>
      <c r="N870" s="266"/>
      <c r="O870" s="266"/>
      <c r="P870" s="266"/>
      <c r="Q870" s="266"/>
      <c r="R870" s="266"/>
      <c r="S870" s="266"/>
      <c r="T870" s="267"/>
      <c r="U870" s="14"/>
      <c r="V870" s="14"/>
      <c r="W870" s="14"/>
      <c r="X870" s="14"/>
      <c r="Y870" s="14"/>
      <c r="Z870" s="14"/>
      <c r="AA870" s="14"/>
      <c r="AB870" s="14"/>
      <c r="AC870" s="14"/>
      <c r="AD870" s="14"/>
      <c r="AE870" s="14"/>
      <c r="AT870" s="268" t="s">
        <v>264</v>
      </c>
      <c r="AU870" s="268" t="s">
        <v>85</v>
      </c>
      <c r="AV870" s="14" t="s">
        <v>85</v>
      </c>
      <c r="AW870" s="14" t="s">
        <v>32</v>
      </c>
      <c r="AX870" s="14" t="s">
        <v>76</v>
      </c>
      <c r="AY870" s="268" t="s">
        <v>253</v>
      </c>
    </row>
    <row r="871" s="13" customFormat="1">
      <c r="A871" s="13"/>
      <c r="B871" s="247"/>
      <c r="C871" s="248"/>
      <c r="D871" s="249" t="s">
        <v>264</v>
      </c>
      <c r="E871" s="250" t="s">
        <v>1</v>
      </c>
      <c r="F871" s="251" t="s">
        <v>277</v>
      </c>
      <c r="G871" s="248"/>
      <c r="H871" s="250" t="s">
        <v>1</v>
      </c>
      <c r="I871" s="252"/>
      <c r="J871" s="248"/>
      <c r="K871" s="248"/>
      <c r="L871" s="253"/>
      <c r="M871" s="254"/>
      <c r="N871" s="255"/>
      <c r="O871" s="255"/>
      <c r="P871" s="255"/>
      <c r="Q871" s="255"/>
      <c r="R871" s="255"/>
      <c r="S871" s="255"/>
      <c r="T871" s="256"/>
      <c r="U871" s="13"/>
      <c r="V871" s="13"/>
      <c r="W871" s="13"/>
      <c r="X871" s="13"/>
      <c r="Y871" s="13"/>
      <c r="Z871" s="13"/>
      <c r="AA871" s="13"/>
      <c r="AB871" s="13"/>
      <c r="AC871" s="13"/>
      <c r="AD871" s="13"/>
      <c r="AE871" s="13"/>
      <c r="AT871" s="257" t="s">
        <v>264</v>
      </c>
      <c r="AU871" s="257" t="s">
        <v>85</v>
      </c>
      <c r="AV871" s="13" t="s">
        <v>83</v>
      </c>
      <c r="AW871" s="13" t="s">
        <v>32</v>
      </c>
      <c r="AX871" s="13" t="s">
        <v>76</v>
      </c>
      <c r="AY871" s="257" t="s">
        <v>253</v>
      </c>
    </row>
    <row r="872" s="13" customFormat="1">
      <c r="A872" s="13"/>
      <c r="B872" s="247"/>
      <c r="C872" s="248"/>
      <c r="D872" s="249" t="s">
        <v>264</v>
      </c>
      <c r="E872" s="250" t="s">
        <v>1</v>
      </c>
      <c r="F872" s="251" t="s">
        <v>266</v>
      </c>
      <c r="G872" s="248"/>
      <c r="H872" s="250" t="s">
        <v>1</v>
      </c>
      <c r="I872" s="252"/>
      <c r="J872" s="248"/>
      <c r="K872" s="248"/>
      <c r="L872" s="253"/>
      <c r="M872" s="254"/>
      <c r="N872" s="255"/>
      <c r="O872" s="255"/>
      <c r="P872" s="255"/>
      <c r="Q872" s="255"/>
      <c r="R872" s="255"/>
      <c r="S872" s="255"/>
      <c r="T872" s="256"/>
      <c r="U872" s="13"/>
      <c r="V872" s="13"/>
      <c r="W872" s="13"/>
      <c r="X872" s="13"/>
      <c r="Y872" s="13"/>
      <c r="Z872" s="13"/>
      <c r="AA872" s="13"/>
      <c r="AB872" s="13"/>
      <c r="AC872" s="13"/>
      <c r="AD872" s="13"/>
      <c r="AE872" s="13"/>
      <c r="AT872" s="257" t="s">
        <v>264</v>
      </c>
      <c r="AU872" s="257" t="s">
        <v>85</v>
      </c>
      <c r="AV872" s="13" t="s">
        <v>83</v>
      </c>
      <c r="AW872" s="13" t="s">
        <v>32</v>
      </c>
      <c r="AX872" s="13" t="s">
        <v>76</v>
      </c>
      <c r="AY872" s="257" t="s">
        <v>253</v>
      </c>
    </row>
    <row r="873" s="14" customFormat="1">
      <c r="A873" s="14"/>
      <c r="B873" s="258"/>
      <c r="C873" s="259"/>
      <c r="D873" s="249" t="s">
        <v>264</v>
      </c>
      <c r="E873" s="260" t="s">
        <v>1</v>
      </c>
      <c r="F873" s="261" t="s">
        <v>316</v>
      </c>
      <c r="G873" s="259"/>
      <c r="H873" s="262">
        <v>16.850000000000001</v>
      </c>
      <c r="I873" s="263"/>
      <c r="J873" s="259"/>
      <c r="K873" s="259"/>
      <c r="L873" s="264"/>
      <c r="M873" s="265"/>
      <c r="N873" s="266"/>
      <c r="O873" s="266"/>
      <c r="P873" s="266"/>
      <c r="Q873" s="266"/>
      <c r="R873" s="266"/>
      <c r="S873" s="266"/>
      <c r="T873" s="267"/>
      <c r="U873" s="14"/>
      <c r="V873" s="14"/>
      <c r="W873" s="14"/>
      <c r="X873" s="14"/>
      <c r="Y873" s="14"/>
      <c r="Z873" s="14"/>
      <c r="AA873" s="14"/>
      <c r="AB873" s="14"/>
      <c r="AC873" s="14"/>
      <c r="AD873" s="14"/>
      <c r="AE873" s="14"/>
      <c r="AT873" s="268" t="s">
        <v>264</v>
      </c>
      <c r="AU873" s="268" t="s">
        <v>85</v>
      </c>
      <c r="AV873" s="14" t="s">
        <v>85</v>
      </c>
      <c r="AW873" s="14" t="s">
        <v>32</v>
      </c>
      <c r="AX873" s="14" t="s">
        <v>76</v>
      </c>
      <c r="AY873" s="268" t="s">
        <v>253</v>
      </c>
    </row>
    <row r="874" s="13" customFormat="1">
      <c r="A874" s="13"/>
      <c r="B874" s="247"/>
      <c r="C874" s="248"/>
      <c r="D874" s="249" t="s">
        <v>264</v>
      </c>
      <c r="E874" s="250" t="s">
        <v>1</v>
      </c>
      <c r="F874" s="251" t="s">
        <v>357</v>
      </c>
      <c r="G874" s="248"/>
      <c r="H874" s="250" t="s">
        <v>1</v>
      </c>
      <c r="I874" s="252"/>
      <c r="J874" s="248"/>
      <c r="K874" s="248"/>
      <c r="L874" s="253"/>
      <c r="M874" s="254"/>
      <c r="N874" s="255"/>
      <c r="O874" s="255"/>
      <c r="P874" s="255"/>
      <c r="Q874" s="255"/>
      <c r="R874" s="255"/>
      <c r="S874" s="255"/>
      <c r="T874" s="256"/>
      <c r="U874" s="13"/>
      <c r="V874" s="13"/>
      <c r="W874" s="13"/>
      <c r="X874" s="13"/>
      <c r="Y874" s="13"/>
      <c r="Z874" s="13"/>
      <c r="AA874" s="13"/>
      <c r="AB874" s="13"/>
      <c r="AC874" s="13"/>
      <c r="AD874" s="13"/>
      <c r="AE874" s="13"/>
      <c r="AT874" s="257" t="s">
        <v>264</v>
      </c>
      <c r="AU874" s="257" t="s">
        <v>85</v>
      </c>
      <c r="AV874" s="13" t="s">
        <v>83</v>
      </c>
      <c r="AW874" s="13" t="s">
        <v>32</v>
      </c>
      <c r="AX874" s="13" t="s">
        <v>76</v>
      </c>
      <c r="AY874" s="257" t="s">
        <v>253</v>
      </c>
    </row>
    <row r="875" s="13" customFormat="1">
      <c r="A875" s="13"/>
      <c r="B875" s="247"/>
      <c r="C875" s="248"/>
      <c r="D875" s="249" t="s">
        <v>264</v>
      </c>
      <c r="E875" s="250" t="s">
        <v>1</v>
      </c>
      <c r="F875" s="251" t="s">
        <v>360</v>
      </c>
      <c r="G875" s="248"/>
      <c r="H875" s="250" t="s">
        <v>1</v>
      </c>
      <c r="I875" s="252"/>
      <c r="J875" s="248"/>
      <c r="K875" s="248"/>
      <c r="L875" s="253"/>
      <c r="M875" s="254"/>
      <c r="N875" s="255"/>
      <c r="O875" s="255"/>
      <c r="P875" s="255"/>
      <c r="Q875" s="255"/>
      <c r="R875" s="255"/>
      <c r="S875" s="255"/>
      <c r="T875" s="256"/>
      <c r="U875" s="13"/>
      <c r="V875" s="13"/>
      <c r="W875" s="13"/>
      <c r="X875" s="13"/>
      <c r="Y875" s="13"/>
      <c r="Z875" s="13"/>
      <c r="AA875" s="13"/>
      <c r="AB875" s="13"/>
      <c r="AC875" s="13"/>
      <c r="AD875" s="13"/>
      <c r="AE875" s="13"/>
      <c r="AT875" s="257" t="s">
        <v>264</v>
      </c>
      <c r="AU875" s="257" t="s">
        <v>85</v>
      </c>
      <c r="AV875" s="13" t="s">
        <v>83</v>
      </c>
      <c r="AW875" s="13" t="s">
        <v>32</v>
      </c>
      <c r="AX875" s="13" t="s">
        <v>76</v>
      </c>
      <c r="AY875" s="257" t="s">
        <v>253</v>
      </c>
    </row>
    <row r="876" s="14" customFormat="1">
      <c r="A876" s="14"/>
      <c r="B876" s="258"/>
      <c r="C876" s="259"/>
      <c r="D876" s="249" t="s">
        <v>264</v>
      </c>
      <c r="E876" s="260" t="s">
        <v>1</v>
      </c>
      <c r="F876" s="261" t="s">
        <v>316</v>
      </c>
      <c r="G876" s="259"/>
      <c r="H876" s="262">
        <v>16.850000000000001</v>
      </c>
      <c r="I876" s="263"/>
      <c r="J876" s="259"/>
      <c r="K876" s="259"/>
      <c r="L876" s="264"/>
      <c r="M876" s="265"/>
      <c r="N876" s="266"/>
      <c r="O876" s="266"/>
      <c r="P876" s="266"/>
      <c r="Q876" s="266"/>
      <c r="R876" s="266"/>
      <c r="S876" s="266"/>
      <c r="T876" s="267"/>
      <c r="U876" s="14"/>
      <c r="V876" s="14"/>
      <c r="W876" s="14"/>
      <c r="X876" s="14"/>
      <c r="Y876" s="14"/>
      <c r="Z876" s="14"/>
      <c r="AA876" s="14"/>
      <c r="AB876" s="14"/>
      <c r="AC876" s="14"/>
      <c r="AD876" s="14"/>
      <c r="AE876" s="14"/>
      <c r="AT876" s="268" t="s">
        <v>264</v>
      </c>
      <c r="AU876" s="268" t="s">
        <v>85</v>
      </c>
      <c r="AV876" s="14" t="s">
        <v>85</v>
      </c>
      <c r="AW876" s="14" t="s">
        <v>32</v>
      </c>
      <c r="AX876" s="14" t="s">
        <v>76</v>
      </c>
      <c r="AY876" s="268" t="s">
        <v>253</v>
      </c>
    </row>
    <row r="877" s="15" customFormat="1">
      <c r="A877" s="15"/>
      <c r="B877" s="269"/>
      <c r="C877" s="270"/>
      <c r="D877" s="249" t="s">
        <v>264</v>
      </c>
      <c r="E877" s="271" t="s">
        <v>1</v>
      </c>
      <c r="F877" s="272" t="s">
        <v>283</v>
      </c>
      <c r="G877" s="270"/>
      <c r="H877" s="273">
        <v>216.69999999999999</v>
      </c>
      <c r="I877" s="274"/>
      <c r="J877" s="270"/>
      <c r="K877" s="270"/>
      <c r="L877" s="275"/>
      <c r="M877" s="276"/>
      <c r="N877" s="277"/>
      <c r="O877" s="277"/>
      <c r="P877" s="277"/>
      <c r="Q877" s="277"/>
      <c r="R877" s="277"/>
      <c r="S877" s="277"/>
      <c r="T877" s="278"/>
      <c r="U877" s="15"/>
      <c r="V877" s="15"/>
      <c r="W877" s="15"/>
      <c r="X877" s="15"/>
      <c r="Y877" s="15"/>
      <c r="Z877" s="15"/>
      <c r="AA877" s="15"/>
      <c r="AB877" s="15"/>
      <c r="AC877" s="15"/>
      <c r="AD877" s="15"/>
      <c r="AE877" s="15"/>
      <c r="AT877" s="279" t="s">
        <v>264</v>
      </c>
      <c r="AU877" s="279" t="s">
        <v>85</v>
      </c>
      <c r="AV877" s="15" t="s">
        <v>260</v>
      </c>
      <c r="AW877" s="15" t="s">
        <v>32</v>
      </c>
      <c r="AX877" s="15" t="s">
        <v>83</v>
      </c>
      <c r="AY877" s="279" t="s">
        <v>253</v>
      </c>
    </row>
    <row r="878" s="2" customFormat="1" ht="33" customHeight="1">
      <c r="A878" s="39"/>
      <c r="B878" s="40"/>
      <c r="C878" s="229" t="s">
        <v>1121</v>
      </c>
      <c r="D878" s="229" t="s">
        <v>256</v>
      </c>
      <c r="E878" s="230" t="s">
        <v>1122</v>
      </c>
      <c r="F878" s="231" t="s">
        <v>1113</v>
      </c>
      <c r="G878" s="232" t="s">
        <v>179</v>
      </c>
      <c r="H878" s="233">
        <v>1352.75</v>
      </c>
      <c r="I878" s="234"/>
      <c r="J878" s="235">
        <f>ROUND(I878*H878,2)</f>
        <v>0</v>
      </c>
      <c r="K878" s="231" t="s">
        <v>1</v>
      </c>
      <c r="L878" s="45"/>
      <c r="M878" s="236" t="s">
        <v>1</v>
      </c>
      <c r="N878" s="237" t="s">
        <v>41</v>
      </c>
      <c r="O878" s="92"/>
      <c r="P878" s="238">
        <f>O878*H878</f>
        <v>0</v>
      </c>
      <c r="Q878" s="238">
        <v>0.00029</v>
      </c>
      <c r="R878" s="238">
        <f>Q878*H878</f>
        <v>0.39229750000000002</v>
      </c>
      <c r="S878" s="238">
        <v>0</v>
      </c>
      <c r="T878" s="239">
        <f>S878*H878</f>
        <v>0</v>
      </c>
      <c r="U878" s="39"/>
      <c r="V878" s="39"/>
      <c r="W878" s="39"/>
      <c r="X878" s="39"/>
      <c r="Y878" s="39"/>
      <c r="Z878" s="39"/>
      <c r="AA878" s="39"/>
      <c r="AB878" s="39"/>
      <c r="AC878" s="39"/>
      <c r="AD878" s="39"/>
      <c r="AE878" s="39"/>
      <c r="AR878" s="240" t="s">
        <v>398</v>
      </c>
      <c r="AT878" s="240" t="s">
        <v>256</v>
      </c>
      <c r="AU878" s="240" t="s">
        <v>85</v>
      </c>
      <c r="AY878" s="18" t="s">
        <v>253</v>
      </c>
      <c r="BE878" s="241">
        <f>IF(N878="základní",J878,0)</f>
        <v>0</v>
      </c>
      <c r="BF878" s="241">
        <f>IF(N878="snížená",J878,0)</f>
        <v>0</v>
      </c>
      <c r="BG878" s="241">
        <f>IF(N878="zákl. přenesená",J878,0)</f>
        <v>0</v>
      </c>
      <c r="BH878" s="241">
        <f>IF(N878="sníž. přenesená",J878,0)</f>
        <v>0</v>
      </c>
      <c r="BI878" s="241">
        <f>IF(N878="nulová",J878,0)</f>
        <v>0</v>
      </c>
      <c r="BJ878" s="18" t="s">
        <v>83</v>
      </c>
      <c r="BK878" s="241">
        <f>ROUND(I878*H878,2)</f>
        <v>0</v>
      </c>
      <c r="BL878" s="18" t="s">
        <v>398</v>
      </c>
      <c r="BM878" s="240" t="s">
        <v>1123</v>
      </c>
    </row>
    <row r="879" s="13" customFormat="1">
      <c r="A879" s="13"/>
      <c r="B879" s="247"/>
      <c r="C879" s="248"/>
      <c r="D879" s="249" t="s">
        <v>264</v>
      </c>
      <c r="E879" s="250" t="s">
        <v>1</v>
      </c>
      <c r="F879" s="251" t="s">
        <v>277</v>
      </c>
      <c r="G879" s="248"/>
      <c r="H879" s="250" t="s">
        <v>1</v>
      </c>
      <c r="I879" s="252"/>
      <c r="J879" s="248"/>
      <c r="K879" s="248"/>
      <c r="L879" s="253"/>
      <c r="M879" s="254"/>
      <c r="N879" s="255"/>
      <c r="O879" s="255"/>
      <c r="P879" s="255"/>
      <c r="Q879" s="255"/>
      <c r="R879" s="255"/>
      <c r="S879" s="255"/>
      <c r="T879" s="256"/>
      <c r="U879" s="13"/>
      <c r="V879" s="13"/>
      <c r="W879" s="13"/>
      <c r="X879" s="13"/>
      <c r="Y879" s="13"/>
      <c r="Z879" s="13"/>
      <c r="AA879" s="13"/>
      <c r="AB879" s="13"/>
      <c r="AC879" s="13"/>
      <c r="AD879" s="13"/>
      <c r="AE879" s="13"/>
      <c r="AT879" s="257" t="s">
        <v>264</v>
      </c>
      <c r="AU879" s="257" t="s">
        <v>85</v>
      </c>
      <c r="AV879" s="13" t="s">
        <v>83</v>
      </c>
      <c r="AW879" s="13" t="s">
        <v>32</v>
      </c>
      <c r="AX879" s="13" t="s">
        <v>76</v>
      </c>
      <c r="AY879" s="257" t="s">
        <v>253</v>
      </c>
    </row>
    <row r="880" s="13" customFormat="1">
      <c r="A880" s="13"/>
      <c r="B880" s="247"/>
      <c r="C880" s="248"/>
      <c r="D880" s="249" t="s">
        <v>264</v>
      </c>
      <c r="E880" s="250" t="s">
        <v>1</v>
      </c>
      <c r="F880" s="251" t="s">
        <v>310</v>
      </c>
      <c r="G880" s="248"/>
      <c r="H880" s="250" t="s">
        <v>1</v>
      </c>
      <c r="I880" s="252"/>
      <c r="J880" s="248"/>
      <c r="K880" s="248"/>
      <c r="L880" s="253"/>
      <c r="M880" s="254"/>
      <c r="N880" s="255"/>
      <c r="O880" s="255"/>
      <c r="P880" s="255"/>
      <c r="Q880" s="255"/>
      <c r="R880" s="255"/>
      <c r="S880" s="255"/>
      <c r="T880" s="256"/>
      <c r="U880" s="13"/>
      <c r="V880" s="13"/>
      <c r="W880" s="13"/>
      <c r="X880" s="13"/>
      <c r="Y880" s="13"/>
      <c r="Z880" s="13"/>
      <c r="AA880" s="13"/>
      <c r="AB880" s="13"/>
      <c r="AC880" s="13"/>
      <c r="AD880" s="13"/>
      <c r="AE880" s="13"/>
      <c r="AT880" s="257" t="s">
        <v>264</v>
      </c>
      <c r="AU880" s="257" t="s">
        <v>85</v>
      </c>
      <c r="AV880" s="13" t="s">
        <v>83</v>
      </c>
      <c r="AW880" s="13" t="s">
        <v>32</v>
      </c>
      <c r="AX880" s="13" t="s">
        <v>76</v>
      </c>
      <c r="AY880" s="257" t="s">
        <v>253</v>
      </c>
    </row>
    <row r="881" s="13" customFormat="1">
      <c r="A881" s="13"/>
      <c r="B881" s="247"/>
      <c r="C881" s="248"/>
      <c r="D881" s="249" t="s">
        <v>264</v>
      </c>
      <c r="E881" s="250" t="s">
        <v>1</v>
      </c>
      <c r="F881" s="251" t="s">
        <v>311</v>
      </c>
      <c r="G881" s="248"/>
      <c r="H881" s="250" t="s">
        <v>1</v>
      </c>
      <c r="I881" s="252"/>
      <c r="J881" s="248"/>
      <c r="K881" s="248"/>
      <c r="L881" s="253"/>
      <c r="M881" s="254"/>
      <c r="N881" s="255"/>
      <c r="O881" s="255"/>
      <c r="P881" s="255"/>
      <c r="Q881" s="255"/>
      <c r="R881" s="255"/>
      <c r="S881" s="255"/>
      <c r="T881" s="256"/>
      <c r="U881" s="13"/>
      <c r="V881" s="13"/>
      <c r="W881" s="13"/>
      <c r="X881" s="13"/>
      <c r="Y881" s="13"/>
      <c r="Z881" s="13"/>
      <c r="AA881" s="13"/>
      <c r="AB881" s="13"/>
      <c r="AC881" s="13"/>
      <c r="AD881" s="13"/>
      <c r="AE881" s="13"/>
      <c r="AT881" s="257" t="s">
        <v>264</v>
      </c>
      <c r="AU881" s="257" t="s">
        <v>85</v>
      </c>
      <c r="AV881" s="13" t="s">
        <v>83</v>
      </c>
      <c r="AW881" s="13" t="s">
        <v>32</v>
      </c>
      <c r="AX881" s="13" t="s">
        <v>76</v>
      </c>
      <c r="AY881" s="257" t="s">
        <v>253</v>
      </c>
    </row>
    <row r="882" s="14" customFormat="1">
      <c r="A882" s="14"/>
      <c r="B882" s="258"/>
      <c r="C882" s="259"/>
      <c r="D882" s="249" t="s">
        <v>264</v>
      </c>
      <c r="E882" s="260" t="s">
        <v>1</v>
      </c>
      <c r="F882" s="261" t="s">
        <v>1124</v>
      </c>
      <c r="G882" s="259"/>
      <c r="H882" s="262">
        <v>36.258000000000003</v>
      </c>
      <c r="I882" s="263"/>
      <c r="J882" s="259"/>
      <c r="K882" s="259"/>
      <c r="L882" s="264"/>
      <c r="M882" s="265"/>
      <c r="N882" s="266"/>
      <c r="O882" s="266"/>
      <c r="P882" s="266"/>
      <c r="Q882" s="266"/>
      <c r="R882" s="266"/>
      <c r="S882" s="266"/>
      <c r="T882" s="267"/>
      <c r="U882" s="14"/>
      <c r="V882" s="14"/>
      <c r="W882" s="14"/>
      <c r="X882" s="14"/>
      <c r="Y882" s="14"/>
      <c r="Z882" s="14"/>
      <c r="AA882" s="14"/>
      <c r="AB882" s="14"/>
      <c r="AC882" s="14"/>
      <c r="AD882" s="14"/>
      <c r="AE882" s="14"/>
      <c r="AT882" s="268" t="s">
        <v>264</v>
      </c>
      <c r="AU882" s="268" t="s">
        <v>85</v>
      </c>
      <c r="AV882" s="14" t="s">
        <v>85</v>
      </c>
      <c r="AW882" s="14" t="s">
        <v>32</v>
      </c>
      <c r="AX882" s="14" t="s">
        <v>76</v>
      </c>
      <c r="AY882" s="268" t="s">
        <v>253</v>
      </c>
    </row>
    <row r="883" s="13" customFormat="1">
      <c r="A883" s="13"/>
      <c r="B883" s="247"/>
      <c r="C883" s="248"/>
      <c r="D883" s="249" t="s">
        <v>264</v>
      </c>
      <c r="E883" s="250" t="s">
        <v>1</v>
      </c>
      <c r="F883" s="251" t="s">
        <v>313</v>
      </c>
      <c r="G883" s="248"/>
      <c r="H883" s="250" t="s">
        <v>1</v>
      </c>
      <c r="I883" s="252"/>
      <c r="J883" s="248"/>
      <c r="K883" s="248"/>
      <c r="L883" s="253"/>
      <c r="M883" s="254"/>
      <c r="N883" s="255"/>
      <c r="O883" s="255"/>
      <c r="P883" s="255"/>
      <c r="Q883" s="255"/>
      <c r="R883" s="255"/>
      <c r="S883" s="255"/>
      <c r="T883" s="256"/>
      <c r="U883" s="13"/>
      <c r="V883" s="13"/>
      <c r="W883" s="13"/>
      <c r="X883" s="13"/>
      <c r="Y883" s="13"/>
      <c r="Z883" s="13"/>
      <c r="AA883" s="13"/>
      <c r="AB883" s="13"/>
      <c r="AC883" s="13"/>
      <c r="AD883" s="13"/>
      <c r="AE883" s="13"/>
      <c r="AT883" s="257" t="s">
        <v>264</v>
      </c>
      <c r="AU883" s="257" t="s">
        <v>85</v>
      </c>
      <c r="AV883" s="13" t="s">
        <v>83</v>
      </c>
      <c r="AW883" s="13" t="s">
        <v>32</v>
      </c>
      <c r="AX883" s="13" t="s">
        <v>76</v>
      </c>
      <c r="AY883" s="257" t="s">
        <v>253</v>
      </c>
    </row>
    <row r="884" s="14" customFormat="1">
      <c r="A884" s="14"/>
      <c r="B884" s="258"/>
      <c r="C884" s="259"/>
      <c r="D884" s="249" t="s">
        <v>264</v>
      </c>
      <c r="E884" s="260" t="s">
        <v>1</v>
      </c>
      <c r="F884" s="261" t="s">
        <v>1125</v>
      </c>
      <c r="G884" s="259"/>
      <c r="H884" s="262">
        <v>155.898</v>
      </c>
      <c r="I884" s="263"/>
      <c r="J884" s="259"/>
      <c r="K884" s="259"/>
      <c r="L884" s="264"/>
      <c r="M884" s="265"/>
      <c r="N884" s="266"/>
      <c r="O884" s="266"/>
      <c r="P884" s="266"/>
      <c r="Q884" s="266"/>
      <c r="R884" s="266"/>
      <c r="S884" s="266"/>
      <c r="T884" s="267"/>
      <c r="U884" s="14"/>
      <c r="V884" s="14"/>
      <c r="W884" s="14"/>
      <c r="X884" s="14"/>
      <c r="Y884" s="14"/>
      <c r="Z884" s="14"/>
      <c r="AA884" s="14"/>
      <c r="AB884" s="14"/>
      <c r="AC884" s="14"/>
      <c r="AD884" s="14"/>
      <c r="AE884" s="14"/>
      <c r="AT884" s="268" t="s">
        <v>264</v>
      </c>
      <c r="AU884" s="268" t="s">
        <v>85</v>
      </c>
      <c r="AV884" s="14" t="s">
        <v>85</v>
      </c>
      <c r="AW884" s="14" t="s">
        <v>32</v>
      </c>
      <c r="AX884" s="14" t="s">
        <v>76</v>
      </c>
      <c r="AY884" s="268" t="s">
        <v>253</v>
      </c>
    </row>
    <row r="885" s="13" customFormat="1">
      <c r="A885" s="13"/>
      <c r="B885" s="247"/>
      <c r="C885" s="248"/>
      <c r="D885" s="249" t="s">
        <v>264</v>
      </c>
      <c r="E885" s="250" t="s">
        <v>1</v>
      </c>
      <c r="F885" s="251" t="s">
        <v>315</v>
      </c>
      <c r="G885" s="248"/>
      <c r="H885" s="250" t="s">
        <v>1</v>
      </c>
      <c r="I885" s="252"/>
      <c r="J885" s="248"/>
      <c r="K885" s="248"/>
      <c r="L885" s="253"/>
      <c r="M885" s="254"/>
      <c r="N885" s="255"/>
      <c r="O885" s="255"/>
      <c r="P885" s="255"/>
      <c r="Q885" s="255"/>
      <c r="R885" s="255"/>
      <c r="S885" s="255"/>
      <c r="T885" s="256"/>
      <c r="U885" s="13"/>
      <c r="V885" s="13"/>
      <c r="W885" s="13"/>
      <c r="X885" s="13"/>
      <c r="Y885" s="13"/>
      <c r="Z885" s="13"/>
      <c r="AA885" s="13"/>
      <c r="AB885" s="13"/>
      <c r="AC885" s="13"/>
      <c r="AD885" s="13"/>
      <c r="AE885" s="13"/>
      <c r="AT885" s="257" t="s">
        <v>264</v>
      </c>
      <c r="AU885" s="257" t="s">
        <v>85</v>
      </c>
      <c r="AV885" s="13" t="s">
        <v>83</v>
      </c>
      <c r="AW885" s="13" t="s">
        <v>32</v>
      </c>
      <c r="AX885" s="13" t="s">
        <v>76</v>
      </c>
      <c r="AY885" s="257" t="s">
        <v>253</v>
      </c>
    </row>
    <row r="886" s="14" customFormat="1">
      <c r="A886" s="14"/>
      <c r="B886" s="258"/>
      <c r="C886" s="259"/>
      <c r="D886" s="249" t="s">
        <v>264</v>
      </c>
      <c r="E886" s="260" t="s">
        <v>1</v>
      </c>
      <c r="F886" s="261" t="s">
        <v>1126</v>
      </c>
      <c r="G886" s="259"/>
      <c r="H886" s="262">
        <v>74.295000000000002</v>
      </c>
      <c r="I886" s="263"/>
      <c r="J886" s="259"/>
      <c r="K886" s="259"/>
      <c r="L886" s="264"/>
      <c r="M886" s="265"/>
      <c r="N886" s="266"/>
      <c r="O886" s="266"/>
      <c r="P886" s="266"/>
      <c r="Q886" s="266"/>
      <c r="R886" s="266"/>
      <c r="S886" s="266"/>
      <c r="T886" s="267"/>
      <c r="U886" s="14"/>
      <c r="V886" s="14"/>
      <c r="W886" s="14"/>
      <c r="X886" s="14"/>
      <c r="Y886" s="14"/>
      <c r="Z886" s="14"/>
      <c r="AA886" s="14"/>
      <c r="AB886" s="14"/>
      <c r="AC886" s="14"/>
      <c r="AD886" s="14"/>
      <c r="AE886" s="14"/>
      <c r="AT886" s="268" t="s">
        <v>264</v>
      </c>
      <c r="AU886" s="268" t="s">
        <v>85</v>
      </c>
      <c r="AV886" s="14" t="s">
        <v>85</v>
      </c>
      <c r="AW886" s="14" t="s">
        <v>32</v>
      </c>
      <c r="AX886" s="14" t="s">
        <v>76</v>
      </c>
      <c r="AY886" s="268" t="s">
        <v>253</v>
      </c>
    </row>
    <row r="887" s="13" customFormat="1">
      <c r="A887" s="13"/>
      <c r="B887" s="247"/>
      <c r="C887" s="248"/>
      <c r="D887" s="249" t="s">
        <v>264</v>
      </c>
      <c r="E887" s="250" t="s">
        <v>1</v>
      </c>
      <c r="F887" s="251" t="s">
        <v>317</v>
      </c>
      <c r="G887" s="248"/>
      <c r="H887" s="250" t="s">
        <v>1</v>
      </c>
      <c r="I887" s="252"/>
      <c r="J887" s="248"/>
      <c r="K887" s="248"/>
      <c r="L887" s="253"/>
      <c r="M887" s="254"/>
      <c r="N887" s="255"/>
      <c r="O887" s="255"/>
      <c r="P887" s="255"/>
      <c r="Q887" s="255"/>
      <c r="R887" s="255"/>
      <c r="S887" s="255"/>
      <c r="T887" s="256"/>
      <c r="U887" s="13"/>
      <c r="V887" s="13"/>
      <c r="W887" s="13"/>
      <c r="X887" s="13"/>
      <c r="Y887" s="13"/>
      <c r="Z887" s="13"/>
      <c r="AA887" s="13"/>
      <c r="AB887" s="13"/>
      <c r="AC887" s="13"/>
      <c r="AD887" s="13"/>
      <c r="AE887" s="13"/>
      <c r="AT887" s="257" t="s">
        <v>264</v>
      </c>
      <c r="AU887" s="257" t="s">
        <v>85</v>
      </c>
      <c r="AV887" s="13" t="s">
        <v>83</v>
      </c>
      <c r="AW887" s="13" t="s">
        <v>32</v>
      </c>
      <c r="AX887" s="13" t="s">
        <v>76</v>
      </c>
      <c r="AY887" s="257" t="s">
        <v>253</v>
      </c>
    </row>
    <row r="888" s="14" customFormat="1">
      <c r="A888" s="14"/>
      <c r="B888" s="258"/>
      <c r="C888" s="259"/>
      <c r="D888" s="249" t="s">
        <v>264</v>
      </c>
      <c r="E888" s="260" t="s">
        <v>1</v>
      </c>
      <c r="F888" s="261" t="s">
        <v>1127</v>
      </c>
      <c r="G888" s="259"/>
      <c r="H888" s="262">
        <v>45.210000000000001</v>
      </c>
      <c r="I888" s="263"/>
      <c r="J888" s="259"/>
      <c r="K888" s="259"/>
      <c r="L888" s="264"/>
      <c r="M888" s="265"/>
      <c r="N888" s="266"/>
      <c r="O888" s="266"/>
      <c r="P888" s="266"/>
      <c r="Q888" s="266"/>
      <c r="R888" s="266"/>
      <c r="S888" s="266"/>
      <c r="T888" s="267"/>
      <c r="U888" s="14"/>
      <c r="V888" s="14"/>
      <c r="W888" s="14"/>
      <c r="X888" s="14"/>
      <c r="Y888" s="14"/>
      <c r="Z888" s="14"/>
      <c r="AA888" s="14"/>
      <c r="AB888" s="14"/>
      <c r="AC888" s="14"/>
      <c r="AD888" s="14"/>
      <c r="AE888" s="14"/>
      <c r="AT888" s="268" t="s">
        <v>264</v>
      </c>
      <c r="AU888" s="268" t="s">
        <v>85</v>
      </c>
      <c r="AV888" s="14" t="s">
        <v>85</v>
      </c>
      <c r="AW888" s="14" t="s">
        <v>32</v>
      </c>
      <c r="AX888" s="14" t="s">
        <v>76</v>
      </c>
      <c r="AY888" s="268" t="s">
        <v>253</v>
      </c>
    </row>
    <row r="889" s="13" customFormat="1">
      <c r="A889" s="13"/>
      <c r="B889" s="247"/>
      <c r="C889" s="248"/>
      <c r="D889" s="249" t="s">
        <v>264</v>
      </c>
      <c r="E889" s="250" t="s">
        <v>1</v>
      </c>
      <c r="F889" s="251" t="s">
        <v>491</v>
      </c>
      <c r="G889" s="248"/>
      <c r="H889" s="250" t="s">
        <v>1</v>
      </c>
      <c r="I889" s="252"/>
      <c r="J889" s="248"/>
      <c r="K889" s="248"/>
      <c r="L889" s="253"/>
      <c r="M889" s="254"/>
      <c r="N889" s="255"/>
      <c r="O889" s="255"/>
      <c r="P889" s="255"/>
      <c r="Q889" s="255"/>
      <c r="R889" s="255"/>
      <c r="S889" s="255"/>
      <c r="T889" s="256"/>
      <c r="U889" s="13"/>
      <c r="V889" s="13"/>
      <c r="W889" s="13"/>
      <c r="X889" s="13"/>
      <c r="Y889" s="13"/>
      <c r="Z889" s="13"/>
      <c r="AA889" s="13"/>
      <c r="AB889" s="13"/>
      <c r="AC889" s="13"/>
      <c r="AD889" s="13"/>
      <c r="AE889" s="13"/>
      <c r="AT889" s="257" t="s">
        <v>264</v>
      </c>
      <c r="AU889" s="257" t="s">
        <v>85</v>
      </c>
      <c r="AV889" s="13" t="s">
        <v>83</v>
      </c>
      <c r="AW889" s="13" t="s">
        <v>32</v>
      </c>
      <c r="AX889" s="13" t="s">
        <v>76</v>
      </c>
      <c r="AY889" s="257" t="s">
        <v>253</v>
      </c>
    </row>
    <row r="890" s="14" customFormat="1">
      <c r="A890" s="14"/>
      <c r="B890" s="258"/>
      <c r="C890" s="259"/>
      <c r="D890" s="249" t="s">
        <v>264</v>
      </c>
      <c r="E890" s="260" t="s">
        <v>1</v>
      </c>
      <c r="F890" s="261" t="s">
        <v>1128</v>
      </c>
      <c r="G890" s="259"/>
      <c r="H890" s="262">
        <v>15.470000000000001</v>
      </c>
      <c r="I890" s="263"/>
      <c r="J890" s="259"/>
      <c r="K890" s="259"/>
      <c r="L890" s="264"/>
      <c r="M890" s="265"/>
      <c r="N890" s="266"/>
      <c r="O890" s="266"/>
      <c r="P890" s="266"/>
      <c r="Q890" s="266"/>
      <c r="R890" s="266"/>
      <c r="S890" s="266"/>
      <c r="T890" s="267"/>
      <c r="U890" s="14"/>
      <c r="V890" s="14"/>
      <c r="W890" s="14"/>
      <c r="X890" s="14"/>
      <c r="Y890" s="14"/>
      <c r="Z890" s="14"/>
      <c r="AA890" s="14"/>
      <c r="AB890" s="14"/>
      <c r="AC890" s="14"/>
      <c r="AD890" s="14"/>
      <c r="AE890" s="14"/>
      <c r="AT890" s="268" t="s">
        <v>264</v>
      </c>
      <c r="AU890" s="268" t="s">
        <v>85</v>
      </c>
      <c r="AV890" s="14" t="s">
        <v>85</v>
      </c>
      <c r="AW890" s="14" t="s">
        <v>32</v>
      </c>
      <c r="AX890" s="14" t="s">
        <v>76</v>
      </c>
      <c r="AY890" s="268" t="s">
        <v>253</v>
      </c>
    </row>
    <row r="891" s="13" customFormat="1">
      <c r="A891" s="13"/>
      <c r="B891" s="247"/>
      <c r="C891" s="248"/>
      <c r="D891" s="249" t="s">
        <v>264</v>
      </c>
      <c r="E891" s="250" t="s">
        <v>1</v>
      </c>
      <c r="F891" s="251" t="s">
        <v>321</v>
      </c>
      <c r="G891" s="248"/>
      <c r="H891" s="250" t="s">
        <v>1</v>
      </c>
      <c r="I891" s="252"/>
      <c r="J891" s="248"/>
      <c r="K891" s="248"/>
      <c r="L891" s="253"/>
      <c r="M891" s="254"/>
      <c r="N891" s="255"/>
      <c r="O891" s="255"/>
      <c r="P891" s="255"/>
      <c r="Q891" s="255"/>
      <c r="R891" s="255"/>
      <c r="S891" s="255"/>
      <c r="T891" s="256"/>
      <c r="U891" s="13"/>
      <c r="V891" s="13"/>
      <c r="W891" s="13"/>
      <c r="X891" s="13"/>
      <c r="Y891" s="13"/>
      <c r="Z891" s="13"/>
      <c r="AA891" s="13"/>
      <c r="AB891" s="13"/>
      <c r="AC891" s="13"/>
      <c r="AD891" s="13"/>
      <c r="AE891" s="13"/>
      <c r="AT891" s="257" t="s">
        <v>264</v>
      </c>
      <c r="AU891" s="257" t="s">
        <v>85</v>
      </c>
      <c r="AV891" s="13" t="s">
        <v>83</v>
      </c>
      <c r="AW891" s="13" t="s">
        <v>32</v>
      </c>
      <c r="AX891" s="13" t="s">
        <v>76</v>
      </c>
      <c r="AY891" s="257" t="s">
        <v>253</v>
      </c>
    </row>
    <row r="892" s="14" customFormat="1">
      <c r="A892" s="14"/>
      <c r="B892" s="258"/>
      <c r="C892" s="259"/>
      <c r="D892" s="249" t="s">
        <v>264</v>
      </c>
      <c r="E892" s="260" t="s">
        <v>1</v>
      </c>
      <c r="F892" s="261" t="s">
        <v>1129</v>
      </c>
      <c r="G892" s="259"/>
      <c r="H892" s="262">
        <v>25.440000000000001</v>
      </c>
      <c r="I892" s="263"/>
      <c r="J892" s="259"/>
      <c r="K892" s="259"/>
      <c r="L892" s="264"/>
      <c r="M892" s="265"/>
      <c r="N892" s="266"/>
      <c r="O892" s="266"/>
      <c r="P892" s="266"/>
      <c r="Q892" s="266"/>
      <c r="R892" s="266"/>
      <c r="S892" s="266"/>
      <c r="T892" s="267"/>
      <c r="U892" s="14"/>
      <c r="V892" s="14"/>
      <c r="W892" s="14"/>
      <c r="X892" s="14"/>
      <c r="Y892" s="14"/>
      <c r="Z892" s="14"/>
      <c r="AA892" s="14"/>
      <c r="AB892" s="14"/>
      <c r="AC892" s="14"/>
      <c r="AD892" s="14"/>
      <c r="AE892" s="14"/>
      <c r="AT892" s="268" t="s">
        <v>264</v>
      </c>
      <c r="AU892" s="268" t="s">
        <v>85</v>
      </c>
      <c r="AV892" s="14" t="s">
        <v>85</v>
      </c>
      <c r="AW892" s="14" t="s">
        <v>32</v>
      </c>
      <c r="AX892" s="14" t="s">
        <v>76</v>
      </c>
      <c r="AY892" s="268" t="s">
        <v>253</v>
      </c>
    </row>
    <row r="893" s="16" customFormat="1">
      <c r="A893" s="16"/>
      <c r="B893" s="280"/>
      <c r="C893" s="281"/>
      <c r="D893" s="249" t="s">
        <v>264</v>
      </c>
      <c r="E893" s="282" t="s">
        <v>1</v>
      </c>
      <c r="F893" s="283" t="s">
        <v>323</v>
      </c>
      <c r="G893" s="281"/>
      <c r="H893" s="284">
        <v>352.57100000000003</v>
      </c>
      <c r="I893" s="285"/>
      <c r="J893" s="281"/>
      <c r="K893" s="281"/>
      <c r="L893" s="286"/>
      <c r="M893" s="287"/>
      <c r="N893" s="288"/>
      <c r="O893" s="288"/>
      <c r="P893" s="288"/>
      <c r="Q893" s="288"/>
      <c r="R893" s="288"/>
      <c r="S893" s="288"/>
      <c r="T893" s="289"/>
      <c r="U893" s="16"/>
      <c r="V893" s="16"/>
      <c r="W893" s="16"/>
      <c r="X893" s="16"/>
      <c r="Y893" s="16"/>
      <c r="Z893" s="16"/>
      <c r="AA893" s="16"/>
      <c r="AB893" s="16"/>
      <c r="AC893" s="16"/>
      <c r="AD893" s="16"/>
      <c r="AE893" s="16"/>
      <c r="AT893" s="290" t="s">
        <v>264</v>
      </c>
      <c r="AU893" s="290" t="s">
        <v>85</v>
      </c>
      <c r="AV893" s="16" t="s">
        <v>102</v>
      </c>
      <c r="AW893" s="16" t="s">
        <v>32</v>
      </c>
      <c r="AX893" s="16" t="s">
        <v>76</v>
      </c>
      <c r="AY893" s="290" t="s">
        <v>253</v>
      </c>
    </row>
    <row r="894" s="13" customFormat="1">
      <c r="A894" s="13"/>
      <c r="B894" s="247"/>
      <c r="C894" s="248"/>
      <c r="D894" s="249" t="s">
        <v>264</v>
      </c>
      <c r="E894" s="250" t="s">
        <v>1</v>
      </c>
      <c r="F894" s="251" t="s">
        <v>324</v>
      </c>
      <c r="G894" s="248"/>
      <c r="H894" s="250" t="s">
        <v>1</v>
      </c>
      <c r="I894" s="252"/>
      <c r="J894" s="248"/>
      <c r="K894" s="248"/>
      <c r="L894" s="253"/>
      <c r="M894" s="254"/>
      <c r="N894" s="255"/>
      <c r="O894" s="255"/>
      <c r="P894" s="255"/>
      <c r="Q894" s="255"/>
      <c r="R894" s="255"/>
      <c r="S894" s="255"/>
      <c r="T894" s="256"/>
      <c r="U894" s="13"/>
      <c r="V894" s="13"/>
      <c r="W894" s="13"/>
      <c r="X894" s="13"/>
      <c r="Y894" s="13"/>
      <c r="Z894" s="13"/>
      <c r="AA894" s="13"/>
      <c r="AB894" s="13"/>
      <c r="AC894" s="13"/>
      <c r="AD894" s="13"/>
      <c r="AE894" s="13"/>
      <c r="AT894" s="257" t="s">
        <v>264</v>
      </c>
      <c r="AU894" s="257" t="s">
        <v>85</v>
      </c>
      <c r="AV894" s="13" t="s">
        <v>83</v>
      </c>
      <c r="AW894" s="13" t="s">
        <v>32</v>
      </c>
      <c r="AX894" s="13" t="s">
        <v>76</v>
      </c>
      <c r="AY894" s="257" t="s">
        <v>253</v>
      </c>
    </row>
    <row r="895" s="13" customFormat="1">
      <c r="A895" s="13"/>
      <c r="B895" s="247"/>
      <c r="C895" s="248"/>
      <c r="D895" s="249" t="s">
        <v>264</v>
      </c>
      <c r="E895" s="250" t="s">
        <v>1</v>
      </c>
      <c r="F895" s="251" t="s">
        <v>325</v>
      </c>
      <c r="G895" s="248"/>
      <c r="H895" s="250" t="s">
        <v>1</v>
      </c>
      <c r="I895" s="252"/>
      <c r="J895" s="248"/>
      <c r="K895" s="248"/>
      <c r="L895" s="253"/>
      <c r="M895" s="254"/>
      <c r="N895" s="255"/>
      <c r="O895" s="255"/>
      <c r="P895" s="255"/>
      <c r="Q895" s="255"/>
      <c r="R895" s="255"/>
      <c r="S895" s="255"/>
      <c r="T895" s="256"/>
      <c r="U895" s="13"/>
      <c r="V895" s="13"/>
      <c r="W895" s="13"/>
      <c r="X895" s="13"/>
      <c r="Y895" s="13"/>
      <c r="Z895" s="13"/>
      <c r="AA895" s="13"/>
      <c r="AB895" s="13"/>
      <c r="AC895" s="13"/>
      <c r="AD895" s="13"/>
      <c r="AE895" s="13"/>
      <c r="AT895" s="257" t="s">
        <v>264</v>
      </c>
      <c r="AU895" s="257" t="s">
        <v>85</v>
      </c>
      <c r="AV895" s="13" t="s">
        <v>83</v>
      </c>
      <c r="AW895" s="13" t="s">
        <v>32</v>
      </c>
      <c r="AX895" s="13" t="s">
        <v>76</v>
      </c>
      <c r="AY895" s="257" t="s">
        <v>253</v>
      </c>
    </row>
    <row r="896" s="14" customFormat="1">
      <c r="A896" s="14"/>
      <c r="B896" s="258"/>
      <c r="C896" s="259"/>
      <c r="D896" s="249" t="s">
        <v>264</v>
      </c>
      <c r="E896" s="260" t="s">
        <v>1</v>
      </c>
      <c r="F896" s="261" t="s">
        <v>1130</v>
      </c>
      <c r="G896" s="259"/>
      <c r="H896" s="262">
        <v>31.128</v>
      </c>
      <c r="I896" s="263"/>
      <c r="J896" s="259"/>
      <c r="K896" s="259"/>
      <c r="L896" s="264"/>
      <c r="M896" s="265"/>
      <c r="N896" s="266"/>
      <c r="O896" s="266"/>
      <c r="P896" s="266"/>
      <c r="Q896" s="266"/>
      <c r="R896" s="266"/>
      <c r="S896" s="266"/>
      <c r="T896" s="267"/>
      <c r="U896" s="14"/>
      <c r="V896" s="14"/>
      <c r="W896" s="14"/>
      <c r="X896" s="14"/>
      <c r="Y896" s="14"/>
      <c r="Z896" s="14"/>
      <c r="AA896" s="14"/>
      <c r="AB896" s="14"/>
      <c r="AC896" s="14"/>
      <c r="AD896" s="14"/>
      <c r="AE896" s="14"/>
      <c r="AT896" s="268" t="s">
        <v>264</v>
      </c>
      <c r="AU896" s="268" t="s">
        <v>85</v>
      </c>
      <c r="AV896" s="14" t="s">
        <v>85</v>
      </c>
      <c r="AW896" s="14" t="s">
        <v>32</v>
      </c>
      <c r="AX896" s="14" t="s">
        <v>76</v>
      </c>
      <c r="AY896" s="268" t="s">
        <v>253</v>
      </c>
    </row>
    <row r="897" s="13" customFormat="1">
      <c r="A897" s="13"/>
      <c r="B897" s="247"/>
      <c r="C897" s="248"/>
      <c r="D897" s="249" t="s">
        <v>264</v>
      </c>
      <c r="E897" s="250" t="s">
        <v>1</v>
      </c>
      <c r="F897" s="251" t="s">
        <v>327</v>
      </c>
      <c r="G897" s="248"/>
      <c r="H897" s="250" t="s">
        <v>1</v>
      </c>
      <c r="I897" s="252"/>
      <c r="J897" s="248"/>
      <c r="K897" s="248"/>
      <c r="L897" s="253"/>
      <c r="M897" s="254"/>
      <c r="N897" s="255"/>
      <c r="O897" s="255"/>
      <c r="P897" s="255"/>
      <c r="Q897" s="255"/>
      <c r="R897" s="255"/>
      <c r="S897" s="255"/>
      <c r="T897" s="256"/>
      <c r="U897" s="13"/>
      <c r="V897" s="13"/>
      <c r="W897" s="13"/>
      <c r="X897" s="13"/>
      <c r="Y897" s="13"/>
      <c r="Z897" s="13"/>
      <c r="AA897" s="13"/>
      <c r="AB897" s="13"/>
      <c r="AC897" s="13"/>
      <c r="AD897" s="13"/>
      <c r="AE897" s="13"/>
      <c r="AT897" s="257" t="s">
        <v>264</v>
      </c>
      <c r="AU897" s="257" t="s">
        <v>85</v>
      </c>
      <c r="AV897" s="13" t="s">
        <v>83</v>
      </c>
      <c r="AW897" s="13" t="s">
        <v>32</v>
      </c>
      <c r="AX897" s="13" t="s">
        <v>76</v>
      </c>
      <c r="AY897" s="257" t="s">
        <v>253</v>
      </c>
    </row>
    <row r="898" s="13" customFormat="1">
      <c r="A898" s="13"/>
      <c r="B898" s="247"/>
      <c r="C898" s="248"/>
      <c r="D898" s="249" t="s">
        <v>264</v>
      </c>
      <c r="E898" s="250" t="s">
        <v>1</v>
      </c>
      <c r="F898" s="251" t="s">
        <v>1131</v>
      </c>
      <c r="G898" s="248"/>
      <c r="H898" s="250" t="s">
        <v>1</v>
      </c>
      <c r="I898" s="252"/>
      <c r="J898" s="248"/>
      <c r="K898" s="248"/>
      <c r="L898" s="253"/>
      <c r="M898" s="254"/>
      <c r="N898" s="255"/>
      <c r="O898" s="255"/>
      <c r="P898" s="255"/>
      <c r="Q898" s="255"/>
      <c r="R898" s="255"/>
      <c r="S898" s="255"/>
      <c r="T898" s="256"/>
      <c r="U898" s="13"/>
      <c r="V898" s="13"/>
      <c r="W898" s="13"/>
      <c r="X898" s="13"/>
      <c r="Y898" s="13"/>
      <c r="Z898" s="13"/>
      <c r="AA898" s="13"/>
      <c r="AB898" s="13"/>
      <c r="AC898" s="13"/>
      <c r="AD898" s="13"/>
      <c r="AE898" s="13"/>
      <c r="AT898" s="257" t="s">
        <v>264</v>
      </c>
      <c r="AU898" s="257" t="s">
        <v>85</v>
      </c>
      <c r="AV898" s="13" t="s">
        <v>83</v>
      </c>
      <c r="AW898" s="13" t="s">
        <v>32</v>
      </c>
      <c r="AX898" s="13" t="s">
        <v>76</v>
      </c>
      <c r="AY898" s="257" t="s">
        <v>253</v>
      </c>
    </row>
    <row r="899" s="13" customFormat="1">
      <c r="A899" s="13"/>
      <c r="B899" s="247"/>
      <c r="C899" s="248"/>
      <c r="D899" s="249" t="s">
        <v>264</v>
      </c>
      <c r="E899" s="250" t="s">
        <v>1</v>
      </c>
      <c r="F899" s="251" t="s">
        <v>329</v>
      </c>
      <c r="G899" s="248"/>
      <c r="H899" s="250" t="s">
        <v>1</v>
      </c>
      <c r="I899" s="252"/>
      <c r="J899" s="248"/>
      <c r="K899" s="248"/>
      <c r="L899" s="253"/>
      <c r="M899" s="254"/>
      <c r="N899" s="255"/>
      <c r="O899" s="255"/>
      <c r="P899" s="255"/>
      <c r="Q899" s="255"/>
      <c r="R899" s="255"/>
      <c r="S899" s="255"/>
      <c r="T899" s="256"/>
      <c r="U899" s="13"/>
      <c r="V899" s="13"/>
      <c r="W899" s="13"/>
      <c r="X899" s="13"/>
      <c r="Y899" s="13"/>
      <c r="Z899" s="13"/>
      <c r="AA899" s="13"/>
      <c r="AB899" s="13"/>
      <c r="AC899" s="13"/>
      <c r="AD899" s="13"/>
      <c r="AE899" s="13"/>
      <c r="AT899" s="257" t="s">
        <v>264</v>
      </c>
      <c r="AU899" s="257" t="s">
        <v>85</v>
      </c>
      <c r="AV899" s="13" t="s">
        <v>83</v>
      </c>
      <c r="AW899" s="13" t="s">
        <v>32</v>
      </c>
      <c r="AX899" s="13" t="s">
        <v>76</v>
      </c>
      <c r="AY899" s="257" t="s">
        <v>253</v>
      </c>
    </row>
    <row r="900" s="14" customFormat="1">
      <c r="A900" s="14"/>
      <c r="B900" s="258"/>
      <c r="C900" s="259"/>
      <c r="D900" s="249" t="s">
        <v>264</v>
      </c>
      <c r="E900" s="260" t="s">
        <v>1</v>
      </c>
      <c r="F900" s="261" t="s">
        <v>1132</v>
      </c>
      <c r="G900" s="259"/>
      <c r="H900" s="262">
        <v>19.265999999999998</v>
      </c>
      <c r="I900" s="263"/>
      <c r="J900" s="259"/>
      <c r="K900" s="259"/>
      <c r="L900" s="264"/>
      <c r="M900" s="265"/>
      <c r="N900" s="266"/>
      <c r="O900" s="266"/>
      <c r="P900" s="266"/>
      <c r="Q900" s="266"/>
      <c r="R900" s="266"/>
      <c r="S900" s="266"/>
      <c r="T900" s="267"/>
      <c r="U900" s="14"/>
      <c r="V900" s="14"/>
      <c r="W900" s="14"/>
      <c r="X900" s="14"/>
      <c r="Y900" s="14"/>
      <c r="Z900" s="14"/>
      <c r="AA900" s="14"/>
      <c r="AB900" s="14"/>
      <c r="AC900" s="14"/>
      <c r="AD900" s="14"/>
      <c r="AE900" s="14"/>
      <c r="AT900" s="268" t="s">
        <v>264</v>
      </c>
      <c r="AU900" s="268" t="s">
        <v>85</v>
      </c>
      <c r="AV900" s="14" t="s">
        <v>85</v>
      </c>
      <c r="AW900" s="14" t="s">
        <v>32</v>
      </c>
      <c r="AX900" s="14" t="s">
        <v>76</v>
      </c>
      <c r="AY900" s="268" t="s">
        <v>253</v>
      </c>
    </row>
    <row r="901" s="13" customFormat="1">
      <c r="A901" s="13"/>
      <c r="B901" s="247"/>
      <c r="C901" s="248"/>
      <c r="D901" s="249" t="s">
        <v>264</v>
      </c>
      <c r="E901" s="250" t="s">
        <v>1</v>
      </c>
      <c r="F901" s="251" t="s">
        <v>331</v>
      </c>
      <c r="G901" s="248"/>
      <c r="H901" s="250" t="s">
        <v>1</v>
      </c>
      <c r="I901" s="252"/>
      <c r="J901" s="248"/>
      <c r="K901" s="248"/>
      <c r="L901" s="253"/>
      <c r="M901" s="254"/>
      <c r="N901" s="255"/>
      <c r="O901" s="255"/>
      <c r="P901" s="255"/>
      <c r="Q901" s="255"/>
      <c r="R901" s="255"/>
      <c r="S901" s="255"/>
      <c r="T901" s="256"/>
      <c r="U901" s="13"/>
      <c r="V901" s="13"/>
      <c r="W901" s="13"/>
      <c r="X901" s="13"/>
      <c r="Y901" s="13"/>
      <c r="Z901" s="13"/>
      <c r="AA901" s="13"/>
      <c r="AB901" s="13"/>
      <c r="AC901" s="13"/>
      <c r="AD901" s="13"/>
      <c r="AE901" s="13"/>
      <c r="AT901" s="257" t="s">
        <v>264</v>
      </c>
      <c r="AU901" s="257" t="s">
        <v>85</v>
      </c>
      <c r="AV901" s="13" t="s">
        <v>83</v>
      </c>
      <c r="AW901" s="13" t="s">
        <v>32</v>
      </c>
      <c r="AX901" s="13" t="s">
        <v>76</v>
      </c>
      <c r="AY901" s="257" t="s">
        <v>253</v>
      </c>
    </row>
    <row r="902" s="14" customFormat="1">
      <c r="A902" s="14"/>
      <c r="B902" s="258"/>
      <c r="C902" s="259"/>
      <c r="D902" s="249" t="s">
        <v>264</v>
      </c>
      <c r="E902" s="260" t="s">
        <v>1</v>
      </c>
      <c r="F902" s="261" t="s">
        <v>1133</v>
      </c>
      <c r="G902" s="259"/>
      <c r="H902" s="262">
        <v>64.980999999999995</v>
      </c>
      <c r="I902" s="263"/>
      <c r="J902" s="259"/>
      <c r="K902" s="259"/>
      <c r="L902" s="264"/>
      <c r="M902" s="265"/>
      <c r="N902" s="266"/>
      <c r="O902" s="266"/>
      <c r="P902" s="266"/>
      <c r="Q902" s="266"/>
      <c r="R902" s="266"/>
      <c r="S902" s="266"/>
      <c r="T902" s="267"/>
      <c r="U902" s="14"/>
      <c r="V902" s="14"/>
      <c r="W902" s="14"/>
      <c r="X902" s="14"/>
      <c r="Y902" s="14"/>
      <c r="Z902" s="14"/>
      <c r="AA902" s="14"/>
      <c r="AB902" s="14"/>
      <c r="AC902" s="14"/>
      <c r="AD902" s="14"/>
      <c r="AE902" s="14"/>
      <c r="AT902" s="268" t="s">
        <v>264</v>
      </c>
      <c r="AU902" s="268" t="s">
        <v>85</v>
      </c>
      <c r="AV902" s="14" t="s">
        <v>85</v>
      </c>
      <c r="AW902" s="14" t="s">
        <v>32</v>
      </c>
      <c r="AX902" s="14" t="s">
        <v>76</v>
      </c>
      <c r="AY902" s="268" t="s">
        <v>253</v>
      </c>
    </row>
    <row r="903" s="13" customFormat="1">
      <c r="A903" s="13"/>
      <c r="B903" s="247"/>
      <c r="C903" s="248"/>
      <c r="D903" s="249" t="s">
        <v>264</v>
      </c>
      <c r="E903" s="250" t="s">
        <v>1</v>
      </c>
      <c r="F903" s="251" t="s">
        <v>333</v>
      </c>
      <c r="G903" s="248"/>
      <c r="H903" s="250" t="s">
        <v>1</v>
      </c>
      <c r="I903" s="252"/>
      <c r="J903" s="248"/>
      <c r="K903" s="248"/>
      <c r="L903" s="253"/>
      <c r="M903" s="254"/>
      <c r="N903" s="255"/>
      <c r="O903" s="255"/>
      <c r="P903" s="255"/>
      <c r="Q903" s="255"/>
      <c r="R903" s="255"/>
      <c r="S903" s="255"/>
      <c r="T903" s="256"/>
      <c r="U903" s="13"/>
      <c r="V903" s="13"/>
      <c r="W903" s="13"/>
      <c r="X903" s="13"/>
      <c r="Y903" s="13"/>
      <c r="Z903" s="13"/>
      <c r="AA903" s="13"/>
      <c r="AB903" s="13"/>
      <c r="AC903" s="13"/>
      <c r="AD903" s="13"/>
      <c r="AE903" s="13"/>
      <c r="AT903" s="257" t="s">
        <v>264</v>
      </c>
      <c r="AU903" s="257" t="s">
        <v>85</v>
      </c>
      <c r="AV903" s="13" t="s">
        <v>83</v>
      </c>
      <c r="AW903" s="13" t="s">
        <v>32</v>
      </c>
      <c r="AX903" s="13" t="s">
        <v>76</v>
      </c>
      <c r="AY903" s="257" t="s">
        <v>253</v>
      </c>
    </row>
    <row r="904" s="14" customFormat="1">
      <c r="A904" s="14"/>
      <c r="B904" s="258"/>
      <c r="C904" s="259"/>
      <c r="D904" s="249" t="s">
        <v>264</v>
      </c>
      <c r="E904" s="260" t="s">
        <v>1</v>
      </c>
      <c r="F904" s="261" t="s">
        <v>1134</v>
      </c>
      <c r="G904" s="259"/>
      <c r="H904" s="262">
        <v>64.936000000000007</v>
      </c>
      <c r="I904" s="263"/>
      <c r="J904" s="259"/>
      <c r="K904" s="259"/>
      <c r="L904" s="264"/>
      <c r="M904" s="265"/>
      <c r="N904" s="266"/>
      <c r="O904" s="266"/>
      <c r="P904" s="266"/>
      <c r="Q904" s="266"/>
      <c r="R904" s="266"/>
      <c r="S904" s="266"/>
      <c r="T904" s="267"/>
      <c r="U904" s="14"/>
      <c r="V904" s="14"/>
      <c r="W904" s="14"/>
      <c r="X904" s="14"/>
      <c r="Y904" s="14"/>
      <c r="Z904" s="14"/>
      <c r="AA904" s="14"/>
      <c r="AB904" s="14"/>
      <c r="AC904" s="14"/>
      <c r="AD904" s="14"/>
      <c r="AE904" s="14"/>
      <c r="AT904" s="268" t="s">
        <v>264</v>
      </c>
      <c r="AU904" s="268" t="s">
        <v>85</v>
      </c>
      <c r="AV904" s="14" t="s">
        <v>85</v>
      </c>
      <c r="AW904" s="14" t="s">
        <v>32</v>
      </c>
      <c r="AX904" s="14" t="s">
        <v>76</v>
      </c>
      <c r="AY904" s="268" t="s">
        <v>253</v>
      </c>
    </row>
    <row r="905" s="13" customFormat="1">
      <c r="A905" s="13"/>
      <c r="B905" s="247"/>
      <c r="C905" s="248"/>
      <c r="D905" s="249" t="s">
        <v>264</v>
      </c>
      <c r="E905" s="250" t="s">
        <v>1</v>
      </c>
      <c r="F905" s="251" t="s">
        <v>335</v>
      </c>
      <c r="G905" s="248"/>
      <c r="H905" s="250" t="s">
        <v>1</v>
      </c>
      <c r="I905" s="252"/>
      <c r="J905" s="248"/>
      <c r="K905" s="248"/>
      <c r="L905" s="253"/>
      <c r="M905" s="254"/>
      <c r="N905" s="255"/>
      <c r="O905" s="255"/>
      <c r="P905" s="255"/>
      <c r="Q905" s="255"/>
      <c r="R905" s="255"/>
      <c r="S905" s="255"/>
      <c r="T905" s="256"/>
      <c r="U905" s="13"/>
      <c r="V905" s="13"/>
      <c r="W905" s="13"/>
      <c r="X905" s="13"/>
      <c r="Y905" s="13"/>
      <c r="Z905" s="13"/>
      <c r="AA905" s="13"/>
      <c r="AB905" s="13"/>
      <c r="AC905" s="13"/>
      <c r="AD905" s="13"/>
      <c r="AE905" s="13"/>
      <c r="AT905" s="257" t="s">
        <v>264</v>
      </c>
      <c r="AU905" s="257" t="s">
        <v>85</v>
      </c>
      <c r="AV905" s="13" t="s">
        <v>83</v>
      </c>
      <c r="AW905" s="13" t="s">
        <v>32</v>
      </c>
      <c r="AX905" s="13" t="s">
        <v>76</v>
      </c>
      <c r="AY905" s="257" t="s">
        <v>253</v>
      </c>
    </row>
    <row r="906" s="14" customFormat="1">
      <c r="A906" s="14"/>
      <c r="B906" s="258"/>
      <c r="C906" s="259"/>
      <c r="D906" s="249" t="s">
        <v>264</v>
      </c>
      <c r="E906" s="260" t="s">
        <v>1</v>
      </c>
      <c r="F906" s="261" t="s">
        <v>1135</v>
      </c>
      <c r="G906" s="259"/>
      <c r="H906" s="262">
        <v>63.055999999999997</v>
      </c>
      <c r="I906" s="263"/>
      <c r="J906" s="259"/>
      <c r="K906" s="259"/>
      <c r="L906" s="264"/>
      <c r="M906" s="265"/>
      <c r="N906" s="266"/>
      <c r="O906" s="266"/>
      <c r="P906" s="266"/>
      <c r="Q906" s="266"/>
      <c r="R906" s="266"/>
      <c r="S906" s="266"/>
      <c r="T906" s="267"/>
      <c r="U906" s="14"/>
      <c r="V906" s="14"/>
      <c r="W906" s="14"/>
      <c r="X906" s="14"/>
      <c r="Y906" s="14"/>
      <c r="Z906" s="14"/>
      <c r="AA906" s="14"/>
      <c r="AB906" s="14"/>
      <c r="AC906" s="14"/>
      <c r="AD906" s="14"/>
      <c r="AE906" s="14"/>
      <c r="AT906" s="268" t="s">
        <v>264</v>
      </c>
      <c r="AU906" s="268" t="s">
        <v>85</v>
      </c>
      <c r="AV906" s="14" t="s">
        <v>85</v>
      </c>
      <c r="AW906" s="14" t="s">
        <v>32</v>
      </c>
      <c r="AX906" s="14" t="s">
        <v>76</v>
      </c>
      <c r="AY906" s="268" t="s">
        <v>253</v>
      </c>
    </row>
    <row r="907" s="13" customFormat="1">
      <c r="A907" s="13"/>
      <c r="B907" s="247"/>
      <c r="C907" s="248"/>
      <c r="D907" s="249" t="s">
        <v>264</v>
      </c>
      <c r="E907" s="250" t="s">
        <v>1</v>
      </c>
      <c r="F907" s="251" t="s">
        <v>337</v>
      </c>
      <c r="G907" s="248"/>
      <c r="H907" s="250" t="s">
        <v>1</v>
      </c>
      <c r="I907" s="252"/>
      <c r="J907" s="248"/>
      <c r="K907" s="248"/>
      <c r="L907" s="253"/>
      <c r="M907" s="254"/>
      <c r="N907" s="255"/>
      <c r="O907" s="255"/>
      <c r="P907" s="255"/>
      <c r="Q907" s="255"/>
      <c r="R907" s="255"/>
      <c r="S907" s="255"/>
      <c r="T907" s="256"/>
      <c r="U907" s="13"/>
      <c r="V907" s="13"/>
      <c r="W907" s="13"/>
      <c r="X907" s="13"/>
      <c r="Y907" s="13"/>
      <c r="Z907" s="13"/>
      <c r="AA907" s="13"/>
      <c r="AB907" s="13"/>
      <c r="AC907" s="13"/>
      <c r="AD907" s="13"/>
      <c r="AE907" s="13"/>
      <c r="AT907" s="257" t="s">
        <v>264</v>
      </c>
      <c r="AU907" s="257" t="s">
        <v>85</v>
      </c>
      <c r="AV907" s="13" t="s">
        <v>83</v>
      </c>
      <c r="AW907" s="13" t="s">
        <v>32</v>
      </c>
      <c r="AX907" s="13" t="s">
        <v>76</v>
      </c>
      <c r="AY907" s="257" t="s">
        <v>253</v>
      </c>
    </row>
    <row r="908" s="14" customFormat="1">
      <c r="A908" s="14"/>
      <c r="B908" s="258"/>
      <c r="C908" s="259"/>
      <c r="D908" s="249" t="s">
        <v>264</v>
      </c>
      <c r="E908" s="260" t="s">
        <v>1</v>
      </c>
      <c r="F908" s="261" t="s">
        <v>1136</v>
      </c>
      <c r="G908" s="259"/>
      <c r="H908" s="262">
        <v>67.186999999999998</v>
      </c>
      <c r="I908" s="263"/>
      <c r="J908" s="259"/>
      <c r="K908" s="259"/>
      <c r="L908" s="264"/>
      <c r="M908" s="265"/>
      <c r="N908" s="266"/>
      <c r="O908" s="266"/>
      <c r="P908" s="266"/>
      <c r="Q908" s="266"/>
      <c r="R908" s="266"/>
      <c r="S908" s="266"/>
      <c r="T908" s="267"/>
      <c r="U908" s="14"/>
      <c r="V908" s="14"/>
      <c r="W908" s="14"/>
      <c r="X908" s="14"/>
      <c r="Y908" s="14"/>
      <c r="Z908" s="14"/>
      <c r="AA908" s="14"/>
      <c r="AB908" s="14"/>
      <c r="AC908" s="14"/>
      <c r="AD908" s="14"/>
      <c r="AE908" s="14"/>
      <c r="AT908" s="268" t="s">
        <v>264</v>
      </c>
      <c r="AU908" s="268" t="s">
        <v>85</v>
      </c>
      <c r="AV908" s="14" t="s">
        <v>85</v>
      </c>
      <c r="AW908" s="14" t="s">
        <v>32</v>
      </c>
      <c r="AX908" s="14" t="s">
        <v>76</v>
      </c>
      <c r="AY908" s="268" t="s">
        <v>253</v>
      </c>
    </row>
    <row r="909" s="13" customFormat="1">
      <c r="A909" s="13"/>
      <c r="B909" s="247"/>
      <c r="C909" s="248"/>
      <c r="D909" s="249" t="s">
        <v>264</v>
      </c>
      <c r="E909" s="250" t="s">
        <v>1</v>
      </c>
      <c r="F909" s="251" t="s">
        <v>339</v>
      </c>
      <c r="G909" s="248"/>
      <c r="H909" s="250" t="s">
        <v>1</v>
      </c>
      <c r="I909" s="252"/>
      <c r="J909" s="248"/>
      <c r="K909" s="248"/>
      <c r="L909" s="253"/>
      <c r="M909" s="254"/>
      <c r="N909" s="255"/>
      <c r="O909" s="255"/>
      <c r="P909" s="255"/>
      <c r="Q909" s="255"/>
      <c r="R909" s="255"/>
      <c r="S909" s="255"/>
      <c r="T909" s="256"/>
      <c r="U909" s="13"/>
      <c r="V909" s="13"/>
      <c r="W909" s="13"/>
      <c r="X909" s="13"/>
      <c r="Y909" s="13"/>
      <c r="Z909" s="13"/>
      <c r="AA909" s="13"/>
      <c r="AB909" s="13"/>
      <c r="AC909" s="13"/>
      <c r="AD909" s="13"/>
      <c r="AE909" s="13"/>
      <c r="AT909" s="257" t="s">
        <v>264</v>
      </c>
      <c r="AU909" s="257" t="s">
        <v>85</v>
      </c>
      <c r="AV909" s="13" t="s">
        <v>83</v>
      </c>
      <c r="AW909" s="13" t="s">
        <v>32</v>
      </c>
      <c r="AX909" s="13" t="s">
        <v>76</v>
      </c>
      <c r="AY909" s="257" t="s">
        <v>253</v>
      </c>
    </row>
    <row r="910" s="14" customFormat="1">
      <c r="A910" s="14"/>
      <c r="B910" s="258"/>
      <c r="C910" s="259"/>
      <c r="D910" s="249" t="s">
        <v>264</v>
      </c>
      <c r="E910" s="260" t="s">
        <v>1</v>
      </c>
      <c r="F910" s="261" t="s">
        <v>1137</v>
      </c>
      <c r="G910" s="259"/>
      <c r="H910" s="262">
        <v>24.388000000000002</v>
      </c>
      <c r="I910" s="263"/>
      <c r="J910" s="259"/>
      <c r="K910" s="259"/>
      <c r="L910" s="264"/>
      <c r="M910" s="265"/>
      <c r="N910" s="266"/>
      <c r="O910" s="266"/>
      <c r="P910" s="266"/>
      <c r="Q910" s="266"/>
      <c r="R910" s="266"/>
      <c r="S910" s="266"/>
      <c r="T910" s="267"/>
      <c r="U910" s="14"/>
      <c r="V910" s="14"/>
      <c r="W910" s="14"/>
      <c r="X910" s="14"/>
      <c r="Y910" s="14"/>
      <c r="Z910" s="14"/>
      <c r="AA910" s="14"/>
      <c r="AB910" s="14"/>
      <c r="AC910" s="14"/>
      <c r="AD910" s="14"/>
      <c r="AE910" s="14"/>
      <c r="AT910" s="268" t="s">
        <v>264</v>
      </c>
      <c r="AU910" s="268" t="s">
        <v>85</v>
      </c>
      <c r="AV910" s="14" t="s">
        <v>85</v>
      </c>
      <c r="AW910" s="14" t="s">
        <v>32</v>
      </c>
      <c r="AX910" s="14" t="s">
        <v>76</v>
      </c>
      <c r="AY910" s="268" t="s">
        <v>253</v>
      </c>
    </row>
    <row r="911" s="13" customFormat="1">
      <c r="A911" s="13"/>
      <c r="B911" s="247"/>
      <c r="C911" s="248"/>
      <c r="D911" s="249" t="s">
        <v>264</v>
      </c>
      <c r="E911" s="250" t="s">
        <v>1</v>
      </c>
      <c r="F911" s="251" t="s">
        <v>341</v>
      </c>
      <c r="G911" s="248"/>
      <c r="H911" s="250" t="s">
        <v>1</v>
      </c>
      <c r="I911" s="252"/>
      <c r="J911" s="248"/>
      <c r="K911" s="248"/>
      <c r="L911" s="253"/>
      <c r="M911" s="254"/>
      <c r="N911" s="255"/>
      <c r="O911" s="255"/>
      <c r="P911" s="255"/>
      <c r="Q911" s="255"/>
      <c r="R911" s="255"/>
      <c r="S911" s="255"/>
      <c r="T911" s="256"/>
      <c r="U911" s="13"/>
      <c r="V911" s="13"/>
      <c r="W911" s="13"/>
      <c r="X911" s="13"/>
      <c r="Y911" s="13"/>
      <c r="Z911" s="13"/>
      <c r="AA911" s="13"/>
      <c r="AB911" s="13"/>
      <c r="AC911" s="13"/>
      <c r="AD911" s="13"/>
      <c r="AE911" s="13"/>
      <c r="AT911" s="257" t="s">
        <v>264</v>
      </c>
      <c r="AU911" s="257" t="s">
        <v>85</v>
      </c>
      <c r="AV911" s="13" t="s">
        <v>83</v>
      </c>
      <c r="AW911" s="13" t="s">
        <v>32</v>
      </c>
      <c r="AX911" s="13" t="s">
        <v>76</v>
      </c>
      <c r="AY911" s="257" t="s">
        <v>253</v>
      </c>
    </row>
    <row r="912" s="14" customFormat="1">
      <c r="A912" s="14"/>
      <c r="B912" s="258"/>
      <c r="C912" s="259"/>
      <c r="D912" s="249" t="s">
        <v>264</v>
      </c>
      <c r="E912" s="260" t="s">
        <v>1</v>
      </c>
      <c r="F912" s="261" t="s">
        <v>1138</v>
      </c>
      <c r="G912" s="259"/>
      <c r="H912" s="262">
        <v>15.782</v>
      </c>
      <c r="I912" s="263"/>
      <c r="J912" s="259"/>
      <c r="K912" s="259"/>
      <c r="L912" s="264"/>
      <c r="M912" s="265"/>
      <c r="N912" s="266"/>
      <c r="O912" s="266"/>
      <c r="P912" s="266"/>
      <c r="Q912" s="266"/>
      <c r="R912" s="266"/>
      <c r="S912" s="266"/>
      <c r="T912" s="267"/>
      <c r="U912" s="14"/>
      <c r="V912" s="14"/>
      <c r="W912" s="14"/>
      <c r="X912" s="14"/>
      <c r="Y912" s="14"/>
      <c r="Z912" s="14"/>
      <c r="AA912" s="14"/>
      <c r="AB912" s="14"/>
      <c r="AC912" s="14"/>
      <c r="AD912" s="14"/>
      <c r="AE912" s="14"/>
      <c r="AT912" s="268" t="s">
        <v>264</v>
      </c>
      <c r="AU912" s="268" t="s">
        <v>85</v>
      </c>
      <c r="AV912" s="14" t="s">
        <v>85</v>
      </c>
      <c r="AW912" s="14" t="s">
        <v>32</v>
      </c>
      <c r="AX912" s="14" t="s">
        <v>76</v>
      </c>
      <c r="AY912" s="268" t="s">
        <v>253</v>
      </c>
    </row>
    <row r="913" s="13" customFormat="1">
      <c r="A913" s="13"/>
      <c r="B913" s="247"/>
      <c r="C913" s="248"/>
      <c r="D913" s="249" t="s">
        <v>264</v>
      </c>
      <c r="E913" s="250" t="s">
        <v>1</v>
      </c>
      <c r="F913" s="251" t="s">
        <v>343</v>
      </c>
      <c r="G913" s="248"/>
      <c r="H913" s="250" t="s">
        <v>1</v>
      </c>
      <c r="I913" s="252"/>
      <c r="J913" s="248"/>
      <c r="K913" s="248"/>
      <c r="L913" s="253"/>
      <c r="M913" s="254"/>
      <c r="N913" s="255"/>
      <c r="O913" s="255"/>
      <c r="P913" s="255"/>
      <c r="Q913" s="255"/>
      <c r="R913" s="255"/>
      <c r="S913" s="255"/>
      <c r="T913" s="256"/>
      <c r="U913" s="13"/>
      <c r="V913" s="13"/>
      <c r="W913" s="13"/>
      <c r="X913" s="13"/>
      <c r="Y913" s="13"/>
      <c r="Z913" s="13"/>
      <c r="AA913" s="13"/>
      <c r="AB913" s="13"/>
      <c r="AC913" s="13"/>
      <c r="AD913" s="13"/>
      <c r="AE913" s="13"/>
      <c r="AT913" s="257" t="s">
        <v>264</v>
      </c>
      <c r="AU913" s="257" t="s">
        <v>85</v>
      </c>
      <c r="AV913" s="13" t="s">
        <v>83</v>
      </c>
      <c r="AW913" s="13" t="s">
        <v>32</v>
      </c>
      <c r="AX913" s="13" t="s">
        <v>76</v>
      </c>
      <c r="AY913" s="257" t="s">
        <v>253</v>
      </c>
    </row>
    <row r="914" s="14" customFormat="1">
      <c r="A914" s="14"/>
      <c r="B914" s="258"/>
      <c r="C914" s="259"/>
      <c r="D914" s="249" t="s">
        <v>264</v>
      </c>
      <c r="E914" s="260" t="s">
        <v>1</v>
      </c>
      <c r="F914" s="261" t="s">
        <v>1139</v>
      </c>
      <c r="G914" s="259"/>
      <c r="H914" s="262">
        <v>14.43</v>
      </c>
      <c r="I914" s="263"/>
      <c r="J914" s="259"/>
      <c r="K914" s="259"/>
      <c r="L914" s="264"/>
      <c r="M914" s="265"/>
      <c r="N914" s="266"/>
      <c r="O914" s="266"/>
      <c r="P914" s="266"/>
      <c r="Q914" s="266"/>
      <c r="R914" s="266"/>
      <c r="S914" s="266"/>
      <c r="T914" s="267"/>
      <c r="U914" s="14"/>
      <c r="V914" s="14"/>
      <c r="W914" s="14"/>
      <c r="X914" s="14"/>
      <c r="Y914" s="14"/>
      <c r="Z914" s="14"/>
      <c r="AA914" s="14"/>
      <c r="AB914" s="14"/>
      <c r="AC914" s="14"/>
      <c r="AD914" s="14"/>
      <c r="AE914" s="14"/>
      <c r="AT914" s="268" t="s">
        <v>264</v>
      </c>
      <c r="AU914" s="268" t="s">
        <v>85</v>
      </c>
      <c r="AV914" s="14" t="s">
        <v>85</v>
      </c>
      <c r="AW914" s="14" t="s">
        <v>32</v>
      </c>
      <c r="AX914" s="14" t="s">
        <v>76</v>
      </c>
      <c r="AY914" s="268" t="s">
        <v>253</v>
      </c>
    </row>
    <row r="915" s="13" customFormat="1">
      <c r="A915" s="13"/>
      <c r="B915" s="247"/>
      <c r="C915" s="248"/>
      <c r="D915" s="249" t="s">
        <v>264</v>
      </c>
      <c r="E915" s="250" t="s">
        <v>1</v>
      </c>
      <c r="F915" s="251" t="s">
        <v>345</v>
      </c>
      <c r="G915" s="248"/>
      <c r="H915" s="250" t="s">
        <v>1</v>
      </c>
      <c r="I915" s="252"/>
      <c r="J915" s="248"/>
      <c r="K915" s="248"/>
      <c r="L915" s="253"/>
      <c r="M915" s="254"/>
      <c r="N915" s="255"/>
      <c r="O915" s="255"/>
      <c r="P915" s="255"/>
      <c r="Q915" s="255"/>
      <c r="R915" s="255"/>
      <c r="S915" s="255"/>
      <c r="T915" s="256"/>
      <c r="U915" s="13"/>
      <c r="V915" s="13"/>
      <c r="W915" s="13"/>
      <c r="X915" s="13"/>
      <c r="Y915" s="13"/>
      <c r="Z915" s="13"/>
      <c r="AA915" s="13"/>
      <c r="AB915" s="13"/>
      <c r="AC915" s="13"/>
      <c r="AD915" s="13"/>
      <c r="AE915" s="13"/>
      <c r="AT915" s="257" t="s">
        <v>264</v>
      </c>
      <c r="AU915" s="257" t="s">
        <v>85</v>
      </c>
      <c r="AV915" s="13" t="s">
        <v>83</v>
      </c>
      <c r="AW915" s="13" t="s">
        <v>32</v>
      </c>
      <c r="AX915" s="13" t="s">
        <v>76</v>
      </c>
      <c r="AY915" s="257" t="s">
        <v>253</v>
      </c>
    </row>
    <row r="916" s="14" customFormat="1">
      <c r="A916" s="14"/>
      <c r="B916" s="258"/>
      <c r="C916" s="259"/>
      <c r="D916" s="249" t="s">
        <v>264</v>
      </c>
      <c r="E916" s="260" t="s">
        <v>1</v>
      </c>
      <c r="F916" s="261" t="s">
        <v>1140</v>
      </c>
      <c r="G916" s="259"/>
      <c r="H916" s="262">
        <v>14.17</v>
      </c>
      <c r="I916" s="263"/>
      <c r="J916" s="259"/>
      <c r="K916" s="259"/>
      <c r="L916" s="264"/>
      <c r="M916" s="265"/>
      <c r="N916" s="266"/>
      <c r="O916" s="266"/>
      <c r="P916" s="266"/>
      <c r="Q916" s="266"/>
      <c r="R916" s="266"/>
      <c r="S916" s="266"/>
      <c r="T916" s="267"/>
      <c r="U916" s="14"/>
      <c r="V916" s="14"/>
      <c r="W916" s="14"/>
      <c r="X916" s="14"/>
      <c r="Y916" s="14"/>
      <c r="Z916" s="14"/>
      <c r="AA916" s="14"/>
      <c r="AB916" s="14"/>
      <c r="AC916" s="14"/>
      <c r="AD916" s="14"/>
      <c r="AE916" s="14"/>
      <c r="AT916" s="268" t="s">
        <v>264</v>
      </c>
      <c r="AU916" s="268" t="s">
        <v>85</v>
      </c>
      <c r="AV916" s="14" t="s">
        <v>85</v>
      </c>
      <c r="AW916" s="14" t="s">
        <v>32</v>
      </c>
      <c r="AX916" s="14" t="s">
        <v>76</v>
      </c>
      <c r="AY916" s="268" t="s">
        <v>253</v>
      </c>
    </row>
    <row r="917" s="13" customFormat="1">
      <c r="A917" s="13"/>
      <c r="B917" s="247"/>
      <c r="C917" s="248"/>
      <c r="D917" s="249" t="s">
        <v>264</v>
      </c>
      <c r="E917" s="250" t="s">
        <v>1</v>
      </c>
      <c r="F917" s="251" t="s">
        <v>347</v>
      </c>
      <c r="G917" s="248"/>
      <c r="H917" s="250" t="s">
        <v>1</v>
      </c>
      <c r="I917" s="252"/>
      <c r="J917" s="248"/>
      <c r="K917" s="248"/>
      <c r="L917" s="253"/>
      <c r="M917" s="254"/>
      <c r="N917" s="255"/>
      <c r="O917" s="255"/>
      <c r="P917" s="255"/>
      <c r="Q917" s="255"/>
      <c r="R917" s="255"/>
      <c r="S917" s="255"/>
      <c r="T917" s="256"/>
      <c r="U917" s="13"/>
      <c r="V917" s="13"/>
      <c r="W917" s="13"/>
      <c r="X917" s="13"/>
      <c r="Y917" s="13"/>
      <c r="Z917" s="13"/>
      <c r="AA917" s="13"/>
      <c r="AB917" s="13"/>
      <c r="AC917" s="13"/>
      <c r="AD917" s="13"/>
      <c r="AE917" s="13"/>
      <c r="AT917" s="257" t="s">
        <v>264</v>
      </c>
      <c r="AU917" s="257" t="s">
        <v>85</v>
      </c>
      <c r="AV917" s="13" t="s">
        <v>83</v>
      </c>
      <c r="AW917" s="13" t="s">
        <v>32</v>
      </c>
      <c r="AX917" s="13" t="s">
        <v>76</v>
      </c>
      <c r="AY917" s="257" t="s">
        <v>253</v>
      </c>
    </row>
    <row r="918" s="14" customFormat="1">
      <c r="A918" s="14"/>
      <c r="B918" s="258"/>
      <c r="C918" s="259"/>
      <c r="D918" s="249" t="s">
        <v>264</v>
      </c>
      <c r="E918" s="260" t="s">
        <v>1</v>
      </c>
      <c r="F918" s="261" t="s">
        <v>1141</v>
      </c>
      <c r="G918" s="259"/>
      <c r="H918" s="262">
        <v>34.758000000000003</v>
      </c>
      <c r="I918" s="263"/>
      <c r="J918" s="259"/>
      <c r="K918" s="259"/>
      <c r="L918" s="264"/>
      <c r="M918" s="265"/>
      <c r="N918" s="266"/>
      <c r="O918" s="266"/>
      <c r="P918" s="266"/>
      <c r="Q918" s="266"/>
      <c r="R918" s="266"/>
      <c r="S918" s="266"/>
      <c r="T918" s="267"/>
      <c r="U918" s="14"/>
      <c r="V918" s="14"/>
      <c r="W918" s="14"/>
      <c r="X918" s="14"/>
      <c r="Y918" s="14"/>
      <c r="Z918" s="14"/>
      <c r="AA918" s="14"/>
      <c r="AB918" s="14"/>
      <c r="AC918" s="14"/>
      <c r="AD918" s="14"/>
      <c r="AE918" s="14"/>
      <c r="AT918" s="268" t="s">
        <v>264</v>
      </c>
      <c r="AU918" s="268" t="s">
        <v>85</v>
      </c>
      <c r="AV918" s="14" t="s">
        <v>85</v>
      </c>
      <c r="AW918" s="14" t="s">
        <v>32</v>
      </c>
      <c r="AX918" s="14" t="s">
        <v>76</v>
      </c>
      <c r="AY918" s="268" t="s">
        <v>253</v>
      </c>
    </row>
    <row r="919" s="16" customFormat="1">
      <c r="A919" s="16"/>
      <c r="B919" s="280"/>
      <c r="C919" s="281"/>
      <c r="D919" s="249" t="s">
        <v>264</v>
      </c>
      <c r="E919" s="282" t="s">
        <v>1</v>
      </c>
      <c r="F919" s="283" t="s">
        <v>323</v>
      </c>
      <c r="G919" s="281"/>
      <c r="H919" s="284">
        <v>414.08199999999999</v>
      </c>
      <c r="I919" s="285"/>
      <c r="J919" s="281"/>
      <c r="K919" s="281"/>
      <c r="L919" s="286"/>
      <c r="M919" s="287"/>
      <c r="N919" s="288"/>
      <c r="O919" s="288"/>
      <c r="P919" s="288"/>
      <c r="Q919" s="288"/>
      <c r="R919" s="288"/>
      <c r="S919" s="288"/>
      <c r="T919" s="289"/>
      <c r="U919" s="16"/>
      <c r="V919" s="16"/>
      <c r="W919" s="16"/>
      <c r="X919" s="16"/>
      <c r="Y919" s="16"/>
      <c r="Z919" s="16"/>
      <c r="AA919" s="16"/>
      <c r="AB919" s="16"/>
      <c r="AC919" s="16"/>
      <c r="AD919" s="16"/>
      <c r="AE919" s="16"/>
      <c r="AT919" s="290" t="s">
        <v>264</v>
      </c>
      <c r="AU919" s="290" t="s">
        <v>85</v>
      </c>
      <c r="AV919" s="16" t="s">
        <v>102</v>
      </c>
      <c r="AW919" s="16" t="s">
        <v>32</v>
      </c>
      <c r="AX919" s="16" t="s">
        <v>76</v>
      </c>
      <c r="AY919" s="290" t="s">
        <v>253</v>
      </c>
    </row>
    <row r="920" s="13" customFormat="1">
      <c r="A920" s="13"/>
      <c r="B920" s="247"/>
      <c r="C920" s="248"/>
      <c r="D920" s="249" t="s">
        <v>264</v>
      </c>
      <c r="E920" s="250" t="s">
        <v>1</v>
      </c>
      <c r="F920" s="251" t="s">
        <v>349</v>
      </c>
      <c r="G920" s="248"/>
      <c r="H920" s="250" t="s">
        <v>1</v>
      </c>
      <c r="I920" s="252"/>
      <c r="J920" s="248"/>
      <c r="K920" s="248"/>
      <c r="L920" s="253"/>
      <c r="M920" s="254"/>
      <c r="N920" s="255"/>
      <c r="O920" s="255"/>
      <c r="P920" s="255"/>
      <c r="Q920" s="255"/>
      <c r="R920" s="255"/>
      <c r="S920" s="255"/>
      <c r="T920" s="256"/>
      <c r="U920" s="13"/>
      <c r="V920" s="13"/>
      <c r="W920" s="13"/>
      <c r="X920" s="13"/>
      <c r="Y920" s="13"/>
      <c r="Z920" s="13"/>
      <c r="AA920" s="13"/>
      <c r="AB920" s="13"/>
      <c r="AC920" s="13"/>
      <c r="AD920" s="13"/>
      <c r="AE920" s="13"/>
      <c r="AT920" s="257" t="s">
        <v>264</v>
      </c>
      <c r="AU920" s="257" t="s">
        <v>85</v>
      </c>
      <c r="AV920" s="13" t="s">
        <v>83</v>
      </c>
      <c r="AW920" s="13" t="s">
        <v>32</v>
      </c>
      <c r="AX920" s="13" t="s">
        <v>76</v>
      </c>
      <c r="AY920" s="257" t="s">
        <v>253</v>
      </c>
    </row>
    <row r="921" s="13" customFormat="1">
      <c r="A921" s="13"/>
      <c r="B921" s="247"/>
      <c r="C921" s="248"/>
      <c r="D921" s="249" t="s">
        <v>264</v>
      </c>
      <c r="E921" s="250" t="s">
        <v>1</v>
      </c>
      <c r="F921" s="251" t="s">
        <v>350</v>
      </c>
      <c r="G921" s="248"/>
      <c r="H921" s="250" t="s">
        <v>1</v>
      </c>
      <c r="I921" s="252"/>
      <c r="J921" s="248"/>
      <c r="K921" s="248"/>
      <c r="L921" s="253"/>
      <c r="M921" s="254"/>
      <c r="N921" s="255"/>
      <c r="O921" s="255"/>
      <c r="P921" s="255"/>
      <c r="Q921" s="255"/>
      <c r="R921" s="255"/>
      <c r="S921" s="255"/>
      <c r="T921" s="256"/>
      <c r="U921" s="13"/>
      <c r="V921" s="13"/>
      <c r="W921" s="13"/>
      <c r="X921" s="13"/>
      <c r="Y921" s="13"/>
      <c r="Z921" s="13"/>
      <c r="AA921" s="13"/>
      <c r="AB921" s="13"/>
      <c r="AC921" s="13"/>
      <c r="AD921" s="13"/>
      <c r="AE921" s="13"/>
      <c r="AT921" s="257" t="s">
        <v>264</v>
      </c>
      <c r="AU921" s="257" t="s">
        <v>85</v>
      </c>
      <c r="AV921" s="13" t="s">
        <v>83</v>
      </c>
      <c r="AW921" s="13" t="s">
        <v>32</v>
      </c>
      <c r="AX921" s="13" t="s">
        <v>76</v>
      </c>
      <c r="AY921" s="257" t="s">
        <v>253</v>
      </c>
    </row>
    <row r="922" s="14" customFormat="1">
      <c r="A922" s="14"/>
      <c r="B922" s="258"/>
      <c r="C922" s="259"/>
      <c r="D922" s="249" t="s">
        <v>264</v>
      </c>
      <c r="E922" s="260" t="s">
        <v>1</v>
      </c>
      <c r="F922" s="261" t="s">
        <v>1142</v>
      </c>
      <c r="G922" s="259"/>
      <c r="H922" s="262">
        <v>44.033999999999999</v>
      </c>
      <c r="I922" s="263"/>
      <c r="J922" s="259"/>
      <c r="K922" s="259"/>
      <c r="L922" s="264"/>
      <c r="M922" s="265"/>
      <c r="N922" s="266"/>
      <c r="O922" s="266"/>
      <c r="P922" s="266"/>
      <c r="Q922" s="266"/>
      <c r="R922" s="266"/>
      <c r="S922" s="266"/>
      <c r="T922" s="267"/>
      <c r="U922" s="14"/>
      <c r="V922" s="14"/>
      <c r="W922" s="14"/>
      <c r="X922" s="14"/>
      <c r="Y922" s="14"/>
      <c r="Z922" s="14"/>
      <c r="AA922" s="14"/>
      <c r="AB922" s="14"/>
      <c r="AC922" s="14"/>
      <c r="AD922" s="14"/>
      <c r="AE922" s="14"/>
      <c r="AT922" s="268" t="s">
        <v>264</v>
      </c>
      <c r="AU922" s="268" t="s">
        <v>85</v>
      </c>
      <c r="AV922" s="14" t="s">
        <v>85</v>
      </c>
      <c r="AW922" s="14" t="s">
        <v>32</v>
      </c>
      <c r="AX922" s="14" t="s">
        <v>76</v>
      </c>
      <c r="AY922" s="268" t="s">
        <v>253</v>
      </c>
    </row>
    <row r="923" s="16" customFormat="1">
      <c r="A923" s="16"/>
      <c r="B923" s="280"/>
      <c r="C923" s="281"/>
      <c r="D923" s="249" t="s">
        <v>264</v>
      </c>
      <c r="E923" s="282" t="s">
        <v>1</v>
      </c>
      <c r="F923" s="283" t="s">
        <v>323</v>
      </c>
      <c r="G923" s="281"/>
      <c r="H923" s="284">
        <v>44.033999999999999</v>
      </c>
      <c r="I923" s="285"/>
      <c r="J923" s="281"/>
      <c r="K923" s="281"/>
      <c r="L923" s="286"/>
      <c r="M923" s="287"/>
      <c r="N923" s="288"/>
      <c r="O923" s="288"/>
      <c r="P923" s="288"/>
      <c r="Q923" s="288"/>
      <c r="R923" s="288"/>
      <c r="S923" s="288"/>
      <c r="T923" s="289"/>
      <c r="U923" s="16"/>
      <c r="V923" s="16"/>
      <c r="W923" s="16"/>
      <c r="X923" s="16"/>
      <c r="Y923" s="16"/>
      <c r="Z923" s="16"/>
      <c r="AA923" s="16"/>
      <c r="AB923" s="16"/>
      <c r="AC923" s="16"/>
      <c r="AD923" s="16"/>
      <c r="AE923" s="16"/>
      <c r="AT923" s="290" t="s">
        <v>264</v>
      </c>
      <c r="AU923" s="290" t="s">
        <v>85</v>
      </c>
      <c r="AV923" s="16" t="s">
        <v>102</v>
      </c>
      <c r="AW923" s="16" t="s">
        <v>32</v>
      </c>
      <c r="AX923" s="16" t="s">
        <v>76</v>
      </c>
      <c r="AY923" s="290" t="s">
        <v>253</v>
      </c>
    </row>
    <row r="924" s="13" customFormat="1">
      <c r="A924" s="13"/>
      <c r="B924" s="247"/>
      <c r="C924" s="248"/>
      <c r="D924" s="249" t="s">
        <v>264</v>
      </c>
      <c r="E924" s="250" t="s">
        <v>1</v>
      </c>
      <c r="F924" s="251" t="s">
        <v>352</v>
      </c>
      <c r="G924" s="248"/>
      <c r="H924" s="250" t="s">
        <v>1</v>
      </c>
      <c r="I924" s="252"/>
      <c r="J924" s="248"/>
      <c r="K924" s="248"/>
      <c r="L924" s="253"/>
      <c r="M924" s="254"/>
      <c r="N924" s="255"/>
      <c r="O924" s="255"/>
      <c r="P924" s="255"/>
      <c r="Q924" s="255"/>
      <c r="R924" s="255"/>
      <c r="S924" s="255"/>
      <c r="T924" s="256"/>
      <c r="U924" s="13"/>
      <c r="V924" s="13"/>
      <c r="W924" s="13"/>
      <c r="X924" s="13"/>
      <c r="Y924" s="13"/>
      <c r="Z924" s="13"/>
      <c r="AA924" s="13"/>
      <c r="AB924" s="13"/>
      <c r="AC924" s="13"/>
      <c r="AD924" s="13"/>
      <c r="AE924" s="13"/>
      <c r="AT924" s="257" t="s">
        <v>264</v>
      </c>
      <c r="AU924" s="257" t="s">
        <v>85</v>
      </c>
      <c r="AV924" s="13" t="s">
        <v>83</v>
      </c>
      <c r="AW924" s="13" t="s">
        <v>32</v>
      </c>
      <c r="AX924" s="13" t="s">
        <v>76</v>
      </c>
      <c r="AY924" s="257" t="s">
        <v>253</v>
      </c>
    </row>
    <row r="925" s="13" customFormat="1">
      <c r="A925" s="13"/>
      <c r="B925" s="247"/>
      <c r="C925" s="248"/>
      <c r="D925" s="249" t="s">
        <v>264</v>
      </c>
      <c r="E925" s="250" t="s">
        <v>1</v>
      </c>
      <c r="F925" s="251" t="s">
        <v>292</v>
      </c>
      <c r="G925" s="248"/>
      <c r="H925" s="250" t="s">
        <v>1</v>
      </c>
      <c r="I925" s="252"/>
      <c r="J925" s="248"/>
      <c r="K925" s="248"/>
      <c r="L925" s="253"/>
      <c r="M925" s="254"/>
      <c r="N925" s="255"/>
      <c r="O925" s="255"/>
      <c r="P925" s="255"/>
      <c r="Q925" s="255"/>
      <c r="R925" s="255"/>
      <c r="S925" s="255"/>
      <c r="T925" s="256"/>
      <c r="U925" s="13"/>
      <c r="V925" s="13"/>
      <c r="W925" s="13"/>
      <c r="X925" s="13"/>
      <c r="Y925" s="13"/>
      <c r="Z925" s="13"/>
      <c r="AA925" s="13"/>
      <c r="AB925" s="13"/>
      <c r="AC925" s="13"/>
      <c r="AD925" s="13"/>
      <c r="AE925" s="13"/>
      <c r="AT925" s="257" t="s">
        <v>264</v>
      </c>
      <c r="AU925" s="257" t="s">
        <v>85</v>
      </c>
      <c r="AV925" s="13" t="s">
        <v>83</v>
      </c>
      <c r="AW925" s="13" t="s">
        <v>32</v>
      </c>
      <c r="AX925" s="13" t="s">
        <v>76</v>
      </c>
      <c r="AY925" s="257" t="s">
        <v>253</v>
      </c>
    </row>
    <row r="926" s="14" customFormat="1">
      <c r="A926" s="14"/>
      <c r="B926" s="258"/>
      <c r="C926" s="259"/>
      <c r="D926" s="249" t="s">
        <v>264</v>
      </c>
      <c r="E926" s="260" t="s">
        <v>1</v>
      </c>
      <c r="F926" s="261" t="s">
        <v>293</v>
      </c>
      <c r="G926" s="259"/>
      <c r="H926" s="262">
        <v>112.66200000000001</v>
      </c>
      <c r="I926" s="263"/>
      <c r="J926" s="259"/>
      <c r="K926" s="259"/>
      <c r="L926" s="264"/>
      <c r="M926" s="265"/>
      <c r="N926" s="266"/>
      <c r="O926" s="266"/>
      <c r="P926" s="266"/>
      <c r="Q926" s="266"/>
      <c r="R926" s="266"/>
      <c r="S926" s="266"/>
      <c r="T926" s="267"/>
      <c r="U926" s="14"/>
      <c r="V926" s="14"/>
      <c r="W926" s="14"/>
      <c r="X926" s="14"/>
      <c r="Y926" s="14"/>
      <c r="Z926" s="14"/>
      <c r="AA926" s="14"/>
      <c r="AB926" s="14"/>
      <c r="AC926" s="14"/>
      <c r="AD926" s="14"/>
      <c r="AE926" s="14"/>
      <c r="AT926" s="268" t="s">
        <v>264</v>
      </c>
      <c r="AU926" s="268" t="s">
        <v>85</v>
      </c>
      <c r="AV926" s="14" t="s">
        <v>85</v>
      </c>
      <c r="AW926" s="14" t="s">
        <v>32</v>
      </c>
      <c r="AX926" s="14" t="s">
        <v>76</v>
      </c>
      <c r="AY926" s="268" t="s">
        <v>253</v>
      </c>
    </row>
    <row r="927" s="13" customFormat="1">
      <c r="A927" s="13"/>
      <c r="B927" s="247"/>
      <c r="C927" s="248"/>
      <c r="D927" s="249" t="s">
        <v>264</v>
      </c>
      <c r="E927" s="250" t="s">
        <v>1</v>
      </c>
      <c r="F927" s="251" t="s">
        <v>297</v>
      </c>
      <c r="G927" s="248"/>
      <c r="H927" s="250" t="s">
        <v>1</v>
      </c>
      <c r="I927" s="252"/>
      <c r="J927" s="248"/>
      <c r="K927" s="248"/>
      <c r="L927" s="253"/>
      <c r="M927" s="254"/>
      <c r="N927" s="255"/>
      <c r="O927" s="255"/>
      <c r="P927" s="255"/>
      <c r="Q927" s="255"/>
      <c r="R927" s="255"/>
      <c r="S927" s="255"/>
      <c r="T927" s="256"/>
      <c r="U927" s="13"/>
      <c r="V927" s="13"/>
      <c r="W927" s="13"/>
      <c r="X927" s="13"/>
      <c r="Y927" s="13"/>
      <c r="Z927" s="13"/>
      <c r="AA927" s="13"/>
      <c r="AB927" s="13"/>
      <c r="AC927" s="13"/>
      <c r="AD927" s="13"/>
      <c r="AE927" s="13"/>
      <c r="AT927" s="257" t="s">
        <v>264</v>
      </c>
      <c r="AU927" s="257" t="s">
        <v>85</v>
      </c>
      <c r="AV927" s="13" t="s">
        <v>83</v>
      </c>
      <c r="AW927" s="13" t="s">
        <v>32</v>
      </c>
      <c r="AX927" s="13" t="s">
        <v>76</v>
      </c>
      <c r="AY927" s="257" t="s">
        <v>253</v>
      </c>
    </row>
    <row r="928" s="14" customFormat="1">
      <c r="A928" s="14"/>
      <c r="B928" s="258"/>
      <c r="C928" s="259"/>
      <c r="D928" s="249" t="s">
        <v>264</v>
      </c>
      <c r="E928" s="260" t="s">
        <v>1</v>
      </c>
      <c r="F928" s="261" t="s">
        <v>1143</v>
      </c>
      <c r="G928" s="259"/>
      <c r="H928" s="262">
        <v>47.351999999999997</v>
      </c>
      <c r="I928" s="263"/>
      <c r="J928" s="259"/>
      <c r="K928" s="259"/>
      <c r="L928" s="264"/>
      <c r="M928" s="265"/>
      <c r="N928" s="266"/>
      <c r="O928" s="266"/>
      <c r="P928" s="266"/>
      <c r="Q928" s="266"/>
      <c r="R928" s="266"/>
      <c r="S928" s="266"/>
      <c r="T928" s="267"/>
      <c r="U928" s="14"/>
      <c r="V928" s="14"/>
      <c r="W928" s="14"/>
      <c r="X928" s="14"/>
      <c r="Y928" s="14"/>
      <c r="Z928" s="14"/>
      <c r="AA928" s="14"/>
      <c r="AB928" s="14"/>
      <c r="AC928" s="14"/>
      <c r="AD928" s="14"/>
      <c r="AE928" s="14"/>
      <c r="AT928" s="268" t="s">
        <v>264</v>
      </c>
      <c r="AU928" s="268" t="s">
        <v>85</v>
      </c>
      <c r="AV928" s="14" t="s">
        <v>85</v>
      </c>
      <c r="AW928" s="14" t="s">
        <v>32</v>
      </c>
      <c r="AX928" s="14" t="s">
        <v>76</v>
      </c>
      <c r="AY928" s="268" t="s">
        <v>253</v>
      </c>
    </row>
    <row r="929" s="13" customFormat="1">
      <c r="A929" s="13"/>
      <c r="B929" s="247"/>
      <c r="C929" s="248"/>
      <c r="D929" s="249" t="s">
        <v>264</v>
      </c>
      <c r="E929" s="250" t="s">
        <v>1</v>
      </c>
      <c r="F929" s="251" t="s">
        <v>303</v>
      </c>
      <c r="G929" s="248"/>
      <c r="H929" s="250" t="s">
        <v>1</v>
      </c>
      <c r="I929" s="252"/>
      <c r="J929" s="248"/>
      <c r="K929" s="248"/>
      <c r="L929" s="253"/>
      <c r="M929" s="254"/>
      <c r="N929" s="255"/>
      <c r="O929" s="255"/>
      <c r="P929" s="255"/>
      <c r="Q929" s="255"/>
      <c r="R929" s="255"/>
      <c r="S929" s="255"/>
      <c r="T929" s="256"/>
      <c r="U929" s="13"/>
      <c r="V929" s="13"/>
      <c r="W929" s="13"/>
      <c r="X929" s="13"/>
      <c r="Y929" s="13"/>
      <c r="Z929" s="13"/>
      <c r="AA929" s="13"/>
      <c r="AB929" s="13"/>
      <c r="AC929" s="13"/>
      <c r="AD929" s="13"/>
      <c r="AE929" s="13"/>
      <c r="AT929" s="257" t="s">
        <v>264</v>
      </c>
      <c r="AU929" s="257" t="s">
        <v>85</v>
      </c>
      <c r="AV929" s="13" t="s">
        <v>83</v>
      </c>
      <c r="AW929" s="13" t="s">
        <v>32</v>
      </c>
      <c r="AX929" s="13" t="s">
        <v>76</v>
      </c>
      <c r="AY929" s="257" t="s">
        <v>253</v>
      </c>
    </row>
    <row r="930" s="14" customFormat="1">
      <c r="A930" s="14"/>
      <c r="B930" s="258"/>
      <c r="C930" s="259"/>
      <c r="D930" s="249" t="s">
        <v>264</v>
      </c>
      <c r="E930" s="260" t="s">
        <v>1</v>
      </c>
      <c r="F930" s="261" t="s">
        <v>1144</v>
      </c>
      <c r="G930" s="259"/>
      <c r="H930" s="262">
        <v>70.301000000000002</v>
      </c>
      <c r="I930" s="263"/>
      <c r="J930" s="259"/>
      <c r="K930" s="259"/>
      <c r="L930" s="264"/>
      <c r="M930" s="265"/>
      <c r="N930" s="266"/>
      <c r="O930" s="266"/>
      <c r="P930" s="266"/>
      <c r="Q930" s="266"/>
      <c r="R930" s="266"/>
      <c r="S930" s="266"/>
      <c r="T930" s="267"/>
      <c r="U930" s="14"/>
      <c r="V930" s="14"/>
      <c r="W930" s="14"/>
      <c r="X930" s="14"/>
      <c r="Y930" s="14"/>
      <c r="Z930" s="14"/>
      <c r="AA930" s="14"/>
      <c r="AB930" s="14"/>
      <c r="AC930" s="14"/>
      <c r="AD930" s="14"/>
      <c r="AE930" s="14"/>
      <c r="AT930" s="268" t="s">
        <v>264</v>
      </c>
      <c r="AU930" s="268" t="s">
        <v>85</v>
      </c>
      <c r="AV930" s="14" t="s">
        <v>85</v>
      </c>
      <c r="AW930" s="14" t="s">
        <v>32</v>
      </c>
      <c r="AX930" s="14" t="s">
        <v>76</v>
      </c>
      <c r="AY930" s="268" t="s">
        <v>253</v>
      </c>
    </row>
    <row r="931" s="13" customFormat="1">
      <c r="A931" s="13"/>
      <c r="B931" s="247"/>
      <c r="C931" s="248"/>
      <c r="D931" s="249" t="s">
        <v>264</v>
      </c>
      <c r="E931" s="250" t="s">
        <v>1</v>
      </c>
      <c r="F931" s="251" t="s">
        <v>278</v>
      </c>
      <c r="G931" s="248"/>
      <c r="H931" s="250" t="s">
        <v>1</v>
      </c>
      <c r="I931" s="252"/>
      <c r="J931" s="248"/>
      <c r="K931" s="248"/>
      <c r="L931" s="253"/>
      <c r="M931" s="254"/>
      <c r="N931" s="255"/>
      <c r="O931" s="255"/>
      <c r="P931" s="255"/>
      <c r="Q931" s="255"/>
      <c r="R931" s="255"/>
      <c r="S931" s="255"/>
      <c r="T931" s="256"/>
      <c r="U931" s="13"/>
      <c r="V931" s="13"/>
      <c r="W931" s="13"/>
      <c r="X931" s="13"/>
      <c r="Y931" s="13"/>
      <c r="Z931" s="13"/>
      <c r="AA931" s="13"/>
      <c r="AB931" s="13"/>
      <c r="AC931" s="13"/>
      <c r="AD931" s="13"/>
      <c r="AE931" s="13"/>
      <c r="AT931" s="257" t="s">
        <v>264</v>
      </c>
      <c r="AU931" s="257" t="s">
        <v>85</v>
      </c>
      <c r="AV931" s="13" t="s">
        <v>83</v>
      </c>
      <c r="AW931" s="13" t="s">
        <v>32</v>
      </c>
      <c r="AX931" s="13" t="s">
        <v>76</v>
      </c>
      <c r="AY931" s="257" t="s">
        <v>253</v>
      </c>
    </row>
    <row r="932" s="14" customFormat="1">
      <c r="A932" s="14"/>
      <c r="B932" s="258"/>
      <c r="C932" s="259"/>
      <c r="D932" s="249" t="s">
        <v>264</v>
      </c>
      <c r="E932" s="260" t="s">
        <v>1</v>
      </c>
      <c r="F932" s="261" t="s">
        <v>1145</v>
      </c>
      <c r="G932" s="259"/>
      <c r="H932" s="262">
        <v>24.283999999999999</v>
      </c>
      <c r="I932" s="263"/>
      <c r="J932" s="259"/>
      <c r="K932" s="259"/>
      <c r="L932" s="264"/>
      <c r="M932" s="265"/>
      <c r="N932" s="266"/>
      <c r="O932" s="266"/>
      <c r="P932" s="266"/>
      <c r="Q932" s="266"/>
      <c r="R932" s="266"/>
      <c r="S932" s="266"/>
      <c r="T932" s="267"/>
      <c r="U932" s="14"/>
      <c r="V932" s="14"/>
      <c r="W932" s="14"/>
      <c r="X932" s="14"/>
      <c r="Y932" s="14"/>
      <c r="Z932" s="14"/>
      <c r="AA932" s="14"/>
      <c r="AB932" s="14"/>
      <c r="AC932" s="14"/>
      <c r="AD932" s="14"/>
      <c r="AE932" s="14"/>
      <c r="AT932" s="268" t="s">
        <v>264</v>
      </c>
      <c r="AU932" s="268" t="s">
        <v>85</v>
      </c>
      <c r="AV932" s="14" t="s">
        <v>85</v>
      </c>
      <c r="AW932" s="14" t="s">
        <v>32</v>
      </c>
      <c r="AX932" s="14" t="s">
        <v>76</v>
      </c>
      <c r="AY932" s="268" t="s">
        <v>253</v>
      </c>
    </row>
    <row r="933" s="13" customFormat="1">
      <c r="A933" s="13"/>
      <c r="B933" s="247"/>
      <c r="C933" s="248"/>
      <c r="D933" s="249" t="s">
        <v>264</v>
      </c>
      <c r="E933" s="250" t="s">
        <v>1</v>
      </c>
      <c r="F933" s="251" t="s">
        <v>281</v>
      </c>
      <c r="G933" s="248"/>
      <c r="H933" s="250" t="s">
        <v>1</v>
      </c>
      <c r="I933" s="252"/>
      <c r="J933" s="248"/>
      <c r="K933" s="248"/>
      <c r="L933" s="253"/>
      <c r="M933" s="254"/>
      <c r="N933" s="255"/>
      <c r="O933" s="255"/>
      <c r="P933" s="255"/>
      <c r="Q933" s="255"/>
      <c r="R933" s="255"/>
      <c r="S933" s="255"/>
      <c r="T933" s="256"/>
      <c r="U933" s="13"/>
      <c r="V933" s="13"/>
      <c r="W933" s="13"/>
      <c r="X933" s="13"/>
      <c r="Y933" s="13"/>
      <c r="Z933" s="13"/>
      <c r="AA933" s="13"/>
      <c r="AB933" s="13"/>
      <c r="AC933" s="13"/>
      <c r="AD933" s="13"/>
      <c r="AE933" s="13"/>
      <c r="AT933" s="257" t="s">
        <v>264</v>
      </c>
      <c r="AU933" s="257" t="s">
        <v>85</v>
      </c>
      <c r="AV933" s="13" t="s">
        <v>83</v>
      </c>
      <c r="AW933" s="13" t="s">
        <v>32</v>
      </c>
      <c r="AX933" s="13" t="s">
        <v>76</v>
      </c>
      <c r="AY933" s="257" t="s">
        <v>253</v>
      </c>
    </row>
    <row r="934" s="14" customFormat="1">
      <c r="A934" s="14"/>
      <c r="B934" s="258"/>
      <c r="C934" s="259"/>
      <c r="D934" s="249" t="s">
        <v>264</v>
      </c>
      <c r="E934" s="260" t="s">
        <v>1</v>
      </c>
      <c r="F934" s="261" t="s">
        <v>1146</v>
      </c>
      <c r="G934" s="259"/>
      <c r="H934" s="262">
        <v>37.271000000000001</v>
      </c>
      <c r="I934" s="263"/>
      <c r="J934" s="259"/>
      <c r="K934" s="259"/>
      <c r="L934" s="264"/>
      <c r="M934" s="265"/>
      <c r="N934" s="266"/>
      <c r="O934" s="266"/>
      <c r="P934" s="266"/>
      <c r="Q934" s="266"/>
      <c r="R934" s="266"/>
      <c r="S934" s="266"/>
      <c r="T934" s="267"/>
      <c r="U934" s="14"/>
      <c r="V934" s="14"/>
      <c r="W934" s="14"/>
      <c r="X934" s="14"/>
      <c r="Y934" s="14"/>
      <c r="Z934" s="14"/>
      <c r="AA934" s="14"/>
      <c r="AB934" s="14"/>
      <c r="AC934" s="14"/>
      <c r="AD934" s="14"/>
      <c r="AE934" s="14"/>
      <c r="AT934" s="268" t="s">
        <v>264</v>
      </c>
      <c r="AU934" s="268" t="s">
        <v>85</v>
      </c>
      <c r="AV934" s="14" t="s">
        <v>85</v>
      </c>
      <c r="AW934" s="14" t="s">
        <v>32</v>
      </c>
      <c r="AX934" s="14" t="s">
        <v>76</v>
      </c>
      <c r="AY934" s="268" t="s">
        <v>253</v>
      </c>
    </row>
    <row r="935" s="16" customFormat="1">
      <c r="A935" s="16"/>
      <c r="B935" s="280"/>
      <c r="C935" s="281"/>
      <c r="D935" s="249" t="s">
        <v>264</v>
      </c>
      <c r="E935" s="282" t="s">
        <v>1</v>
      </c>
      <c r="F935" s="283" t="s">
        <v>323</v>
      </c>
      <c r="G935" s="281"/>
      <c r="H935" s="284">
        <v>291.87</v>
      </c>
      <c r="I935" s="285"/>
      <c r="J935" s="281"/>
      <c r="K935" s="281"/>
      <c r="L935" s="286"/>
      <c r="M935" s="287"/>
      <c r="N935" s="288"/>
      <c r="O935" s="288"/>
      <c r="P935" s="288"/>
      <c r="Q935" s="288"/>
      <c r="R935" s="288"/>
      <c r="S935" s="288"/>
      <c r="T935" s="289"/>
      <c r="U935" s="16"/>
      <c r="V935" s="16"/>
      <c r="W935" s="16"/>
      <c r="X935" s="16"/>
      <c r="Y935" s="16"/>
      <c r="Z935" s="16"/>
      <c r="AA935" s="16"/>
      <c r="AB935" s="16"/>
      <c r="AC935" s="16"/>
      <c r="AD935" s="16"/>
      <c r="AE935" s="16"/>
      <c r="AT935" s="290" t="s">
        <v>264</v>
      </c>
      <c r="AU935" s="290" t="s">
        <v>85</v>
      </c>
      <c r="AV935" s="16" t="s">
        <v>102</v>
      </c>
      <c r="AW935" s="16" t="s">
        <v>32</v>
      </c>
      <c r="AX935" s="16" t="s">
        <v>76</v>
      </c>
      <c r="AY935" s="290" t="s">
        <v>253</v>
      </c>
    </row>
    <row r="936" s="13" customFormat="1">
      <c r="A936" s="13"/>
      <c r="B936" s="247"/>
      <c r="C936" s="248"/>
      <c r="D936" s="249" t="s">
        <v>264</v>
      </c>
      <c r="E936" s="250" t="s">
        <v>1</v>
      </c>
      <c r="F936" s="251" t="s">
        <v>277</v>
      </c>
      <c r="G936" s="248"/>
      <c r="H936" s="250" t="s">
        <v>1</v>
      </c>
      <c r="I936" s="252"/>
      <c r="J936" s="248"/>
      <c r="K936" s="248"/>
      <c r="L936" s="253"/>
      <c r="M936" s="254"/>
      <c r="N936" s="255"/>
      <c r="O936" s="255"/>
      <c r="P936" s="255"/>
      <c r="Q936" s="255"/>
      <c r="R936" s="255"/>
      <c r="S936" s="255"/>
      <c r="T936" s="256"/>
      <c r="U936" s="13"/>
      <c r="V936" s="13"/>
      <c r="W936" s="13"/>
      <c r="X936" s="13"/>
      <c r="Y936" s="13"/>
      <c r="Z936" s="13"/>
      <c r="AA936" s="13"/>
      <c r="AB936" s="13"/>
      <c r="AC936" s="13"/>
      <c r="AD936" s="13"/>
      <c r="AE936" s="13"/>
      <c r="AT936" s="257" t="s">
        <v>264</v>
      </c>
      <c r="AU936" s="257" t="s">
        <v>85</v>
      </c>
      <c r="AV936" s="13" t="s">
        <v>83</v>
      </c>
      <c r="AW936" s="13" t="s">
        <v>32</v>
      </c>
      <c r="AX936" s="13" t="s">
        <v>76</v>
      </c>
      <c r="AY936" s="257" t="s">
        <v>253</v>
      </c>
    </row>
    <row r="937" s="13" customFormat="1">
      <c r="A937" s="13"/>
      <c r="B937" s="247"/>
      <c r="C937" s="248"/>
      <c r="D937" s="249" t="s">
        <v>264</v>
      </c>
      <c r="E937" s="250" t="s">
        <v>1</v>
      </c>
      <c r="F937" s="251" t="s">
        <v>310</v>
      </c>
      <c r="G937" s="248"/>
      <c r="H937" s="250" t="s">
        <v>1</v>
      </c>
      <c r="I937" s="252"/>
      <c r="J937" s="248"/>
      <c r="K937" s="248"/>
      <c r="L937" s="253"/>
      <c r="M937" s="254"/>
      <c r="N937" s="255"/>
      <c r="O937" s="255"/>
      <c r="P937" s="255"/>
      <c r="Q937" s="255"/>
      <c r="R937" s="255"/>
      <c r="S937" s="255"/>
      <c r="T937" s="256"/>
      <c r="U937" s="13"/>
      <c r="V937" s="13"/>
      <c r="W937" s="13"/>
      <c r="X937" s="13"/>
      <c r="Y937" s="13"/>
      <c r="Z937" s="13"/>
      <c r="AA937" s="13"/>
      <c r="AB937" s="13"/>
      <c r="AC937" s="13"/>
      <c r="AD937" s="13"/>
      <c r="AE937" s="13"/>
      <c r="AT937" s="257" t="s">
        <v>264</v>
      </c>
      <c r="AU937" s="257" t="s">
        <v>85</v>
      </c>
      <c r="AV937" s="13" t="s">
        <v>83</v>
      </c>
      <c r="AW937" s="13" t="s">
        <v>32</v>
      </c>
      <c r="AX937" s="13" t="s">
        <v>76</v>
      </c>
      <c r="AY937" s="257" t="s">
        <v>253</v>
      </c>
    </row>
    <row r="938" s="13" customFormat="1">
      <c r="A938" s="13"/>
      <c r="B938" s="247"/>
      <c r="C938" s="248"/>
      <c r="D938" s="249" t="s">
        <v>264</v>
      </c>
      <c r="E938" s="250" t="s">
        <v>1</v>
      </c>
      <c r="F938" s="251" t="s">
        <v>311</v>
      </c>
      <c r="G938" s="248"/>
      <c r="H938" s="250" t="s">
        <v>1</v>
      </c>
      <c r="I938" s="252"/>
      <c r="J938" s="248"/>
      <c r="K938" s="248"/>
      <c r="L938" s="253"/>
      <c r="M938" s="254"/>
      <c r="N938" s="255"/>
      <c r="O938" s="255"/>
      <c r="P938" s="255"/>
      <c r="Q938" s="255"/>
      <c r="R938" s="255"/>
      <c r="S938" s="255"/>
      <c r="T938" s="256"/>
      <c r="U938" s="13"/>
      <c r="V938" s="13"/>
      <c r="W938" s="13"/>
      <c r="X938" s="13"/>
      <c r="Y938" s="13"/>
      <c r="Z938" s="13"/>
      <c r="AA938" s="13"/>
      <c r="AB938" s="13"/>
      <c r="AC938" s="13"/>
      <c r="AD938" s="13"/>
      <c r="AE938" s="13"/>
      <c r="AT938" s="257" t="s">
        <v>264</v>
      </c>
      <c r="AU938" s="257" t="s">
        <v>85</v>
      </c>
      <c r="AV938" s="13" t="s">
        <v>83</v>
      </c>
      <c r="AW938" s="13" t="s">
        <v>32</v>
      </c>
      <c r="AX938" s="13" t="s">
        <v>76</v>
      </c>
      <c r="AY938" s="257" t="s">
        <v>253</v>
      </c>
    </row>
    <row r="939" s="14" customFormat="1">
      <c r="A939" s="14"/>
      <c r="B939" s="258"/>
      <c r="C939" s="259"/>
      <c r="D939" s="249" t="s">
        <v>264</v>
      </c>
      <c r="E939" s="260" t="s">
        <v>1</v>
      </c>
      <c r="F939" s="261" t="s">
        <v>312</v>
      </c>
      <c r="G939" s="259"/>
      <c r="H939" s="262">
        <v>7.0800000000000001</v>
      </c>
      <c r="I939" s="263"/>
      <c r="J939" s="259"/>
      <c r="K939" s="259"/>
      <c r="L939" s="264"/>
      <c r="M939" s="265"/>
      <c r="N939" s="266"/>
      <c r="O939" s="266"/>
      <c r="P939" s="266"/>
      <c r="Q939" s="266"/>
      <c r="R939" s="266"/>
      <c r="S939" s="266"/>
      <c r="T939" s="267"/>
      <c r="U939" s="14"/>
      <c r="V939" s="14"/>
      <c r="W939" s="14"/>
      <c r="X939" s="14"/>
      <c r="Y939" s="14"/>
      <c r="Z939" s="14"/>
      <c r="AA939" s="14"/>
      <c r="AB939" s="14"/>
      <c r="AC939" s="14"/>
      <c r="AD939" s="14"/>
      <c r="AE939" s="14"/>
      <c r="AT939" s="268" t="s">
        <v>264</v>
      </c>
      <c r="AU939" s="268" t="s">
        <v>85</v>
      </c>
      <c r="AV939" s="14" t="s">
        <v>85</v>
      </c>
      <c r="AW939" s="14" t="s">
        <v>32</v>
      </c>
      <c r="AX939" s="14" t="s">
        <v>76</v>
      </c>
      <c r="AY939" s="268" t="s">
        <v>253</v>
      </c>
    </row>
    <row r="940" s="13" customFormat="1">
      <c r="A940" s="13"/>
      <c r="B940" s="247"/>
      <c r="C940" s="248"/>
      <c r="D940" s="249" t="s">
        <v>264</v>
      </c>
      <c r="E940" s="250" t="s">
        <v>1</v>
      </c>
      <c r="F940" s="251" t="s">
        <v>313</v>
      </c>
      <c r="G940" s="248"/>
      <c r="H940" s="250" t="s">
        <v>1</v>
      </c>
      <c r="I940" s="252"/>
      <c r="J940" s="248"/>
      <c r="K940" s="248"/>
      <c r="L940" s="253"/>
      <c r="M940" s="254"/>
      <c r="N940" s="255"/>
      <c r="O940" s="255"/>
      <c r="P940" s="255"/>
      <c r="Q940" s="255"/>
      <c r="R940" s="255"/>
      <c r="S940" s="255"/>
      <c r="T940" s="256"/>
      <c r="U940" s="13"/>
      <c r="V940" s="13"/>
      <c r="W940" s="13"/>
      <c r="X940" s="13"/>
      <c r="Y940" s="13"/>
      <c r="Z940" s="13"/>
      <c r="AA940" s="13"/>
      <c r="AB940" s="13"/>
      <c r="AC940" s="13"/>
      <c r="AD940" s="13"/>
      <c r="AE940" s="13"/>
      <c r="AT940" s="257" t="s">
        <v>264</v>
      </c>
      <c r="AU940" s="257" t="s">
        <v>85</v>
      </c>
      <c r="AV940" s="13" t="s">
        <v>83</v>
      </c>
      <c r="AW940" s="13" t="s">
        <v>32</v>
      </c>
      <c r="AX940" s="13" t="s">
        <v>76</v>
      </c>
      <c r="AY940" s="257" t="s">
        <v>253</v>
      </c>
    </row>
    <row r="941" s="14" customFormat="1">
      <c r="A941" s="14"/>
      <c r="B941" s="258"/>
      <c r="C941" s="259"/>
      <c r="D941" s="249" t="s">
        <v>264</v>
      </c>
      <c r="E941" s="260" t="s">
        <v>1</v>
      </c>
      <c r="F941" s="261" t="s">
        <v>314</v>
      </c>
      <c r="G941" s="259"/>
      <c r="H941" s="262">
        <v>26.219999999999999</v>
      </c>
      <c r="I941" s="263"/>
      <c r="J941" s="259"/>
      <c r="K941" s="259"/>
      <c r="L941" s="264"/>
      <c r="M941" s="265"/>
      <c r="N941" s="266"/>
      <c r="O941" s="266"/>
      <c r="P941" s="266"/>
      <c r="Q941" s="266"/>
      <c r="R941" s="266"/>
      <c r="S941" s="266"/>
      <c r="T941" s="267"/>
      <c r="U941" s="14"/>
      <c r="V941" s="14"/>
      <c r="W941" s="14"/>
      <c r="X941" s="14"/>
      <c r="Y941" s="14"/>
      <c r="Z941" s="14"/>
      <c r="AA941" s="14"/>
      <c r="AB941" s="14"/>
      <c r="AC941" s="14"/>
      <c r="AD941" s="14"/>
      <c r="AE941" s="14"/>
      <c r="AT941" s="268" t="s">
        <v>264</v>
      </c>
      <c r="AU941" s="268" t="s">
        <v>85</v>
      </c>
      <c r="AV941" s="14" t="s">
        <v>85</v>
      </c>
      <c r="AW941" s="14" t="s">
        <v>32</v>
      </c>
      <c r="AX941" s="14" t="s">
        <v>76</v>
      </c>
      <c r="AY941" s="268" t="s">
        <v>253</v>
      </c>
    </row>
    <row r="942" s="13" customFormat="1">
      <c r="A942" s="13"/>
      <c r="B942" s="247"/>
      <c r="C942" s="248"/>
      <c r="D942" s="249" t="s">
        <v>264</v>
      </c>
      <c r="E942" s="250" t="s">
        <v>1</v>
      </c>
      <c r="F942" s="251" t="s">
        <v>315</v>
      </c>
      <c r="G942" s="248"/>
      <c r="H942" s="250" t="s">
        <v>1</v>
      </c>
      <c r="I942" s="252"/>
      <c r="J942" s="248"/>
      <c r="K942" s="248"/>
      <c r="L942" s="253"/>
      <c r="M942" s="254"/>
      <c r="N942" s="255"/>
      <c r="O942" s="255"/>
      <c r="P942" s="255"/>
      <c r="Q942" s="255"/>
      <c r="R942" s="255"/>
      <c r="S942" s="255"/>
      <c r="T942" s="256"/>
      <c r="U942" s="13"/>
      <c r="V942" s="13"/>
      <c r="W942" s="13"/>
      <c r="X942" s="13"/>
      <c r="Y942" s="13"/>
      <c r="Z942" s="13"/>
      <c r="AA942" s="13"/>
      <c r="AB942" s="13"/>
      <c r="AC942" s="13"/>
      <c r="AD942" s="13"/>
      <c r="AE942" s="13"/>
      <c r="AT942" s="257" t="s">
        <v>264</v>
      </c>
      <c r="AU942" s="257" t="s">
        <v>85</v>
      </c>
      <c r="AV942" s="13" t="s">
        <v>83</v>
      </c>
      <c r="AW942" s="13" t="s">
        <v>32</v>
      </c>
      <c r="AX942" s="13" t="s">
        <v>76</v>
      </c>
      <c r="AY942" s="257" t="s">
        <v>253</v>
      </c>
    </row>
    <row r="943" s="14" customFormat="1">
      <c r="A943" s="14"/>
      <c r="B943" s="258"/>
      <c r="C943" s="259"/>
      <c r="D943" s="249" t="s">
        <v>264</v>
      </c>
      <c r="E943" s="260" t="s">
        <v>1</v>
      </c>
      <c r="F943" s="261" t="s">
        <v>209</v>
      </c>
      <c r="G943" s="259"/>
      <c r="H943" s="262">
        <v>24.09</v>
      </c>
      <c r="I943" s="263"/>
      <c r="J943" s="259"/>
      <c r="K943" s="259"/>
      <c r="L943" s="264"/>
      <c r="M943" s="265"/>
      <c r="N943" s="266"/>
      <c r="O943" s="266"/>
      <c r="P943" s="266"/>
      <c r="Q943" s="266"/>
      <c r="R943" s="266"/>
      <c r="S943" s="266"/>
      <c r="T943" s="267"/>
      <c r="U943" s="14"/>
      <c r="V943" s="14"/>
      <c r="W943" s="14"/>
      <c r="X943" s="14"/>
      <c r="Y943" s="14"/>
      <c r="Z943" s="14"/>
      <c r="AA943" s="14"/>
      <c r="AB943" s="14"/>
      <c r="AC943" s="14"/>
      <c r="AD943" s="14"/>
      <c r="AE943" s="14"/>
      <c r="AT943" s="268" t="s">
        <v>264</v>
      </c>
      <c r="AU943" s="268" t="s">
        <v>85</v>
      </c>
      <c r="AV943" s="14" t="s">
        <v>85</v>
      </c>
      <c r="AW943" s="14" t="s">
        <v>32</v>
      </c>
      <c r="AX943" s="14" t="s">
        <v>76</v>
      </c>
      <c r="AY943" s="268" t="s">
        <v>253</v>
      </c>
    </row>
    <row r="944" s="13" customFormat="1">
      <c r="A944" s="13"/>
      <c r="B944" s="247"/>
      <c r="C944" s="248"/>
      <c r="D944" s="249" t="s">
        <v>264</v>
      </c>
      <c r="E944" s="250" t="s">
        <v>1</v>
      </c>
      <c r="F944" s="251" t="s">
        <v>317</v>
      </c>
      <c r="G944" s="248"/>
      <c r="H944" s="250" t="s">
        <v>1</v>
      </c>
      <c r="I944" s="252"/>
      <c r="J944" s="248"/>
      <c r="K944" s="248"/>
      <c r="L944" s="253"/>
      <c r="M944" s="254"/>
      <c r="N944" s="255"/>
      <c r="O944" s="255"/>
      <c r="P944" s="255"/>
      <c r="Q944" s="255"/>
      <c r="R944" s="255"/>
      <c r="S944" s="255"/>
      <c r="T944" s="256"/>
      <c r="U944" s="13"/>
      <c r="V944" s="13"/>
      <c r="W944" s="13"/>
      <c r="X944" s="13"/>
      <c r="Y944" s="13"/>
      <c r="Z944" s="13"/>
      <c r="AA944" s="13"/>
      <c r="AB944" s="13"/>
      <c r="AC944" s="13"/>
      <c r="AD944" s="13"/>
      <c r="AE944" s="13"/>
      <c r="AT944" s="257" t="s">
        <v>264</v>
      </c>
      <c r="AU944" s="257" t="s">
        <v>85</v>
      </c>
      <c r="AV944" s="13" t="s">
        <v>83</v>
      </c>
      <c r="AW944" s="13" t="s">
        <v>32</v>
      </c>
      <c r="AX944" s="13" t="s">
        <v>76</v>
      </c>
      <c r="AY944" s="257" t="s">
        <v>253</v>
      </c>
    </row>
    <row r="945" s="14" customFormat="1">
      <c r="A945" s="14"/>
      <c r="B945" s="258"/>
      <c r="C945" s="259"/>
      <c r="D945" s="249" t="s">
        <v>264</v>
      </c>
      <c r="E945" s="260" t="s">
        <v>1</v>
      </c>
      <c r="F945" s="261" t="s">
        <v>318</v>
      </c>
      <c r="G945" s="259"/>
      <c r="H945" s="262">
        <v>8.1799999999999997</v>
      </c>
      <c r="I945" s="263"/>
      <c r="J945" s="259"/>
      <c r="K945" s="259"/>
      <c r="L945" s="264"/>
      <c r="M945" s="265"/>
      <c r="N945" s="266"/>
      <c r="O945" s="266"/>
      <c r="P945" s="266"/>
      <c r="Q945" s="266"/>
      <c r="R945" s="266"/>
      <c r="S945" s="266"/>
      <c r="T945" s="267"/>
      <c r="U945" s="14"/>
      <c r="V945" s="14"/>
      <c r="W945" s="14"/>
      <c r="X945" s="14"/>
      <c r="Y945" s="14"/>
      <c r="Z945" s="14"/>
      <c r="AA945" s="14"/>
      <c r="AB945" s="14"/>
      <c r="AC945" s="14"/>
      <c r="AD945" s="14"/>
      <c r="AE945" s="14"/>
      <c r="AT945" s="268" t="s">
        <v>264</v>
      </c>
      <c r="AU945" s="268" t="s">
        <v>85</v>
      </c>
      <c r="AV945" s="14" t="s">
        <v>85</v>
      </c>
      <c r="AW945" s="14" t="s">
        <v>32</v>
      </c>
      <c r="AX945" s="14" t="s">
        <v>76</v>
      </c>
      <c r="AY945" s="268" t="s">
        <v>253</v>
      </c>
    </row>
    <row r="946" s="13" customFormat="1">
      <c r="A946" s="13"/>
      <c r="B946" s="247"/>
      <c r="C946" s="248"/>
      <c r="D946" s="249" t="s">
        <v>264</v>
      </c>
      <c r="E946" s="250" t="s">
        <v>1</v>
      </c>
      <c r="F946" s="251" t="s">
        <v>491</v>
      </c>
      <c r="G946" s="248"/>
      <c r="H946" s="250" t="s">
        <v>1</v>
      </c>
      <c r="I946" s="252"/>
      <c r="J946" s="248"/>
      <c r="K946" s="248"/>
      <c r="L946" s="253"/>
      <c r="M946" s="254"/>
      <c r="N946" s="255"/>
      <c r="O946" s="255"/>
      <c r="P946" s="255"/>
      <c r="Q946" s="255"/>
      <c r="R946" s="255"/>
      <c r="S946" s="255"/>
      <c r="T946" s="256"/>
      <c r="U946" s="13"/>
      <c r="V946" s="13"/>
      <c r="W946" s="13"/>
      <c r="X946" s="13"/>
      <c r="Y946" s="13"/>
      <c r="Z946" s="13"/>
      <c r="AA946" s="13"/>
      <c r="AB946" s="13"/>
      <c r="AC946" s="13"/>
      <c r="AD946" s="13"/>
      <c r="AE946" s="13"/>
      <c r="AT946" s="257" t="s">
        <v>264</v>
      </c>
      <c r="AU946" s="257" t="s">
        <v>85</v>
      </c>
      <c r="AV946" s="13" t="s">
        <v>83</v>
      </c>
      <c r="AW946" s="13" t="s">
        <v>32</v>
      </c>
      <c r="AX946" s="13" t="s">
        <v>76</v>
      </c>
      <c r="AY946" s="257" t="s">
        <v>253</v>
      </c>
    </row>
    <row r="947" s="14" customFormat="1">
      <c r="A947" s="14"/>
      <c r="B947" s="258"/>
      <c r="C947" s="259"/>
      <c r="D947" s="249" t="s">
        <v>264</v>
      </c>
      <c r="E947" s="260" t="s">
        <v>1</v>
      </c>
      <c r="F947" s="261" t="s">
        <v>320</v>
      </c>
      <c r="G947" s="259"/>
      <c r="H947" s="262">
        <v>1.8700000000000001</v>
      </c>
      <c r="I947" s="263"/>
      <c r="J947" s="259"/>
      <c r="K947" s="259"/>
      <c r="L947" s="264"/>
      <c r="M947" s="265"/>
      <c r="N947" s="266"/>
      <c r="O947" s="266"/>
      <c r="P947" s="266"/>
      <c r="Q947" s="266"/>
      <c r="R947" s="266"/>
      <c r="S947" s="266"/>
      <c r="T947" s="267"/>
      <c r="U947" s="14"/>
      <c r="V947" s="14"/>
      <c r="W947" s="14"/>
      <c r="X947" s="14"/>
      <c r="Y947" s="14"/>
      <c r="Z947" s="14"/>
      <c r="AA947" s="14"/>
      <c r="AB947" s="14"/>
      <c r="AC947" s="14"/>
      <c r="AD947" s="14"/>
      <c r="AE947" s="14"/>
      <c r="AT947" s="268" t="s">
        <v>264</v>
      </c>
      <c r="AU947" s="268" t="s">
        <v>85</v>
      </c>
      <c r="AV947" s="14" t="s">
        <v>85</v>
      </c>
      <c r="AW947" s="14" t="s">
        <v>32</v>
      </c>
      <c r="AX947" s="14" t="s">
        <v>76</v>
      </c>
      <c r="AY947" s="268" t="s">
        <v>253</v>
      </c>
    </row>
    <row r="948" s="13" customFormat="1">
      <c r="A948" s="13"/>
      <c r="B948" s="247"/>
      <c r="C948" s="248"/>
      <c r="D948" s="249" t="s">
        <v>264</v>
      </c>
      <c r="E948" s="250" t="s">
        <v>1</v>
      </c>
      <c r="F948" s="251" t="s">
        <v>321</v>
      </c>
      <c r="G948" s="248"/>
      <c r="H948" s="250" t="s">
        <v>1</v>
      </c>
      <c r="I948" s="252"/>
      <c r="J948" s="248"/>
      <c r="K948" s="248"/>
      <c r="L948" s="253"/>
      <c r="M948" s="254"/>
      <c r="N948" s="255"/>
      <c r="O948" s="255"/>
      <c r="P948" s="255"/>
      <c r="Q948" s="255"/>
      <c r="R948" s="255"/>
      <c r="S948" s="255"/>
      <c r="T948" s="256"/>
      <c r="U948" s="13"/>
      <c r="V948" s="13"/>
      <c r="W948" s="13"/>
      <c r="X948" s="13"/>
      <c r="Y948" s="13"/>
      <c r="Z948" s="13"/>
      <c r="AA948" s="13"/>
      <c r="AB948" s="13"/>
      <c r="AC948" s="13"/>
      <c r="AD948" s="13"/>
      <c r="AE948" s="13"/>
      <c r="AT948" s="257" t="s">
        <v>264</v>
      </c>
      <c r="AU948" s="257" t="s">
        <v>85</v>
      </c>
      <c r="AV948" s="13" t="s">
        <v>83</v>
      </c>
      <c r="AW948" s="13" t="s">
        <v>32</v>
      </c>
      <c r="AX948" s="13" t="s">
        <v>76</v>
      </c>
      <c r="AY948" s="257" t="s">
        <v>253</v>
      </c>
    </row>
    <row r="949" s="14" customFormat="1">
      <c r="A949" s="14"/>
      <c r="B949" s="258"/>
      <c r="C949" s="259"/>
      <c r="D949" s="249" t="s">
        <v>264</v>
      </c>
      <c r="E949" s="260" t="s">
        <v>1</v>
      </c>
      <c r="F949" s="261" t="s">
        <v>322</v>
      </c>
      <c r="G949" s="259"/>
      <c r="H949" s="262">
        <v>3.7999999999999998</v>
      </c>
      <c r="I949" s="263"/>
      <c r="J949" s="259"/>
      <c r="K949" s="259"/>
      <c r="L949" s="264"/>
      <c r="M949" s="265"/>
      <c r="N949" s="266"/>
      <c r="O949" s="266"/>
      <c r="P949" s="266"/>
      <c r="Q949" s="266"/>
      <c r="R949" s="266"/>
      <c r="S949" s="266"/>
      <c r="T949" s="267"/>
      <c r="U949" s="14"/>
      <c r="V949" s="14"/>
      <c r="W949" s="14"/>
      <c r="X949" s="14"/>
      <c r="Y949" s="14"/>
      <c r="Z949" s="14"/>
      <c r="AA949" s="14"/>
      <c r="AB949" s="14"/>
      <c r="AC949" s="14"/>
      <c r="AD949" s="14"/>
      <c r="AE949" s="14"/>
      <c r="AT949" s="268" t="s">
        <v>264</v>
      </c>
      <c r="AU949" s="268" t="s">
        <v>85</v>
      </c>
      <c r="AV949" s="14" t="s">
        <v>85</v>
      </c>
      <c r="AW949" s="14" t="s">
        <v>32</v>
      </c>
      <c r="AX949" s="14" t="s">
        <v>76</v>
      </c>
      <c r="AY949" s="268" t="s">
        <v>253</v>
      </c>
    </row>
    <row r="950" s="16" customFormat="1">
      <c r="A950" s="16"/>
      <c r="B950" s="280"/>
      <c r="C950" s="281"/>
      <c r="D950" s="249" t="s">
        <v>264</v>
      </c>
      <c r="E950" s="282" t="s">
        <v>1</v>
      </c>
      <c r="F950" s="283" t="s">
        <v>323</v>
      </c>
      <c r="G950" s="281"/>
      <c r="H950" s="284">
        <v>71.239999999999995</v>
      </c>
      <c r="I950" s="285"/>
      <c r="J950" s="281"/>
      <c r="K950" s="281"/>
      <c r="L950" s="286"/>
      <c r="M950" s="287"/>
      <c r="N950" s="288"/>
      <c r="O950" s="288"/>
      <c r="P950" s="288"/>
      <c r="Q950" s="288"/>
      <c r="R950" s="288"/>
      <c r="S950" s="288"/>
      <c r="T950" s="289"/>
      <c r="U950" s="16"/>
      <c r="V950" s="16"/>
      <c r="W950" s="16"/>
      <c r="X950" s="16"/>
      <c r="Y950" s="16"/>
      <c r="Z950" s="16"/>
      <c r="AA950" s="16"/>
      <c r="AB950" s="16"/>
      <c r="AC950" s="16"/>
      <c r="AD950" s="16"/>
      <c r="AE950" s="16"/>
      <c r="AT950" s="290" t="s">
        <v>264</v>
      </c>
      <c r="AU950" s="290" t="s">
        <v>85</v>
      </c>
      <c r="AV950" s="16" t="s">
        <v>102</v>
      </c>
      <c r="AW950" s="16" t="s">
        <v>32</v>
      </c>
      <c r="AX950" s="16" t="s">
        <v>76</v>
      </c>
      <c r="AY950" s="290" t="s">
        <v>253</v>
      </c>
    </row>
    <row r="951" s="13" customFormat="1">
      <c r="A951" s="13"/>
      <c r="B951" s="247"/>
      <c r="C951" s="248"/>
      <c r="D951" s="249" t="s">
        <v>264</v>
      </c>
      <c r="E951" s="250" t="s">
        <v>1</v>
      </c>
      <c r="F951" s="251" t="s">
        <v>324</v>
      </c>
      <c r="G951" s="248"/>
      <c r="H951" s="250" t="s">
        <v>1</v>
      </c>
      <c r="I951" s="252"/>
      <c r="J951" s="248"/>
      <c r="K951" s="248"/>
      <c r="L951" s="253"/>
      <c r="M951" s="254"/>
      <c r="N951" s="255"/>
      <c r="O951" s="255"/>
      <c r="P951" s="255"/>
      <c r="Q951" s="255"/>
      <c r="R951" s="255"/>
      <c r="S951" s="255"/>
      <c r="T951" s="256"/>
      <c r="U951" s="13"/>
      <c r="V951" s="13"/>
      <c r="W951" s="13"/>
      <c r="X951" s="13"/>
      <c r="Y951" s="13"/>
      <c r="Z951" s="13"/>
      <c r="AA951" s="13"/>
      <c r="AB951" s="13"/>
      <c r="AC951" s="13"/>
      <c r="AD951" s="13"/>
      <c r="AE951" s="13"/>
      <c r="AT951" s="257" t="s">
        <v>264</v>
      </c>
      <c r="AU951" s="257" t="s">
        <v>85</v>
      </c>
      <c r="AV951" s="13" t="s">
        <v>83</v>
      </c>
      <c r="AW951" s="13" t="s">
        <v>32</v>
      </c>
      <c r="AX951" s="13" t="s">
        <v>76</v>
      </c>
      <c r="AY951" s="257" t="s">
        <v>253</v>
      </c>
    </row>
    <row r="952" s="13" customFormat="1">
      <c r="A952" s="13"/>
      <c r="B952" s="247"/>
      <c r="C952" s="248"/>
      <c r="D952" s="249" t="s">
        <v>264</v>
      </c>
      <c r="E952" s="250" t="s">
        <v>1</v>
      </c>
      <c r="F952" s="251" t="s">
        <v>325</v>
      </c>
      <c r="G952" s="248"/>
      <c r="H952" s="250" t="s">
        <v>1</v>
      </c>
      <c r="I952" s="252"/>
      <c r="J952" s="248"/>
      <c r="K952" s="248"/>
      <c r="L952" s="253"/>
      <c r="M952" s="254"/>
      <c r="N952" s="255"/>
      <c r="O952" s="255"/>
      <c r="P952" s="255"/>
      <c r="Q952" s="255"/>
      <c r="R952" s="255"/>
      <c r="S952" s="255"/>
      <c r="T952" s="256"/>
      <c r="U952" s="13"/>
      <c r="V952" s="13"/>
      <c r="W952" s="13"/>
      <c r="X952" s="13"/>
      <c r="Y952" s="13"/>
      <c r="Z952" s="13"/>
      <c r="AA952" s="13"/>
      <c r="AB952" s="13"/>
      <c r="AC952" s="13"/>
      <c r="AD952" s="13"/>
      <c r="AE952" s="13"/>
      <c r="AT952" s="257" t="s">
        <v>264</v>
      </c>
      <c r="AU952" s="257" t="s">
        <v>85</v>
      </c>
      <c r="AV952" s="13" t="s">
        <v>83</v>
      </c>
      <c r="AW952" s="13" t="s">
        <v>32</v>
      </c>
      <c r="AX952" s="13" t="s">
        <v>76</v>
      </c>
      <c r="AY952" s="257" t="s">
        <v>253</v>
      </c>
    </row>
    <row r="953" s="14" customFormat="1">
      <c r="A953" s="14"/>
      <c r="B953" s="258"/>
      <c r="C953" s="259"/>
      <c r="D953" s="249" t="s">
        <v>264</v>
      </c>
      <c r="E953" s="260" t="s">
        <v>1</v>
      </c>
      <c r="F953" s="261" t="s">
        <v>326</v>
      </c>
      <c r="G953" s="259"/>
      <c r="H953" s="262">
        <v>13.02</v>
      </c>
      <c r="I953" s="263"/>
      <c r="J953" s="259"/>
      <c r="K953" s="259"/>
      <c r="L953" s="264"/>
      <c r="M953" s="265"/>
      <c r="N953" s="266"/>
      <c r="O953" s="266"/>
      <c r="P953" s="266"/>
      <c r="Q953" s="266"/>
      <c r="R953" s="266"/>
      <c r="S953" s="266"/>
      <c r="T953" s="267"/>
      <c r="U953" s="14"/>
      <c r="V953" s="14"/>
      <c r="W953" s="14"/>
      <c r="X953" s="14"/>
      <c r="Y953" s="14"/>
      <c r="Z953" s="14"/>
      <c r="AA953" s="14"/>
      <c r="AB953" s="14"/>
      <c r="AC953" s="14"/>
      <c r="AD953" s="14"/>
      <c r="AE953" s="14"/>
      <c r="AT953" s="268" t="s">
        <v>264</v>
      </c>
      <c r="AU953" s="268" t="s">
        <v>85</v>
      </c>
      <c r="AV953" s="14" t="s">
        <v>85</v>
      </c>
      <c r="AW953" s="14" t="s">
        <v>32</v>
      </c>
      <c r="AX953" s="14" t="s">
        <v>76</v>
      </c>
      <c r="AY953" s="268" t="s">
        <v>253</v>
      </c>
    </row>
    <row r="954" s="13" customFormat="1">
      <c r="A954" s="13"/>
      <c r="B954" s="247"/>
      <c r="C954" s="248"/>
      <c r="D954" s="249" t="s">
        <v>264</v>
      </c>
      <c r="E954" s="250" t="s">
        <v>1</v>
      </c>
      <c r="F954" s="251" t="s">
        <v>327</v>
      </c>
      <c r="G954" s="248"/>
      <c r="H954" s="250" t="s">
        <v>1</v>
      </c>
      <c r="I954" s="252"/>
      <c r="J954" s="248"/>
      <c r="K954" s="248"/>
      <c r="L954" s="253"/>
      <c r="M954" s="254"/>
      <c r="N954" s="255"/>
      <c r="O954" s="255"/>
      <c r="P954" s="255"/>
      <c r="Q954" s="255"/>
      <c r="R954" s="255"/>
      <c r="S954" s="255"/>
      <c r="T954" s="256"/>
      <c r="U954" s="13"/>
      <c r="V954" s="13"/>
      <c r="W954" s="13"/>
      <c r="X954" s="13"/>
      <c r="Y954" s="13"/>
      <c r="Z954" s="13"/>
      <c r="AA954" s="13"/>
      <c r="AB954" s="13"/>
      <c r="AC954" s="13"/>
      <c r="AD954" s="13"/>
      <c r="AE954" s="13"/>
      <c r="AT954" s="257" t="s">
        <v>264</v>
      </c>
      <c r="AU954" s="257" t="s">
        <v>85</v>
      </c>
      <c r="AV954" s="13" t="s">
        <v>83</v>
      </c>
      <c r="AW954" s="13" t="s">
        <v>32</v>
      </c>
      <c r="AX954" s="13" t="s">
        <v>76</v>
      </c>
      <c r="AY954" s="257" t="s">
        <v>253</v>
      </c>
    </row>
    <row r="955" s="14" customFormat="1">
      <c r="A955" s="14"/>
      <c r="B955" s="258"/>
      <c r="C955" s="259"/>
      <c r="D955" s="249" t="s">
        <v>264</v>
      </c>
      <c r="E955" s="260" t="s">
        <v>1</v>
      </c>
      <c r="F955" s="261" t="s">
        <v>328</v>
      </c>
      <c r="G955" s="259"/>
      <c r="H955" s="262">
        <v>8</v>
      </c>
      <c r="I955" s="263"/>
      <c r="J955" s="259"/>
      <c r="K955" s="259"/>
      <c r="L955" s="264"/>
      <c r="M955" s="265"/>
      <c r="N955" s="266"/>
      <c r="O955" s="266"/>
      <c r="P955" s="266"/>
      <c r="Q955" s="266"/>
      <c r="R955" s="266"/>
      <c r="S955" s="266"/>
      <c r="T955" s="267"/>
      <c r="U955" s="14"/>
      <c r="V955" s="14"/>
      <c r="W955" s="14"/>
      <c r="X955" s="14"/>
      <c r="Y955" s="14"/>
      <c r="Z955" s="14"/>
      <c r="AA955" s="14"/>
      <c r="AB955" s="14"/>
      <c r="AC955" s="14"/>
      <c r="AD955" s="14"/>
      <c r="AE955" s="14"/>
      <c r="AT955" s="268" t="s">
        <v>264</v>
      </c>
      <c r="AU955" s="268" t="s">
        <v>85</v>
      </c>
      <c r="AV955" s="14" t="s">
        <v>85</v>
      </c>
      <c r="AW955" s="14" t="s">
        <v>32</v>
      </c>
      <c r="AX955" s="14" t="s">
        <v>76</v>
      </c>
      <c r="AY955" s="268" t="s">
        <v>253</v>
      </c>
    </row>
    <row r="956" s="13" customFormat="1">
      <c r="A956" s="13"/>
      <c r="B956" s="247"/>
      <c r="C956" s="248"/>
      <c r="D956" s="249" t="s">
        <v>264</v>
      </c>
      <c r="E956" s="250" t="s">
        <v>1</v>
      </c>
      <c r="F956" s="251" t="s">
        <v>329</v>
      </c>
      <c r="G956" s="248"/>
      <c r="H956" s="250" t="s">
        <v>1</v>
      </c>
      <c r="I956" s="252"/>
      <c r="J956" s="248"/>
      <c r="K956" s="248"/>
      <c r="L956" s="253"/>
      <c r="M956" s="254"/>
      <c r="N956" s="255"/>
      <c r="O956" s="255"/>
      <c r="P956" s="255"/>
      <c r="Q956" s="255"/>
      <c r="R956" s="255"/>
      <c r="S956" s="255"/>
      <c r="T956" s="256"/>
      <c r="U956" s="13"/>
      <c r="V956" s="13"/>
      <c r="W956" s="13"/>
      <c r="X956" s="13"/>
      <c r="Y956" s="13"/>
      <c r="Z956" s="13"/>
      <c r="AA956" s="13"/>
      <c r="AB956" s="13"/>
      <c r="AC956" s="13"/>
      <c r="AD956" s="13"/>
      <c r="AE956" s="13"/>
      <c r="AT956" s="257" t="s">
        <v>264</v>
      </c>
      <c r="AU956" s="257" t="s">
        <v>85</v>
      </c>
      <c r="AV956" s="13" t="s">
        <v>83</v>
      </c>
      <c r="AW956" s="13" t="s">
        <v>32</v>
      </c>
      <c r="AX956" s="13" t="s">
        <v>76</v>
      </c>
      <c r="AY956" s="257" t="s">
        <v>253</v>
      </c>
    </row>
    <row r="957" s="14" customFormat="1">
      <c r="A957" s="14"/>
      <c r="B957" s="258"/>
      <c r="C957" s="259"/>
      <c r="D957" s="249" t="s">
        <v>264</v>
      </c>
      <c r="E957" s="260" t="s">
        <v>1</v>
      </c>
      <c r="F957" s="261" t="s">
        <v>330</v>
      </c>
      <c r="G957" s="259"/>
      <c r="H957" s="262">
        <v>3.1699999999999999</v>
      </c>
      <c r="I957" s="263"/>
      <c r="J957" s="259"/>
      <c r="K957" s="259"/>
      <c r="L957" s="264"/>
      <c r="M957" s="265"/>
      <c r="N957" s="266"/>
      <c r="O957" s="266"/>
      <c r="P957" s="266"/>
      <c r="Q957" s="266"/>
      <c r="R957" s="266"/>
      <c r="S957" s="266"/>
      <c r="T957" s="267"/>
      <c r="U957" s="14"/>
      <c r="V957" s="14"/>
      <c r="W957" s="14"/>
      <c r="X957" s="14"/>
      <c r="Y957" s="14"/>
      <c r="Z957" s="14"/>
      <c r="AA957" s="14"/>
      <c r="AB957" s="14"/>
      <c r="AC957" s="14"/>
      <c r="AD957" s="14"/>
      <c r="AE957" s="14"/>
      <c r="AT957" s="268" t="s">
        <v>264</v>
      </c>
      <c r="AU957" s="268" t="s">
        <v>85</v>
      </c>
      <c r="AV957" s="14" t="s">
        <v>85</v>
      </c>
      <c r="AW957" s="14" t="s">
        <v>32</v>
      </c>
      <c r="AX957" s="14" t="s">
        <v>76</v>
      </c>
      <c r="AY957" s="268" t="s">
        <v>253</v>
      </c>
    </row>
    <row r="958" s="13" customFormat="1">
      <c r="A958" s="13"/>
      <c r="B958" s="247"/>
      <c r="C958" s="248"/>
      <c r="D958" s="249" t="s">
        <v>264</v>
      </c>
      <c r="E958" s="250" t="s">
        <v>1</v>
      </c>
      <c r="F958" s="251" t="s">
        <v>331</v>
      </c>
      <c r="G958" s="248"/>
      <c r="H958" s="250" t="s">
        <v>1</v>
      </c>
      <c r="I958" s="252"/>
      <c r="J958" s="248"/>
      <c r="K958" s="248"/>
      <c r="L958" s="253"/>
      <c r="M958" s="254"/>
      <c r="N958" s="255"/>
      <c r="O958" s="255"/>
      <c r="P958" s="255"/>
      <c r="Q958" s="255"/>
      <c r="R958" s="255"/>
      <c r="S958" s="255"/>
      <c r="T958" s="256"/>
      <c r="U958" s="13"/>
      <c r="V958" s="13"/>
      <c r="W958" s="13"/>
      <c r="X958" s="13"/>
      <c r="Y958" s="13"/>
      <c r="Z958" s="13"/>
      <c r="AA958" s="13"/>
      <c r="AB958" s="13"/>
      <c r="AC958" s="13"/>
      <c r="AD958" s="13"/>
      <c r="AE958" s="13"/>
      <c r="AT958" s="257" t="s">
        <v>264</v>
      </c>
      <c r="AU958" s="257" t="s">
        <v>85</v>
      </c>
      <c r="AV958" s="13" t="s">
        <v>83</v>
      </c>
      <c r="AW958" s="13" t="s">
        <v>32</v>
      </c>
      <c r="AX958" s="13" t="s">
        <v>76</v>
      </c>
      <c r="AY958" s="257" t="s">
        <v>253</v>
      </c>
    </row>
    <row r="959" s="14" customFormat="1">
      <c r="A959" s="14"/>
      <c r="B959" s="258"/>
      <c r="C959" s="259"/>
      <c r="D959" s="249" t="s">
        <v>264</v>
      </c>
      <c r="E959" s="260" t="s">
        <v>1</v>
      </c>
      <c r="F959" s="261" t="s">
        <v>332</v>
      </c>
      <c r="G959" s="259"/>
      <c r="H959" s="262">
        <v>23.969999999999999</v>
      </c>
      <c r="I959" s="263"/>
      <c r="J959" s="259"/>
      <c r="K959" s="259"/>
      <c r="L959" s="264"/>
      <c r="M959" s="265"/>
      <c r="N959" s="266"/>
      <c r="O959" s="266"/>
      <c r="P959" s="266"/>
      <c r="Q959" s="266"/>
      <c r="R959" s="266"/>
      <c r="S959" s="266"/>
      <c r="T959" s="267"/>
      <c r="U959" s="14"/>
      <c r="V959" s="14"/>
      <c r="W959" s="14"/>
      <c r="X959" s="14"/>
      <c r="Y959" s="14"/>
      <c r="Z959" s="14"/>
      <c r="AA959" s="14"/>
      <c r="AB959" s="14"/>
      <c r="AC959" s="14"/>
      <c r="AD959" s="14"/>
      <c r="AE959" s="14"/>
      <c r="AT959" s="268" t="s">
        <v>264</v>
      </c>
      <c r="AU959" s="268" t="s">
        <v>85</v>
      </c>
      <c r="AV959" s="14" t="s">
        <v>85</v>
      </c>
      <c r="AW959" s="14" t="s">
        <v>32</v>
      </c>
      <c r="AX959" s="14" t="s">
        <v>76</v>
      </c>
      <c r="AY959" s="268" t="s">
        <v>253</v>
      </c>
    </row>
    <row r="960" s="13" customFormat="1">
      <c r="A960" s="13"/>
      <c r="B960" s="247"/>
      <c r="C960" s="248"/>
      <c r="D960" s="249" t="s">
        <v>264</v>
      </c>
      <c r="E960" s="250" t="s">
        <v>1</v>
      </c>
      <c r="F960" s="251" t="s">
        <v>333</v>
      </c>
      <c r="G960" s="248"/>
      <c r="H960" s="250" t="s">
        <v>1</v>
      </c>
      <c r="I960" s="252"/>
      <c r="J960" s="248"/>
      <c r="K960" s="248"/>
      <c r="L960" s="253"/>
      <c r="M960" s="254"/>
      <c r="N960" s="255"/>
      <c r="O960" s="255"/>
      <c r="P960" s="255"/>
      <c r="Q960" s="255"/>
      <c r="R960" s="255"/>
      <c r="S960" s="255"/>
      <c r="T960" s="256"/>
      <c r="U960" s="13"/>
      <c r="V960" s="13"/>
      <c r="W960" s="13"/>
      <c r="X960" s="13"/>
      <c r="Y960" s="13"/>
      <c r="Z960" s="13"/>
      <c r="AA960" s="13"/>
      <c r="AB960" s="13"/>
      <c r="AC960" s="13"/>
      <c r="AD960" s="13"/>
      <c r="AE960" s="13"/>
      <c r="AT960" s="257" t="s">
        <v>264</v>
      </c>
      <c r="AU960" s="257" t="s">
        <v>85</v>
      </c>
      <c r="AV960" s="13" t="s">
        <v>83</v>
      </c>
      <c r="AW960" s="13" t="s">
        <v>32</v>
      </c>
      <c r="AX960" s="13" t="s">
        <v>76</v>
      </c>
      <c r="AY960" s="257" t="s">
        <v>253</v>
      </c>
    </row>
    <row r="961" s="14" customFormat="1">
      <c r="A961" s="14"/>
      <c r="B961" s="258"/>
      <c r="C961" s="259"/>
      <c r="D961" s="249" t="s">
        <v>264</v>
      </c>
      <c r="E961" s="260" t="s">
        <v>1</v>
      </c>
      <c r="F961" s="261" t="s">
        <v>334</v>
      </c>
      <c r="G961" s="259"/>
      <c r="H961" s="262">
        <v>23.539999999999999</v>
      </c>
      <c r="I961" s="263"/>
      <c r="J961" s="259"/>
      <c r="K961" s="259"/>
      <c r="L961" s="264"/>
      <c r="M961" s="265"/>
      <c r="N961" s="266"/>
      <c r="O961" s="266"/>
      <c r="P961" s="266"/>
      <c r="Q961" s="266"/>
      <c r="R961" s="266"/>
      <c r="S961" s="266"/>
      <c r="T961" s="267"/>
      <c r="U961" s="14"/>
      <c r="V961" s="14"/>
      <c r="W961" s="14"/>
      <c r="X961" s="14"/>
      <c r="Y961" s="14"/>
      <c r="Z961" s="14"/>
      <c r="AA961" s="14"/>
      <c r="AB961" s="14"/>
      <c r="AC961" s="14"/>
      <c r="AD961" s="14"/>
      <c r="AE961" s="14"/>
      <c r="AT961" s="268" t="s">
        <v>264</v>
      </c>
      <c r="AU961" s="268" t="s">
        <v>85</v>
      </c>
      <c r="AV961" s="14" t="s">
        <v>85</v>
      </c>
      <c r="AW961" s="14" t="s">
        <v>32</v>
      </c>
      <c r="AX961" s="14" t="s">
        <v>76</v>
      </c>
      <c r="AY961" s="268" t="s">
        <v>253</v>
      </c>
    </row>
    <row r="962" s="13" customFormat="1">
      <c r="A962" s="13"/>
      <c r="B962" s="247"/>
      <c r="C962" s="248"/>
      <c r="D962" s="249" t="s">
        <v>264</v>
      </c>
      <c r="E962" s="250" t="s">
        <v>1</v>
      </c>
      <c r="F962" s="251" t="s">
        <v>335</v>
      </c>
      <c r="G962" s="248"/>
      <c r="H962" s="250" t="s">
        <v>1</v>
      </c>
      <c r="I962" s="252"/>
      <c r="J962" s="248"/>
      <c r="K962" s="248"/>
      <c r="L962" s="253"/>
      <c r="M962" s="254"/>
      <c r="N962" s="255"/>
      <c r="O962" s="255"/>
      <c r="P962" s="255"/>
      <c r="Q962" s="255"/>
      <c r="R962" s="255"/>
      <c r="S962" s="255"/>
      <c r="T962" s="256"/>
      <c r="U962" s="13"/>
      <c r="V962" s="13"/>
      <c r="W962" s="13"/>
      <c r="X962" s="13"/>
      <c r="Y962" s="13"/>
      <c r="Z962" s="13"/>
      <c r="AA962" s="13"/>
      <c r="AB962" s="13"/>
      <c r="AC962" s="13"/>
      <c r="AD962" s="13"/>
      <c r="AE962" s="13"/>
      <c r="AT962" s="257" t="s">
        <v>264</v>
      </c>
      <c r="AU962" s="257" t="s">
        <v>85</v>
      </c>
      <c r="AV962" s="13" t="s">
        <v>83</v>
      </c>
      <c r="AW962" s="13" t="s">
        <v>32</v>
      </c>
      <c r="AX962" s="13" t="s">
        <v>76</v>
      </c>
      <c r="AY962" s="257" t="s">
        <v>253</v>
      </c>
    </row>
    <row r="963" s="14" customFormat="1">
      <c r="A963" s="14"/>
      <c r="B963" s="258"/>
      <c r="C963" s="259"/>
      <c r="D963" s="249" t="s">
        <v>264</v>
      </c>
      <c r="E963" s="260" t="s">
        <v>1</v>
      </c>
      <c r="F963" s="261" t="s">
        <v>336</v>
      </c>
      <c r="G963" s="259"/>
      <c r="H963" s="262">
        <v>22.359999999999999</v>
      </c>
      <c r="I963" s="263"/>
      <c r="J963" s="259"/>
      <c r="K963" s="259"/>
      <c r="L963" s="264"/>
      <c r="M963" s="265"/>
      <c r="N963" s="266"/>
      <c r="O963" s="266"/>
      <c r="P963" s="266"/>
      <c r="Q963" s="266"/>
      <c r="R963" s="266"/>
      <c r="S963" s="266"/>
      <c r="T963" s="267"/>
      <c r="U963" s="14"/>
      <c r="V963" s="14"/>
      <c r="W963" s="14"/>
      <c r="X963" s="14"/>
      <c r="Y963" s="14"/>
      <c r="Z963" s="14"/>
      <c r="AA963" s="14"/>
      <c r="AB963" s="14"/>
      <c r="AC963" s="14"/>
      <c r="AD963" s="14"/>
      <c r="AE963" s="14"/>
      <c r="AT963" s="268" t="s">
        <v>264</v>
      </c>
      <c r="AU963" s="268" t="s">
        <v>85</v>
      </c>
      <c r="AV963" s="14" t="s">
        <v>85</v>
      </c>
      <c r="AW963" s="14" t="s">
        <v>32</v>
      </c>
      <c r="AX963" s="14" t="s">
        <v>76</v>
      </c>
      <c r="AY963" s="268" t="s">
        <v>253</v>
      </c>
    </row>
    <row r="964" s="13" customFormat="1">
      <c r="A964" s="13"/>
      <c r="B964" s="247"/>
      <c r="C964" s="248"/>
      <c r="D964" s="249" t="s">
        <v>264</v>
      </c>
      <c r="E964" s="250" t="s">
        <v>1</v>
      </c>
      <c r="F964" s="251" t="s">
        <v>337</v>
      </c>
      <c r="G964" s="248"/>
      <c r="H964" s="250" t="s">
        <v>1</v>
      </c>
      <c r="I964" s="252"/>
      <c r="J964" s="248"/>
      <c r="K964" s="248"/>
      <c r="L964" s="253"/>
      <c r="M964" s="254"/>
      <c r="N964" s="255"/>
      <c r="O964" s="255"/>
      <c r="P964" s="255"/>
      <c r="Q964" s="255"/>
      <c r="R964" s="255"/>
      <c r="S964" s="255"/>
      <c r="T964" s="256"/>
      <c r="U964" s="13"/>
      <c r="V964" s="13"/>
      <c r="W964" s="13"/>
      <c r="X964" s="13"/>
      <c r="Y964" s="13"/>
      <c r="Z964" s="13"/>
      <c r="AA964" s="13"/>
      <c r="AB964" s="13"/>
      <c r="AC964" s="13"/>
      <c r="AD964" s="13"/>
      <c r="AE964" s="13"/>
      <c r="AT964" s="257" t="s">
        <v>264</v>
      </c>
      <c r="AU964" s="257" t="s">
        <v>85</v>
      </c>
      <c r="AV964" s="13" t="s">
        <v>83</v>
      </c>
      <c r="AW964" s="13" t="s">
        <v>32</v>
      </c>
      <c r="AX964" s="13" t="s">
        <v>76</v>
      </c>
      <c r="AY964" s="257" t="s">
        <v>253</v>
      </c>
    </row>
    <row r="965" s="14" customFormat="1">
      <c r="A965" s="14"/>
      <c r="B965" s="258"/>
      <c r="C965" s="259"/>
      <c r="D965" s="249" t="s">
        <v>264</v>
      </c>
      <c r="E965" s="260" t="s">
        <v>1</v>
      </c>
      <c r="F965" s="261" t="s">
        <v>338</v>
      </c>
      <c r="G965" s="259"/>
      <c r="H965" s="262">
        <v>22.789999999999999</v>
      </c>
      <c r="I965" s="263"/>
      <c r="J965" s="259"/>
      <c r="K965" s="259"/>
      <c r="L965" s="264"/>
      <c r="M965" s="265"/>
      <c r="N965" s="266"/>
      <c r="O965" s="266"/>
      <c r="P965" s="266"/>
      <c r="Q965" s="266"/>
      <c r="R965" s="266"/>
      <c r="S965" s="266"/>
      <c r="T965" s="267"/>
      <c r="U965" s="14"/>
      <c r="V965" s="14"/>
      <c r="W965" s="14"/>
      <c r="X965" s="14"/>
      <c r="Y965" s="14"/>
      <c r="Z965" s="14"/>
      <c r="AA965" s="14"/>
      <c r="AB965" s="14"/>
      <c r="AC965" s="14"/>
      <c r="AD965" s="14"/>
      <c r="AE965" s="14"/>
      <c r="AT965" s="268" t="s">
        <v>264</v>
      </c>
      <c r="AU965" s="268" t="s">
        <v>85</v>
      </c>
      <c r="AV965" s="14" t="s">
        <v>85</v>
      </c>
      <c r="AW965" s="14" t="s">
        <v>32</v>
      </c>
      <c r="AX965" s="14" t="s">
        <v>76</v>
      </c>
      <c r="AY965" s="268" t="s">
        <v>253</v>
      </c>
    </row>
    <row r="966" s="13" customFormat="1">
      <c r="A966" s="13"/>
      <c r="B966" s="247"/>
      <c r="C966" s="248"/>
      <c r="D966" s="249" t="s">
        <v>264</v>
      </c>
      <c r="E966" s="250" t="s">
        <v>1</v>
      </c>
      <c r="F966" s="251" t="s">
        <v>339</v>
      </c>
      <c r="G966" s="248"/>
      <c r="H966" s="250" t="s">
        <v>1</v>
      </c>
      <c r="I966" s="252"/>
      <c r="J966" s="248"/>
      <c r="K966" s="248"/>
      <c r="L966" s="253"/>
      <c r="M966" s="254"/>
      <c r="N966" s="255"/>
      <c r="O966" s="255"/>
      <c r="P966" s="255"/>
      <c r="Q966" s="255"/>
      <c r="R966" s="255"/>
      <c r="S966" s="255"/>
      <c r="T966" s="256"/>
      <c r="U966" s="13"/>
      <c r="V966" s="13"/>
      <c r="W966" s="13"/>
      <c r="X966" s="13"/>
      <c r="Y966" s="13"/>
      <c r="Z966" s="13"/>
      <c r="AA966" s="13"/>
      <c r="AB966" s="13"/>
      <c r="AC966" s="13"/>
      <c r="AD966" s="13"/>
      <c r="AE966" s="13"/>
      <c r="AT966" s="257" t="s">
        <v>264</v>
      </c>
      <c r="AU966" s="257" t="s">
        <v>85</v>
      </c>
      <c r="AV966" s="13" t="s">
        <v>83</v>
      </c>
      <c r="AW966" s="13" t="s">
        <v>32</v>
      </c>
      <c r="AX966" s="13" t="s">
        <v>76</v>
      </c>
      <c r="AY966" s="257" t="s">
        <v>253</v>
      </c>
    </row>
    <row r="967" s="14" customFormat="1">
      <c r="A967" s="14"/>
      <c r="B967" s="258"/>
      <c r="C967" s="259"/>
      <c r="D967" s="249" t="s">
        <v>264</v>
      </c>
      <c r="E967" s="260" t="s">
        <v>1</v>
      </c>
      <c r="F967" s="261" t="s">
        <v>340</v>
      </c>
      <c r="G967" s="259"/>
      <c r="H967" s="262">
        <v>5.2000000000000002</v>
      </c>
      <c r="I967" s="263"/>
      <c r="J967" s="259"/>
      <c r="K967" s="259"/>
      <c r="L967" s="264"/>
      <c r="M967" s="265"/>
      <c r="N967" s="266"/>
      <c r="O967" s="266"/>
      <c r="P967" s="266"/>
      <c r="Q967" s="266"/>
      <c r="R967" s="266"/>
      <c r="S967" s="266"/>
      <c r="T967" s="267"/>
      <c r="U967" s="14"/>
      <c r="V967" s="14"/>
      <c r="W967" s="14"/>
      <c r="X967" s="14"/>
      <c r="Y967" s="14"/>
      <c r="Z967" s="14"/>
      <c r="AA967" s="14"/>
      <c r="AB967" s="14"/>
      <c r="AC967" s="14"/>
      <c r="AD967" s="14"/>
      <c r="AE967" s="14"/>
      <c r="AT967" s="268" t="s">
        <v>264</v>
      </c>
      <c r="AU967" s="268" t="s">
        <v>85</v>
      </c>
      <c r="AV967" s="14" t="s">
        <v>85</v>
      </c>
      <c r="AW967" s="14" t="s">
        <v>32</v>
      </c>
      <c r="AX967" s="14" t="s">
        <v>76</v>
      </c>
      <c r="AY967" s="268" t="s">
        <v>253</v>
      </c>
    </row>
    <row r="968" s="13" customFormat="1">
      <c r="A968" s="13"/>
      <c r="B968" s="247"/>
      <c r="C968" s="248"/>
      <c r="D968" s="249" t="s">
        <v>264</v>
      </c>
      <c r="E968" s="250" t="s">
        <v>1</v>
      </c>
      <c r="F968" s="251" t="s">
        <v>341</v>
      </c>
      <c r="G968" s="248"/>
      <c r="H968" s="250" t="s">
        <v>1</v>
      </c>
      <c r="I968" s="252"/>
      <c r="J968" s="248"/>
      <c r="K968" s="248"/>
      <c r="L968" s="253"/>
      <c r="M968" s="254"/>
      <c r="N968" s="255"/>
      <c r="O968" s="255"/>
      <c r="P968" s="255"/>
      <c r="Q968" s="255"/>
      <c r="R968" s="255"/>
      <c r="S968" s="255"/>
      <c r="T968" s="256"/>
      <c r="U968" s="13"/>
      <c r="V968" s="13"/>
      <c r="W968" s="13"/>
      <c r="X968" s="13"/>
      <c r="Y968" s="13"/>
      <c r="Z968" s="13"/>
      <c r="AA968" s="13"/>
      <c r="AB968" s="13"/>
      <c r="AC968" s="13"/>
      <c r="AD968" s="13"/>
      <c r="AE968" s="13"/>
      <c r="AT968" s="257" t="s">
        <v>264</v>
      </c>
      <c r="AU968" s="257" t="s">
        <v>85</v>
      </c>
      <c r="AV968" s="13" t="s">
        <v>83</v>
      </c>
      <c r="AW968" s="13" t="s">
        <v>32</v>
      </c>
      <c r="AX968" s="13" t="s">
        <v>76</v>
      </c>
      <c r="AY968" s="257" t="s">
        <v>253</v>
      </c>
    </row>
    <row r="969" s="14" customFormat="1">
      <c r="A969" s="14"/>
      <c r="B969" s="258"/>
      <c r="C969" s="259"/>
      <c r="D969" s="249" t="s">
        <v>264</v>
      </c>
      <c r="E969" s="260" t="s">
        <v>1</v>
      </c>
      <c r="F969" s="261" t="s">
        <v>342</v>
      </c>
      <c r="G969" s="259"/>
      <c r="H969" s="262">
        <v>1.99</v>
      </c>
      <c r="I969" s="263"/>
      <c r="J969" s="259"/>
      <c r="K969" s="259"/>
      <c r="L969" s="264"/>
      <c r="M969" s="265"/>
      <c r="N969" s="266"/>
      <c r="O969" s="266"/>
      <c r="P969" s="266"/>
      <c r="Q969" s="266"/>
      <c r="R969" s="266"/>
      <c r="S969" s="266"/>
      <c r="T969" s="267"/>
      <c r="U969" s="14"/>
      <c r="V969" s="14"/>
      <c r="W969" s="14"/>
      <c r="X969" s="14"/>
      <c r="Y969" s="14"/>
      <c r="Z969" s="14"/>
      <c r="AA969" s="14"/>
      <c r="AB969" s="14"/>
      <c r="AC969" s="14"/>
      <c r="AD969" s="14"/>
      <c r="AE969" s="14"/>
      <c r="AT969" s="268" t="s">
        <v>264</v>
      </c>
      <c r="AU969" s="268" t="s">
        <v>85</v>
      </c>
      <c r="AV969" s="14" t="s">
        <v>85</v>
      </c>
      <c r="AW969" s="14" t="s">
        <v>32</v>
      </c>
      <c r="AX969" s="14" t="s">
        <v>76</v>
      </c>
      <c r="AY969" s="268" t="s">
        <v>253</v>
      </c>
    </row>
    <row r="970" s="13" customFormat="1">
      <c r="A970" s="13"/>
      <c r="B970" s="247"/>
      <c r="C970" s="248"/>
      <c r="D970" s="249" t="s">
        <v>264</v>
      </c>
      <c r="E970" s="250" t="s">
        <v>1</v>
      </c>
      <c r="F970" s="251" t="s">
        <v>343</v>
      </c>
      <c r="G970" s="248"/>
      <c r="H970" s="250" t="s">
        <v>1</v>
      </c>
      <c r="I970" s="252"/>
      <c r="J970" s="248"/>
      <c r="K970" s="248"/>
      <c r="L970" s="253"/>
      <c r="M970" s="254"/>
      <c r="N970" s="255"/>
      <c r="O970" s="255"/>
      <c r="P970" s="255"/>
      <c r="Q970" s="255"/>
      <c r="R970" s="255"/>
      <c r="S970" s="255"/>
      <c r="T970" s="256"/>
      <c r="U970" s="13"/>
      <c r="V970" s="13"/>
      <c r="W970" s="13"/>
      <c r="X970" s="13"/>
      <c r="Y970" s="13"/>
      <c r="Z970" s="13"/>
      <c r="AA970" s="13"/>
      <c r="AB970" s="13"/>
      <c r="AC970" s="13"/>
      <c r="AD970" s="13"/>
      <c r="AE970" s="13"/>
      <c r="AT970" s="257" t="s">
        <v>264</v>
      </c>
      <c r="AU970" s="257" t="s">
        <v>85</v>
      </c>
      <c r="AV970" s="13" t="s">
        <v>83</v>
      </c>
      <c r="AW970" s="13" t="s">
        <v>32</v>
      </c>
      <c r="AX970" s="13" t="s">
        <v>76</v>
      </c>
      <c r="AY970" s="257" t="s">
        <v>253</v>
      </c>
    </row>
    <row r="971" s="14" customFormat="1">
      <c r="A971" s="14"/>
      <c r="B971" s="258"/>
      <c r="C971" s="259"/>
      <c r="D971" s="249" t="s">
        <v>264</v>
      </c>
      <c r="E971" s="260" t="s">
        <v>1</v>
      </c>
      <c r="F971" s="261" t="s">
        <v>344</v>
      </c>
      <c r="G971" s="259"/>
      <c r="H971" s="262">
        <v>1.69</v>
      </c>
      <c r="I971" s="263"/>
      <c r="J971" s="259"/>
      <c r="K971" s="259"/>
      <c r="L971" s="264"/>
      <c r="M971" s="265"/>
      <c r="N971" s="266"/>
      <c r="O971" s="266"/>
      <c r="P971" s="266"/>
      <c r="Q971" s="266"/>
      <c r="R971" s="266"/>
      <c r="S971" s="266"/>
      <c r="T971" s="267"/>
      <c r="U971" s="14"/>
      <c r="V971" s="14"/>
      <c r="W971" s="14"/>
      <c r="X971" s="14"/>
      <c r="Y971" s="14"/>
      <c r="Z971" s="14"/>
      <c r="AA971" s="14"/>
      <c r="AB971" s="14"/>
      <c r="AC971" s="14"/>
      <c r="AD971" s="14"/>
      <c r="AE971" s="14"/>
      <c r="AT971" s="268" t="s">
        <v>264</v>
      </c>
      <c r="AU971" s="268" t="s">
        <v>85</v>
      </c>
      <c r="AV971" s="14" t="s">
        <v>85</v>
      </c>
      <c r="AW971" s="14" t="s">
        <v>32</v>
      </c>
      <c r="AX971" s="14" t="s">
        <v>76</v>
      </c>
      <c r="AY971" s="268" t="s">
        <v>253</v>
      </c>
    </row>
    <row r="972" s="13" customFormat="1">
      <c r="A972" s="13"/>
      <c r="B972" s="247"/>
      <c r="C972" s="248"/>
      <c r="D972" s="249" t="s">
        <v>264</v>
      </c>
      <c r="E972" s="250" t="s">
        <v>1</v>
      </c>
      <c r="F972" s="251" t="s">
        <v>345</v>
      </c>
      <c r="G972" s="248"/>
      <c r="H972" s="250" t="s">
        <v>1</v>
      </c>
      <c r="I972" s="252"/>
      <c r="J972" s="248"/>
      <c r="K972" s="248"/>
      <c r="L972" s="253"/>
      <c r="M972" s="254"/>
      <c r="N972" s="255"/>
      <c r="O972" s="255"/>
      <c r="P972" s="255"/>
      <c r="Q972" s="255"/>
      <c r="R972" s="255"/>
      <c r="S972" s="255"/>
      <c r="T972" s="256"/>
      <c r="U972" s="13"/>
      <c r="V972" s="13"/>
      <c r="W972" s="13"/>
      <c r="X972" s="13"/>
      <c r="Y972" s="13"/>
      <c r="Z972" s="13"/>
      <c r="AA972" s="13"/>
      <c r="AB972" s="13"/>
      <c r="AC972" s="13"/>
      <c r="AD972" s="13"/>
      <c r="AE972" s="13"/>
      <c r="AT972" s="257" t="s">
        <v>264</v>
      </c>
      <c r="AU972" s="257" t="s">
        <v>85</v>
      </c>
      <c r="AV972" s="13" t="s">
        <v>83</v>
      </c>
      <c r="AW972" s="13" t="s">
        <v>32</v>
      </c>
      <c r="AX972" s="13" t="s">
        <v>76</v>
      </c>
      <c r="AY972" s="257" t="s">
        <v>253</v>
      </c>
    </row>
    <row r="973" s="14" customFormat="1">
      <c r="A973" s="14"/>
      <c r="B973" s="258"/>
      <c r="C973" s="259"/>
      <c r="D973" s="249" t="s">
        <v>264</v>
      </c>
      <c r="E973" s="260" t="s">
        <v>1</v>
      </c>
      <c r="F973" s="261" t="s">
        <v>346</v>
      </c>
      <c r="G973" s="259"/>
      <c r="H973" s="262">
        <v>1.6399999999999999</v>
      </c>
      <c r="I973" s="263"/>
      <c r="J973" s="259"/>
      <c r="K973" s="259"/>
      <c r="L973" s="264"/>
      <c r="M973" s="265"/>
      <c r="N973" s="266"/>
      <c r="O973" s="266"/>
      <c r="P973" s="266"/>
      <c r="Q973" s="266"/>
      <c r="R973" s="266"/>
      <c r="S973" s="266"/>
      <c r="T973" s="267"/>
      <c r="U973" s="14"/>
      <c r="V973" s="14"/>
      <c r="W973" s="14"/>
      <c r="X973" s="14"/>
      <c r="Y973" s="14"/>
      <c r="Z973" s="14"/>
      <c r="AA973" s="14"/>
      <c r="AB973" s="14"/>
      <c r="AC973" s="14"/>
      <c r="AD973" s="14"/>
      <c r="AE973" s="14"/>
      <c r="AT973" s="268" t="s">
        <v>264</v>
      </c>
      <c r="AU973" s="268" t="s">
        <v>85</v>
      </c>
      <c r="AV973" s="14" t="s">
        <v>85</v>
      </c>
      <c r="AW973" s="14" t="s">
        <v>32</v>
      </c>
      <c r="AX973" s="14" t="s">
        <v>76</v>
      </c>
      <c r="AY973" s="268" t="s">
        <v>253</v>
      </c>
    </row>
    <row r="974" s="13" customFormat="1">
      <c r="A974" s="13"/>
      <c r="B974" s="247"/>
      <c r="C974" s="248"/>
      <c r="D974" s="249" t="s">
        <v>264</v>
      </c>
      <c r="E974" s="250" t="s">
        <v>1</v>
      </c>
      <c r="F974" s="251" t="s">
        <v>347</v>
      </c>
      <c r="G974" s="248"/>
      <c r="H974" s="250" t="s">
        <v>1</v>
      </c>
      <c r="I974" s="252"/>
      <c r="J974" s="248"/>
      <c r="K974" s="248"/>
      <c r="L974" s="253"/>
      <c r="M974" s="254"/>
      <c r="N974" s="255"/>
      <c r="O974" s="255"/>
      <c r="P974" s="255"/>
      <c r="Q974" s="255"/>
      <c r="R974" s="255"/>
      <c r="S974" s="255"/>
      <c r="T974" s="256"/>
      <c r="U974" s="13"/>
      <c r="V974" s="13"/>
      <c r="W974" s="13"/>
      <c r="X974" s="13"/>
      <c r="Y974" s="13"/>
      <c r="Z974" s="13"/>
      <c r="AA974" s="13"/>
      <c r="AB974" s="13"/>
      <c r="AC974" s="13"/>
      <c r="AD974" s="13"/>
      <c r="AE974" s="13"/>
      <c r="AT974" s="257" t="s">
        <v>264</v>
      </c>
      <c r="AU974" s="257" t="s">
        <v>85</v>
      </c>
      <c r="AV974" s="13" t="s">
        <v>83</v>
      </c>
      <c r="AW974" s="13" t="s">
        <v>32</v>
      </c>
      <c r="AX974" s="13" t="s">
        <v>76</v>
      </c>
      <c r="AY974" s="257" t="s">
        <v>253</v>
      </c>
    </row>
    <row r="975" s="14" customFormat="1">
      <c r="A975" s="14"/>
      <c r="B975" s="258"/>
      <c r="C975" s="259"/>
      <c r="D975" s="249" t="s">
        <v>264</v>
      </c>
      <c r="E975" s="260" t="s">
        <v>1</v>
      </c>
      <c r="F975" s="261" t="s">
        <v>348</v>
      </c>
      <c r="G975" s="259"/>
      <c r="H975" s="262">
        <v>7.6600000000000001</v>
      </c>
      <c r="I975" s="263"/>
      <c r="J975" s="259"/>
      <c r="K975" s="259"/>
      <c r="L975" s="264"/>
      <c r="M975" s="265"/>
      <c r="N975" s="266"/>
      <c r="O975" s="266"/>
      <c r="P975" s="266"/>
      <c r="Q975" s="266"/>
      <c r="R975" s="266"/>
      <c r="S975" s="266"/>
      <c r="T975" s="267"/>
      <c r="U975" s="14"/>
      <c r="V975" s="14"/>
      <c r="W975" s="14"/>
      <c r="X975" s="14"/>
      <c r="Y975" s="14"/>
      <c r="Z975" s="14"/>
      <c r="AA975" s="14"/>
      <c r="AB975" s="14"/>
      <c r="AC975" s="14"/>
      <c r="AD975" s="14"/>
      <c r="AE975" s="14"/>
      <c r="AT975" s="268" t="s">
        <v>264</v>
      </c>
      <c r="AU975" s="268" t="s">
        <v>85</v>
      </c>
      <c r="AV975" s="14" t="s">
        <v>85</v>
      </c>
      <c r="AW975" s="14" t="s">
        <v>32</v>
      </c>
      <c r="AX975" s="14" t="s">
        <v>76</v>
      </c>
      <c r="AY975" s="268" t="s">
        <v>253</v>
      </c>
    </row>
    <row r="976" s="16" customFormat="1">
      <c r="A976" s="16"/>
      <c r="B976" s="280"/>
      <c r="C976" s="281"/>
      <c r="D976" s="249" t="s">
        <v>264</v>
      </c>
      <c r="E976" s="282" t="s">
        <v>1</v>
      </c>
      <c r="F976" s="283" t="s">
        <v>323</v>
      </c>
      <c r="G976" s="281"/>
      <c r="H976" s="284">
        <v>135.03</v>
      </c>
      <c r="I976" s="285"/>
      <c r="J976" s="281"/>
      <c r="K976" s="281"/>
      <c r="L976" s="286"/>
      <c r="M976" s="287"/>
      <c r="N976" s="288"/>
      <c r="O976" s="288"/>
      <c r="P976" s="288"/>
      <c r="Q976" s="288"/>
      <c r="R976" s="288"/>
      <c r="S976" s="288"/>
      <c r="T976" s="289"/>
      <c r="U976" s="16"/>
      <c r="V976" s="16"/>
      <c r="W976" s="16"/>
      <c r="X976" s="16"/>
      <c r="Y976" s="16"/>
      <c r="Z976" s="16"/>
      <c r="AA976" s="16"/>
      <c r="AB976" s="16"/>
      <c r="AC976" s="16"/>
      <c r="AD976" s="16"/>
      <c r="AE976" s="16"/>
      <c r="AT976" s="290" t="s">
        <v>264</v>
      </c>
      <c r="AU976" s="290" t="s">
        <v>85</v>
      </c>
      <c r="AV976" s="16" t="s">
        <v>102</v>
      </c>
      <c r="AW976" s="16" t="s">
        <v>32</v>
      </c>
      <c r="AX976" s="16" t="s">
        <v>76</v>
      </c>
      <c r="AY976" s="290" t="s">
        <v>253</v>
      </c>
    </row>
    <row r="977" s="13" customFormat="1">
      <c r="A977" s="13"/>
      <c r="B977" s="247"/>
      <c r="C977" s="248"/>
      <c r="D977" s="249" t="s">
        <v>264</v>
      </c>
      <c r="E977" s="250" t="s">
        <v>1</v>
      </c>
      <c r="F977" s="251" t="s">
        <v>349</v>
      </c>
      <c r="G977" s="248"/>
      <c r="H977" s="250" t="s">
        <v>1</v>
      </c>
      <c r="I977" s="252"/>
      <c r="J977" s="248"/>
      <c r="K977" s="248"/>
      <c r="L977" s="253"/>
      <c r="M977" s="254"/>
      <c r="N977" s="255"/>
      <c r="O977" s="255"/>
      <c r="P977" s="255"/>
      <c r="Q977" s="255"/>
      <c r="R977" s="255"/>
      <c r="S977" s="255"/>
      <c r="T977" s="256"/>
      <c r="U977" s="13"/>
      <c r="V977" s="13"/>
      <c r="W977" s="13"/>
      <c r="X977" s="13"/>
      <c r="Y977" s="13"/>
      <c r="Z977" s="13"/>
      <c r="AA977" s="13"/>
      <c r="AB977" s="13"/>
      <c r="AC977" s="13"/>
      <c r="AD977" s="13"/>
      <c r="AE977" s="13"/>
      <c r="AT977" s="257" t="s">
        <v>264</v>
      </c>
      <c r="AU977" s="257" t="s">
        <v>85</v>
      </c>
      <c r="AV977" s="13" t="s">
        <v>83</v>
      </c>
      <c r="AW977" s="13" t="s">
        <v>32</v>
      </c>
      <c r="AX977" s="13" t="s">
        <v>76</v>
      </c>
      <c r="AY977" s="257" t="s">
        <v>253</v>
      </c>
    </row>
    <row r="978" s="13" customFormat="1">
      <c r="A978" s="13"/>
      <c r="B978" s="247"/>
      <c r="C978" s="248"/>
      <c r="D978" s="249" t="s">
        <v>264</v>
      </c>
      <c r="E978" s="250" t="s">
        <v>1</v>
      </c>
      <c r="F978" s="251" t="s">
        <v>350</v>
      </c>
      <c r="G978" s="248"/>
      <c r="H978" s="250" t="s">
        <v>1</v>
      </c>
      <c r="I978" s="252"/>
      <c r="J978" s="248"/>
      <c r="K978" s="248"/>
      <c r="L978" s="253"/>
      <c r="M978" s="254"/>
      <c r="N978" s="255"/>
      <c r="O978" s="255"/>
      <c r="P978" s="255"/>
      <c r="Q978" s="255"/>
      <c r="R978" s="255"/>
      <c r="S978" s="255"/>
      <c r="T978" s="256"/>
      <c r="U978" s="13"/>
      <c r="V978" s="13"/>
      <c r="W978" s="13"/>
      <c r="X978" s="13"/>
      <c r="Y978" s="13"/>
      <c r="Z978" s="13"/>
      <c r="AA978" s="13"/>
      <c r="AB978" s="13"/>
      <c r="AC978" s="13"/>
      <c r="AD978" s="13"/>
      <c r="AE978" s="13"/>
      <c r="AT978" s="257" t="s">
        <v>264</v>
      </c>
      <c r="AU978" s="257" t="s">
        <v>85</v>
      </c>
      <c r="AV978" s="13" t="s">
        <v>83</v>
      </c>
      <c r="AW978" s="13" t="s">
        <v>32</v>
      </c>
      <c r="AX978" s="13" t="s">
        <v>76</v>
      </c>
      <c r="AY978" s="257" t="s">
        <v>253</v>
      </c>
    </row>
    <row r="979" s="14" customFormat="1">
      <c r="A979" s="14"/>
      <c r="B979" s="258"/>
      <c r="C979" s="259"/>
      <c r="D979" s="249" t="s">
        <v>264</v>
      </c>
      <c r="E979" s="260" t="s">
        <v>1</v>
      </c>
      <c r="F979" s="261" t="s">
        <v>351</v>
      </c>
      <c r="G979" s="259"/>
      <c r="H979" s="262">
        <v>11.92</v>
      </c>
      <c r="I979" s="263"/>
      <c r="J979" s="259"/>
      <c r="K979" s="259"/>
      <c r="L979" s="264"/>
      <c r="M979" s="265"/>
      <c r="N979" s="266"/>
      <c r="O979" s="266"/>
      <c r="P979" s="266"/>
      <c r="Q979" s="266"/>
      <c r="R979" s="266"/>
      <c r="S979" s="266"/>
      <c r="T979" s="267"/>
      <c r="U979" s="14"/>
      <c r="V979" s="14"/>
      <c r="W979" s="14"/>
      <c r="X979" s="14"/>
      <c r="Y979" s="14"/>
      <c r="Z979" s="14"/>
      <c r="AA979" s="14"/>
      <c r="AB979" s="14"/>
      <c r="AC979" s="14"/>
      <c r="AD979" s="14"/>
      <c r="AE979" s="14"/>
      <c r="AT979" s="268" t="s">
        <v>264</v>
      </c>
      <c r="AU979" s="268" t="s">
        <v>85</v>
      </c>
      <c r="AV979" s="14" t="s">
        <v>85</v>
      </c>
      <c r="AW979" s="14" t="s">
        <v>32</v>
      </c>
      <c r="AX979" s="14" t="s">
        <v>76</v>
      </c>
      <c r="AY979" s="268" t="s">
        <v>253</v>
      </c>
    </row>
    <row r="980" s="16" customFormat="1">
      <c r="A980" s="16"/>
      <c r="B980" s="280"/>
      <c r="C980" s="281"/>
      <c r="D980" s="249" t="s">
        <v>264</v>
      </c>
      <c r="E980" s="282" t="s">
        <v>1</v>
      </c>
      <c r="F980" s="283" t="s">
        <v>323</v>
      </c>
      <c r="G980" s="281"/>
      <c r="H980" s="284">
        <v>11.92</v>
      </c>
      <c r="I980" s="285"/>
      <c r="J980" s="281"/>
      <c r="K980" s="281"/>
      <c r="L980" s="286"/>
      <c r="M980" s="287"/>
      <c r="N980" s="288"/>
      <c r="O980" s="288"/>
      <c r="P980" s="288"/>
      <c r="Q980" s="288"/>
      <c r="R980" s="288"/>
      <c r="S980" s="288"/>
      <c r="T980" s="289"/>
      <c r="U980" s="16"/>
      <c r="V980" s="16"/>
      <c r="W980" s="16"/>
      <c r="X980" s="16"/>
      <c r="Y980" s="16"/>
      <c r="Z980" s="16"/>
      <c r="AA980" s="16"/>
      <c r="AB980" s="16"/>
      <c r="AC980" s="16"/>
      <c r="AD980" s="16"/>
      <c r="AE980" s="16"/>
      <c r="AT980" s="290" t="s">
        <v>264</v>
      </c>
      <c r="AU980" s="290" t="s">
        <v>85</v>
      </c>
      <c r="AV980" s="16" t="s">
        <v>102</v>
      </c>
      <c r="AW980" s="16" t="s">
        <v>32</v>
      </c>
      <c r="AX980" s="16" t="s">
        <v>76</v>
      </c>
      <c r="AY980" s="290" t="s">
        <v>253</v>
      </c>
    </row>
    <row r="981" s="13" customFormat="1">
      <c r="A981" s="13"/>
      <c r="B981" s="247"/>
      <c r="C981" s="248"/>
      <c r="D981" s="249" t="s">
        <v>264</v>
      </c>
      <c r="E981" s="250" t="s">
        <v>1</v>
      </c>
      <c r="F981" s="251" t="s">
        <v>352</v>
      </c>
      <c r="G981" s="248"/>
      <c r="H981" s="250" t="s">
        <v>1</v>
      </c>
      <c r="I981" s="252"/>
      <c r="J981" s="248"/>
      <c r="K981" s="248"/>
      <c r="L981" s="253"/>
      <c r="M981" s="254"/>
      <c r="N981" s="255"/>
      <c r="O981" s="255"/>
      <c r="P981" s="255"/>
      <c r="Q981" s="255"/>
      <c r="R981" s="255"/>
      <c r="S981" s="255"/>
      <c r="T981" s="256"/>
      <c r="U981" s="13"/>
      <c r="V981" s="13"/>
      <c r="W981" s="13"/>
      <c r="X981" s="13"/>
      <c r="Y981" s="13"/>
      <c r="Z981" s="13"/>
      <c r="AA981" s="13"/>
      <c r="AB981" s="13"/>
      <c r="AC981" s="13"/>
      <c r="AD981" s="13"/>
      <c r="AE981" s="13"/>
      <c r="AT981" s="257" t="s">
        <v>264</v>
      </c>
      <c r="AU981" s="257" t="s">
        <v>85</v>
      </c>
      <c r="AV981" s="13" t="s">
        <v>83</v>
      </c>
      <c r="AW981" s="13" t="s">
        <v>32</v>
      </c>
      <c r="AX981" s="13" t="s">
        <v>76</v>
      </c>
      <c r="AY981" s="257" t="s">
        <v>253</v>
      </c>
    </row>
    <row r="982" s="13" customFormat="1">
      <c r="A982" s="13"/>
      <c r="B982" s="247"/>
      <c r="C982" s="248"/>
      <c r="D982" s="249" t="s">
        <v>264</v>
      </c>
      <c r="E982" s="250" t="s">
        <v>1</v>
      </c>
      <c r="F982" s="251" t="s">
        <v>292</v>
      </c>
      <c r="G982" s="248"/>
      <c r="H982" s="250" t="s">
        <v>1</v>
      </c>
      <c r="I982" s="252"/>
      <c r="J982" s="248"/>
      <c r="K982" s="248"/>
      <c r="L982" s="253"/>
      <c r="M982" s="254"/>
      <c r="N982" s="255"/>
      <c r="O982" s="255"/>
      <c r="P982" s="255"/>
      <c r="Q982" s="255"/>
      <c r="R982" s="255"/>
      <c r="S982" s="255"/>
      <c r="T982" s="256"/>
      <c r="U982" s="13"/>
      <c r="V982" s="13"/>
      <c r="W982" s="13"/>
      <c r="X982" s="13"/>
      <c r="Y982" s="13"/>
      <c r="Z982" s="13"/>
      <c r="AA982" s="13"/>
      <c r="AB982" s="13"/>
      <c r="AC982" s="13"/>
      <c r="AD982" s="13"/>
      <c r="AE982" s="13"/>
      <c r="AT982" s="257" t="s">
        <v>264</v>
      </c>
      <c r="AU982" s="257" t="s">
        <v>85</v>
      </c>
      <c r="AV982" s="13" t="s">
        <v>83</v>
      </c>
      <c r="AW982" s="13" t="s">
        <v>32</v>
      </c>
      <c r="AX982" s="13" t="s">
        <v>76</v>
      </c>
      <c r="AY982" s="257" t="s">
        <v>253</v>
      </c>
    </row>
    <row r="983" s="14" customFormat="1">
      <c r="A983" s="14"/>
      <c r="B983" s="258"/>
      <c r="C983" s="259"/>
      <c r="D983" s="249" t="s">
        <v>264</v>
      </c>
      <c r="E983" s="260" t="s">
        <v>1</v>
      </c>
      <c r="F983" s="261" t="s">
        <v>213</v>
      </c>
      <c r="G983" s="259"/>
      <c r="H983" s="262">
        <v>75.780000000000001</v>
      </c>
      <c r="I983" s="263"/>
      <c r="J983" s="259"/>
      <c r="K983" s="259"/>
      <c r="L983" s="264"/>
      <c r="M983" s="265"/>
      <c r="N983" s="266"/>
      <c r="O983" s="266"/>
      <c r="P983" s="266"/>
      <c r="Q983" s="266"/>
      <c r="R983" s="266"/>
      <c r="S983" s="266"/>
      <c r="T983" s="267"/>
      <c r="U983" s="14"/>
      <c r="V983" s="14"/>
      <c r="W983" s="14"/>
      <c r="X983" s="14"/>
      <c r="Y983" s="14"/>
      <c r="Z983" s="14"/>
      <c r="AA983" s="14"/>
      <c r="AB983" s="14"/>
      <c r="AC983" s="14"/>
      <c r="AD983" s="14"/>
      <c r="AE983" s="14"/>
      <c r="AT983" s="268" t="s">
        <v>264</v>
      </c>
      <c r="AU983" s="268" t="s">
        <v>85</v>
      </c>
      <c r="AV983" s="14" t="s">
        <v>85</v>
      </c>
      <c r="AW983" s="14" t="s">
        <v>32</v>
      </c>
      <c r="AX983" s="14" t="s">
        <v>76</v>
      </c>
      <c r="AY983" s="268" t="s">
        <v>253</v>
      </c>
    </row>
    <row r="984" s="13" customFormat="1">
      <c r="A984" s="13"/>
      <c r="B984" s="247"/>
      <c r="C984" s="248"/>
      <c r="D984" s="249" t="s">
        <v>264</v>
      </c>
      <c r="E984" s="250" t="s">
        <v>1</v>
      </c>
      <c r="F984" s="251" t="s">
        <v>297</v>
      </c>
      <c r="G984" s="248"/>
      <c r="H984" s="250" t="s">
        <v>1</v>
      </c>
      <c r="I984" s="252"/>
      <c r="J984" s="248"/>
      <c r="K984" s="248"/>
      <c r="L984" s="253"/>
      <c r="M984" s="254"/>
      <c r="N984" s="255"/>
      <c r="O984" s="255"/>
      <c r="P984" s="255"/>
      <c r="Q984" s="255"/>
      <c r="R984" s="255"/>
      <c r="S984" s="255"/>
      <c r="T984" s="256"/>
      <c r="U984" s="13"/>
      <c r="V984" s="13"/>
      <c r="W984" s="13"/>
      <c r="X984" s="13"/>
      <c r="Y984" s="13"/>
      <c r="Z984" s="13"/>
      <c r="AA984" s="13"/>
      <c r="AB984" s="13"/>
      <c r="AC984" s="13"/>
      <c r="AD984" s="13"/>
      <c r="AE984" s="13"/>
      <c r="AT984" s="257" t="s">
        <v>264</v>
      </c>
      <c r="AU984" s="257" t="s">
        <v>85</v>
      </c>
      <c r="AV984" s="13" t="s">
        <v>83</v>
      </c>
      <c r="AW984" s="13" t="s">
        <v>32</v>
      </c>
      <c r="AX984" s="13" t="s">
        <v>76</v>
      </c>
      <c r="AY984" s="257" t="s">
        <v>253</v>
      </c>
    </row>
    <row r="985" s="14" customFormat="1">
      <c r="A985" s="14"/>
      <c r="B985" s="258"/>
      <c r="C985" s="259"/>
      <c r="D985" s="249" t="s">
        <v>264</v>
      </c>
      <c r="E985" s="260" t="s">
        <v>1</v>
      </c>
      <c r="F985" s="261" t="s">
        <v>353</v>
      </c>
      <c r="G985" s="259"/>
      <c r="H985" s="262">
        <v>13.300000000000001</v>
      </c>
      <c r="I985" s="263"/>
      <c r="J985" s="259"/>
      <c r="K985" s="259"/>
      <c r="L985" s="264"/>
      <c r="M985" s="265"/>
      <c r="N985" s="266"/>
      <c r="O985" s="266"/>
      <c r="P985" s="266"/>
      <c r="Q985" s="266"/>
      <c r="R985" s="266"/>
      <c r="S985" s="266"/>
      <c r="T985" s="267"/>
      <c r="U985" s="14"/>
      <c r="V985" s="14"/>
      <c r="W985" s="14"/>
      <c r="X985" s="14"/>
      <c r="Y985" s="14"/>
      <c r="Z985" s="14"/>
      <c r="AA985" s="14"/>
      <c r="AB985" s="14"/>
      <c r="AC985" s="14"/>
      <c r="AD985" s="14"/>
      <c r="AE985" s="14"/>
      <c r="AT985" s="268" t="s">
        <v>264</v>
      </c>
      <c r="AU985" s="268" t="s">
        <v>85</v>
      </c>
      <c r="AV985" s="14" t="s">
        <v>85</v>
      </c>
      <c r="AW985" s="14" t="s">
        <v>32</v>
      </c>
      <c r="AX985" s="14" t="s">
        <v>76</v>
      </c>
      <c r="AY985" s="268" t="s">
        <v>253</v>
      </c>
    </row>
    <row r="986" s="13" customFormat="1">
      <c r="A986" s="13"/>
      <c r="B986" s="247"/>
      <c r="C986" s="248"/>
      <c r="D986" s="249" t="s">
        <v>264</v>
      </c>
      <c r="E986" s="250" t="s">
        <v>1</v>
      </c>
      <c r="F986" s="251" t="s">
        <v>303</v>
      </c>
      <c r="G986" s="248"/>
      <c r="H986" s="250" t="s">
        <v>1</v>
      </c>
      <c r="I986" s="252"/>
      <c r="J986" s="248"/>
      <c r="K986" s="248"/>
      <c r="L986" s="253"/>
      <c r="M986" s="254"/>
      <c r="N986" s="255"/>
      <c r="O986" s="255"/>
      <c r="P986" s="255"/>
      <c r="Q986" s="255"/>
      <c r="R986" s="255"/>
      <c r="S986" s="255"/>
      <c r="T986" s="256"/>
      <c r="U986" s="13"/>
      <c r="V986" s="13"/>
      <c r="W986" s="13"/>
      <c r="X986" s="13"/>
      <c r="Y986" s="13"/>
      <c r="Z986" s="13"/>
      <c r="AA986" s="13"/>
      <c r="AB986" s="13"/>
      <c r="AC986" s="13"/>
      <c r="AD986" s="13"/>
      <c r="AE986" s="13"/>
      <c r="AT986" s="257" t="s">
        <v>264</v>
      </c>
      <c r="AU986" s="257" t="s">
        <v>85</v>
      </c>
      <c r="AV986" s="13" t="s">
        <v>83</v>
      </c>
      <c r="AW986" s="13" t="s">
        <v>32</v>
      </c>
      <c r="AX986" s="13" t="s">
        <v>76</v>
      </c>
      <c r="AY986" s="257" t="s">
        <v>253</v>
      </c>
    </row>
    <row r="987" s="14" customFormat="1">
      <c r="A987" s="14"/>
      <c r="B987" s="258"/>
      <c r="C987" s="259"/>
      <c r="D987" s="249" t="s">
        <v>264</v>
      </c>
      <c r="E987" s="260" t="s">
        <v>1</v>
      </c>
      <c r="F987" s="261" t="s">
        <v>354</v>
      </c>
      <c r="G987" s="259"/>
      <c r="H987" s="262">
        <v>28.739999999999998</v>
      </c>
      <c r="I987" s="263"/>
      <c r="J987" s="259"/>
      <c r="K987" s="259"/>
      <c r="L987" s="264"/>
      <c r="M987" s="265"/>
      <c r="N987" s="266"/>
      <c r="O987" s="266"/>
      <c r="P987" s="266"/>
      <c r="Q987" s="266"/>
      <c r="R987" s="266"/>
      <c r="S987" s="266"/>
      <c r="T987" s="267"/>
      <c r="U987" s="14"/>
      <c r="V987" s="14"/>
      <c r="W987" s="14"/>
      <c r="X987" s="14"/>
      <c r="Y987" s="14"/>
      <c r="Z987" s="14"/>
      <c r="AA987" s="14"/>
      <c r="AB987" s="14"/>
      <c r="AC987" s="14"/>
      <c r="AD987" s="14"/>
      <c r="AE987" s="14"/>
      <c r="AT987" s="268" t="s">
        <v>264</v>
      </c>
      <c r="AU987" s="268" t="s">
        <v>85</v>
      </c>
      <c r="AV987" s="14" t="s">
        <v>85</v>
      </c>
      <c r="AW987" s="14" t="s">
        <v>32</v>
      </c>
      <c r="AX987" s="14" t="s">
        <v>76</v>
      </c>
      <c r="AY987" s="268" t="s">
        <v>253</v>
      </c>
    </row>
    <row r="988" s="13" customFormat="1">
      <c r="A988" s="13"/>
      <c r="B988" s="247"/>
      <c r="C988" s="248"/>
      <c r="D988" s="249" t="s">
        <v>264</v>
      </c>
      <c r="E988" s="250" t="s">
        <v>1</v>
      </c>
      <c r="F988" s="251" t="s">
        <v>278</v>
      </c>
      <c r="G988" s="248"/>
      <c r="H988" s="250" t="s">
        <v>1</v>
      </c>
      <c r="I988" s="252"/>
      <c r="J988" s="248"/>
      <c r="K988" s="248"/>
      <c r="L988" s="253"/>
      <c r="M988" s="254"/>
      <c r="N988" s="255"/>
      <c r="O988" s="255"/>
      <c r="P988" s="255"/>
      <c r="Q988" s="255"/>
      <c r="R988" s="255"/>
      <c r="S988" s="255"/>
      <c r="T988" s="256"/>
      <c r="U988" s="13"/>
      <c r="V988" s="13"/>
      <c r="W988" s="13"/>
      <c r="X988" s="13"/>
      <c r="Y988" s="13"/>
      <c r="Z988" s="13"/>
      <c r="AA988" s="13"/>
      <c r="AB988" s="13"/>
      <c r="AC988" s="13"/>
      <c r="AD988" s="13"/>
      <c r="AE988" s="13"/>
      <c r="AT988" s="257" t="s">
        <v>264</v>
      </c>
      <c r="AU988" s="257" t="s">
        <v>85</v>
      </c>
      <c r="AV988" s="13" t="s">
        <v>83</v>
      </c>
      <c r="AW988" s="13" t="s">
        <v>32</v>
      </c>
      <c r="AX988" s="13" t="s">
        <v>76</v>
      </c>
      <c r="AY988" s="257" t="s">
        <v>253</v>
      </c>
    </row>
    <row r="989" s="14" customFormat="1">
      <c r="A989" s="14"/>
      <c r="B989" s="258"/>
      <c r="C989" s="259"/>
      <c r="D989" s="249" t="s">
        <v>264</v>
      </c>
      <c r="E989" s="260" t="s">
        <v>1</v>
      </c>
      <c r="F989" s="261" t="s">
        <v>355</v>
      </c>
      <c r="G989" s="259"/>
      <c r="H989" s="262">
        <v>4.5099999999999998</v>
      </c>
      <c r="I989" s="263"/>
      <c r="J989" s="259"/>
      <c r="K989" s="259"/>
      <c r="L989" s="264"/>
      <c r="M989" s="265"/>
      <c r="N989" s="266"/>
      <c r="O989" s="266"/>
      <c r="P989" s="266"/>
      <c r="Q989" s="266"/>
      <c r="R989" s="266"/>
      <c r="S989" s="266"/>
      <c r="T989" s="267"/>
      <c r="U989" s="14"/>
      <c r="V989" s="14"/>
      <c r="W989" s="14"/>
      <c r="X989" s="14"/>
      <c r="Y989" s="14"/>
      <c r="Z989" s="14"/>
      <c r="AA989" s="14"/>
      <c r="AB989" s="14"/>
      <c r="AC989" s="14"/>
      <c r="AD989" s="14"/>
      <c r="AE989" s="14"/>
      <c r="AT989" s="268" t="s">
        <v>264</v>
      </c>
      <c r="AU989" s="268" t="s">
        <v>85</v>
      </c>
      <c r="AV989" s="14" t="s">
        <v>85</v>
      </c>
      <c r="AW989" s="14" t="s">
        <v>32</v>
      </c>
      <c r="AX989" s="14" t="s">
        <v>76</v>
      </c>
      <c r="AY989" s="268" t="s">
        <v>253</v>
      </c>
    </row>
    <row r="990" s="13" customFormat="1">
      <c r="A990" s="13"/>
      <c r="B990" s="247"/>
      <c r="C990" s="248"/>
      <c r="D990" s="249" t="s">
        <v>264</v>
      </c>
      <c r="E990" s="250" t="s">
        <v>1</v>
      </c>
      <c r="F990" s="251" t="s">
        <v>281</v>
      </c>
      <c r="G990" s="248"/>
      <c r="H990" s="250" t="s">
        <v>1</v>
      </c>
      <c r="I990" s="252"/>
      <c r="J990" s="248"/>
      <c r="K990" s="248"/>
      <c r="L990" s="253"/>
      <c r="M990" s="254"/>
      <c r="N990" s="255"/>
      <c r="O990" s="255"/>
      <c r="P990" s="255"/>
      <c r="Q990" s="255"/>
      <c r="R990" s="255"/>
      <c r="S990" s="255"/>
      <c r="T990" s="256"/>
      <c r="U990" s="13"/>
      <c r="V990" s="13"/>
      <c r="W990" s="13"/>
      <c r="X990" s="13"/>
      <c r="Y990" s="13"/>
      <c r="Z990" s="13"/>
      <c r="AA990" s="13"/>
      <c r="AB990" s="13"/>
      <c r="AC990" s="13"/>
      <c r="AD990" s="13"/>
      <c r="AE990" s="13"/>
      <c r="AT990" s="257" t="s">
        <v>264</v>
      </c>
      <c r="AU990" s="257" t="s">
        <v>85</v>
      </c>
      <c r="AV990" s="13" t="s">
        <v>83</v>
      </c>
      <c r="AW990" s="13" t="s">
        <v>32</v>
      </c>
      <c r="AX990" s="13" t="s">
        <v>76</v>
      </c>
      <c r="AY990" s="257" t="s">
        <v>253</v>
      </c>
    </row>
    <row r="991" s="14" customFormat="1">
      <c r="A991" s="14"/>
      <c r="B991" s="258"/>
      <c r="C991" s="259"/>
      <c r="D991" s="249" t="s">
        <v>264</v>
      </c>
      <c r="E991" s="260" t="s">
        <v>1</v>
      </c>
      <c r="F991" s="261" t="s">
        <v>356</v>
      </c>
      <c r="G991" s="259"/>
      <c r="H991" s="262">
        <v>5.6100000000000003</v>
      </c>
      <c r="I991" s="263"/>
      <c r="J991" s="259"/>
      <c r="K991" s="259"/>
      <c r="L991" s="264"/>
      <c r="M991" s="265"/>
      <c r="N991" s="266"/>
      <c r="O991" s="266"/>
      <c r="P991" s="266"/>
      <c r="Q991" s="266"/>
      <c r="R991" s="266"/>
      <c r="S991" s="266"/>
      <c r="T991" s="267"/>
      <c r="U991" s="14"/>
      <c r="V991" s="14"/>
      <c r="W991" s="14"/>
      <c r="X991" s="14"/>
      <c r="Y991" s="14"/>
      <c r="Z991" s="14"/>
      <c r="AA991" s="14"/>
      <c r="AB991" s="14"/>
      <c r="AC991" s="14"/>
      <c r="AD991" s="14"/>
      <c r="AE991" s="14"/>
      <c r="AT991" s="268" t="s">
        <v>264</v>
      </c>
      <c r="AU991" s="268" t="s">
        <v>85</v>
      </c>
      <c r="AV991" s="14" t="s">
        <v>85</v>
      </c>
      <c r="AW991" s="14" t="s">
        <v>32</v>
      </c>
      <c r="AX991" s="14" t="s">
        <v>76</v>
      </c>
      <c r="AY991" s="268" t="s">
        <v>253</v>
      </c>
    </row>
    <row r="992" s="16" customFormat="1">
      <c r="A992" s="16"/>
      <c r="B992" s="280"/>
      <c r="C992" s="281"/>
      <c r="D992" s="249" t="s">
        <v>264</v>
      </c>
      <c r="E992" s="282" t="s">
        <v>1</v>
      </c>
      <c r="F992" s="283" t="s">
        <v>323</v>
      </c>
      <c r="G992" s="281"/>
      <c r="H992" s="284">
        <v>127.94</v>
      </c>
      <c r="I992" s="285"/>
      <c r="J992" s="281"/>
      <c r="K992" s="281"/>
      <c r="L992" s="286"/>
      <c r="M992" s="287"/>
      <c r="N992" s="288"/>
      <c r="O992" s="288"/>
      <c r="P992" s="288"/>
      <c r="Q992" s="288"/>
      <c r="R992" s="288"/>
      <c r="S992" s="288"/>
      <c r="T992" s="289"/>
      <c r="U992" s="16"/>
      <c r="V992" s="16"/>
      <c r="W992" s="16"/>
      <c r="X992" s="16"/>
      <c r="Y992" s="16"/>
      <c r="Z992" s="16"/>
      <c r="AA992" s="16"/>
      <c r="AB992" s="16"/>
      <c r="AC992" s="16"/>
      <c r="AD992" s="16"/>
      <c r="AE992" s="16"/>
      <c r="AT992" s="290" t="s">
        <v>264</v>
      </c>
      <c r="AU992" s="290" t="s">
        <v>85</v>
      </c>
      <c r="AV992" s="16" t="s">
        <v>102</v>
      </c>
      <c r="AW992" s="16" t="s">
        <v>32</v>
      </c>
      <c r="AX992" s="16" t="s">
        <v>76</v>
      </c>
      <c r="AY992" s="290" t="s">
        <v>253</v>
      </c>
    </row>
    <row r="993" s="13" customFormat="1">
      <c r="A993" s="13"/>
      <c r="B993" s="247"/>
      <c r="C993" s="248"/>
      <c r="D993" s="249" t="s">
        <v>264</v>
      </c>
      <c r="E993" s="250" t="s">
        <v>1</v>
      </c>
      <c r="F993" s="251" t="s">
        <v>357</v>
      </c>
      <c r="G993" s="248"/>
      <c r="H993" s="250" t="s">
        <v>1</v>
      </c>
      <c r="I993" s="252"/>
      <c r="J993" s="248"/>
      <c r="K993" s="248"/>
      <c r="L993" s="253"/>
      <c r="M993" s="254"/>
      <c r="N993" s="255"/>
      <c r="O993" s="255"/>
      <c r="P993" s="255"/>
      <c r="Q993" s="255"/>
      <c r="R993" s="255"/>
      <c r="S993" s="255"/>
      <c r="T993" s="256"/>
      <c r="U993" s="13"/>
      <c r="V993" s="13"/>
      <c r="W993" s="13"/>
      <c r="X993" s="13"/>
      <c r="Y993" s="13"/>
      <c r="Z993" s="13"/>
      <c r="AA993" s="13"/>
      <c r="AB993" s="13"/>
      <c r="AC993" s="13"/>
      <c r="AD993" s="13"/>
      <c r="AE993" s="13"/>
      <c r="AT993" s="257" t="s">
        <v>264</v>
      </c>
      <c r="AU993" s="257" t="s">
        <v>85</v>
      </c>
      <c r="AV993" s="13" t="s">
        <v>83</v>
      </c>
      <c r="AW993" s="13" t="s">
        <v>32</v>
      </c>
      <c r="AX993" s="13" t="s">
        <v>76</v>
      </c>
      <c r="AY993" s="257" t="s">
        <v>253</v>
      </c>
    </row>
    <row r="994" s="13" customFormat="1">
      <c r="A994" s="13"/>
      <c r="B994" s="247"/>
      <c r="C994" s="248"/>
      <c r="D994" s="249" t="s">
        <v>264</v>
      </c>
      <c r="E994" s="250" t="s">
        <v>1</v>
      </c>
      <c r="F994" s="251" t="s">
        <v>358</v>
      </c>
      <c r="G994" s="248"/>
      <c r="H994" s="250" t="s">
        <v>1</v>
      </c>
      <c r="I994" s="252"/>
      <c r="J994" s="248"/>
      <c r="K994" s="248"/>
      <c r="L994" s="253"/>
      <c r="M994" s="254"/>
      <c r="N994" s="255"/>
      <c r="O994" s="255"/>
      <c r="P994" s="255"/>
      <c r="Q994" s="255"/>
      <c r="R994" s="255"/>
      <c r="S994" s="255"/>
      <c r="T994" s="256"/>
      <c r="U994" s="13"/>
      <c r="V994" s="13"/>
      <c r="W994" s="13"/>
      <c r="X994" s="13"/>
      <c r="Y994" s="13"/>
      <c r="Z994" s="13"/>
      <c r="AA994" s="13"/>
      <c r="AB994" s="13"/>
      <c r="AC994" s="13"/>
      <c r="AD994" s="13"/>
      <c r="AE994" s="13"/>
      <c r="AT994" s="257" t="s">
        <v>264</v>
      </c>
      <c r="AU994" s="257" t="s">
        <v>85</v>
      </c>
      <c r="AV994" s="13" t="s">
        <v>83</v>
      </c>
      <c r="AW994" s="13" t="s">
        <v>32</v>
      </c>
      <c r="AX994" s="13" t="s">
        <v>76</v>
      </c>
      <c r="AY994" s="257" t="s">
        <v>253</v>
      </c>
    </row>
    <row r="995" s="14" customFormat="1">
      <c r="A995" s="14"/>
      <c r="B995" s="258"/>
      <c r="C995" s="259"/>
      <c r="D995" s="249" t="s">
        <v>264</v>
      </c>
      <c r="E995" s="260" t="s">
        <v>1</v>
      </c>
      <c r="F995" s="261" t="s">
        <v>359</v>
      </c>
      <c r="G995" s="259"/>
      <c r="H995" s="262">
        <v>7.04</v>
      </c>
      <c r="I995" s="263"/>
      <c r="J995" s="259"/>
      <c r="K995" s="259"/>
      <c r="L995" s="264"/>
      <c r="M995" s="265"/>
      <c r="N995" s="266"/>
      <c r="O995" s="266"/>
      <c r="P995" s="266"/>
      <c r="Q995" s="266"/>
      <c r="R995" s="266"/>
      <c r="S995" s="266"/>
      <c r="T995" s="267"/>
      <c r="U995" s="14"/>
      <c r="V995" s="14"/>
      <c r="W995" s="14"/>
      <c r="X995" s="14"/>
      <c r="Y995" s="14"/>
      <c r="Z995" s="14"/>
      <c r="AA995" s="14"/>
      <c r="AB995" s="14"/>
      <c r="AC995" s="14"/>
      <c r="AD995" s="14"/>
      <c r="AE995" s="14"/>
      <c r="AT995" s="268" t="s">
        <v>264</v>
      </c>
      <c r="AU995" s="268" t="s">
        <v>85</v>
      </c>
      <c r="AV995" s="14" t="s">
        <v>85</v>
      </c>
      <c r="AW995" s="14" t="s">
        <v>32</v>
      </c>
      <c r="AX995" s="14" t="s">
        <v>76</v>
      </c>
      <c r="AY995" s="268" t="s">
        <v>253</v>
      </c>
    </row>
    <row r="996" s="16" customFormat="1">
      <c r="A996" s="16"/>
      <c r="B996" s="280"/>
      <c r="C996" s="281"/>
      <c r="D996" s="249" t="s">
        <v>264</v>
      </c>
      <c r="E996" s="282" t="s">
        <v>1</v>
      </c>
      <c r="F996" s="283" t="s">
        <v>323</v>
      </c>
      <c r="G996" s="281"/>
      <c r="H996" s="284">
        <v>7.04</v>
      </c>
      <c r="I996" s="285"/>
      <c r="J996" s="281"/>
      <c r="K996" s="281"/>
      <c r="L996" s="286"/>
      <c r="M996" s="287"/>
      <c r="N996" s="288"/>
      <c r="O996" s="288"/>
      <c r="P996" s="288"/>
      <c r="Q996" s="288"/>
      <c r="R996" s="288"/>
      <c r="S996" s="288"/>
      <c r="T996" s="289"/>
      <c r="U996" s="16"/>
      <c r="V996" s="16"/>
      <c r="W996" s="16"/>
      <c r="X996" s="16"/>
      <c r="Y996" s="16"/>
      <c r="Z996" s="16"/>
      <c r="AA996" s="16"/>
      <c r="AB996" s="16"/>
      <c r="AC996" s="16"/>
      <c r="AD996" s="16"/>
      <c r="AE996" s="16"/>
      <c r="AT996" s="290" t="s">
        <v>264</v>
      </c>
      <c r="AU996" s="290" t="s">
        <v>85</v>
      </c>
      <c r="AV996" s="16" t="s">
        <v>102</v>
      </c>
      <c r="AW996" s="16" t="s">
        <v>32</v>
      </c>
      <c r="AX996" s="16" t="s">
        <v>76</v>
      </c>
      <c r="AY996" s="290" t="s">
        <v>253</v>
      </c>
    </row>
    <row r="997" s="13" customFormat="1">
      <c r="A997" s="13"/>
      <c r="B997" s="247"/>
      <c r="C997" s="248"/>
      <c r="D997" s="249" t="s">
        <v>264</v>
      </c>
      <c r="E997" s="250" t="s">
        <v>1</v>
      </c>
      <c r="F997" s="251" t="s">
        <v>1147</v>
      </c>
      <c r="G997" s="248"/>
      <c r="H997" s="250" t="s">
        <v>1</v>
      </c>
      <c r="I997" s="252"/>
      <c r="J997" s="248"/>
      <c r="K997" s="248"/>
      <c r="L997" s="253"/>
      <c r="M997" s="254"/>
      <c r="N997" s="255"/>
      <c r="O997" s="255"/>
      <c r="P997" s="255"/>
      <c r="Q997" s="255"/>
      <c r="R997" s="255"/>
      <c r="S997" s="255"/>
      <c r="T997" s="256"/>
      <c r="U997" s="13"/>
      <c r="V997" s="13"/>
      <c r="W997" s="13"/>
      <c r="X997" s="13"/>
      <c r="Y997" s="13"/>
      <c r="Z997" s="13"/>
      <c r="AA997" s="13"/>
      <c r="AB997" s="13"/>
      <c r="AC997" s="13"/>
      <c r="AD997" s="13"/>
      <c r="AE997" s="13"/>
      <c r="AT997" s="257" t="s">
        <v>264</v>
      </c>
      <c r="AU997" s="257" t="s">
        <v>85</v>
      </c>
      <c r="AV997" s="13" t="s">
        <v>83</v>
      </c>
      <c r="AW997" s="13" t="s">
        <v>32</v>
      </c>
      <c r="AX997" s="13" t="s">
        <v>76</v>
      </c>
      <c r="AY997" s="257" t="s">
        <v>253</v>
      </c>
    </row>
    <row r="998" s="14" customFormat="1">
      <c r="A998" s="14"/>
      <c r="B998" s="258"/>
      <c r="C998" s="259"/>
      <c r="D998" s="249" t="s">
        <v>264</v>
      </c>
      <c r="E998" s="260" t="s">
        <v>1</v>
      </c>
      <c r="F998" s="261" t="s">
        <v>487</v>
      </c>
      <c r="G998" s="259"/>
      <c r="H998" s="262">
        <v>30</v>
      </c>
      <c r="I998" s="263"/>
      <c r="J998" s="259"/>
      <c r="K998" s="259"/>
      <c r="L998" s="264"/>
      <c r="M998" s="265"/>
      <c r="N998" s="266"/>
      <c r="O998" s="266"/>
      <c r="P998" s="266"/>
      <c r="Q998" s="266"/>
      <c r="R998" s="266"/>
      <c r="S998" s="266"/>
      <c r="T998" s="267"/>
      <c r="U998" s="14"/>
      <c r="V998" s="14"/>
      <c r="W998" s="14"/>
      <c r="X998" s="14"/>
      <c r="Y998" s="14"/>
      <c r="Z998" s="14"/>
      <c r="AA998" s="14"/>
      <c r="AB998" s="14"/>
      <c r="AC998" s="14"/>
      <c r="AD998" s="14"/>
      <c r="AE998" s="14"/>
      <c r="AT998" s="268" t="s">
        <v>264</v>
      </c>
      <c r="AU998" s="268" t="s">
        <v>85</v>
      </c>
      <c r="AV998" s="14" t="s">
        <v>85</v>
      </c>
      <c r="AW998" s="14" t="s">
        <v>32</v>
      </c>
      <c r="AX998" s="14" t="s">
        <v>76</v>
      </c>
      <c r="AY998" s="268" t="s">
        <v>253</v>
      </c>
    </row>
    <row r="999" s="13" customFormat="1">
      <c r="A999" s="13"/>
      <c r="B999" s="247"/>
      <c r="C999" s="248"/>
      <c r="D999" s="249" t="s">
        <v>264</v>
      </c>
      <c r="E999" s="250" t="s">
        <v>1</v>
      </c>
      <c r="F999" s="251" t="s">
        <v>1148</v>
      </c>
      <c r="G999" s="248"/>
      <c r="H999" s="250" t="s">
        <v>1</v>
      </c>
      <c r="I999" s="252"/>
      <c r="J999" s="248"/>
      <c r="K999" s="248"/>
      <c r="L999" s="253"/>
      <c r="M999" s="254"/>
      <c r="N999" s="255"/>
      <c r="O999" s="255"/>
      <c r="P999" s="255"/>
      <c r="Q999" s="255"/>
      <c r="R999" s="255"/>
      <c r="S999" s="255"/>
      <c r="T999" s="256"/>
      <c r="U999" s="13"/>
      <c r="V999" s="13"/>
      <c r="W999" s="13"/>
      <c r="X999" s="13"/>
      <c r="Y999" s="13"/>
      <c r="Z999" s="13"/>
      <c r="AA999" s="13"/>
      <c r="AB999" s="13"/>
      <c r="AC999" s="13"/>
      <c r="AD999" s="13"/>
      <c r="AE999" s="13"/>
      <c r="AT999" s="257" t="s">
        <v>264</v>
      </c>
      <c r="AU999" s="257" t="s">
        <v>85</v>
      </c>
      <c r="AV999" s="13" t="s">
        <v>83</v>
      </c>
      <c r="AW999" s="13" t="s">
        <v>32</v>
      </c>
      <c r="AX999" s="13" t="s">
        <v>76</v>
      </c>
      <c r="AY999" s="257" t="s">
        <v>253</v>
      </c>
    </row>
    <row r="1000" s="13" customFormat="1">
      <c r="A1000" s="13"/>
      <c r="B1000" s="247"/>
      <c r="C1000" s="248"/>
      <c r="D1000" s="249" t="s">
        <v>264</v>
      </c>
      <c r="E1000" s="250" t="s">
        <v>1</v>
      </c>
      <c r="F1000" s="251" t="s">
        <v>1026</v>
      </c>
      <c r="G1000" s="248"/>
      <c r="H1000" s="250" t="s">
        <v>1</v>
      </c>
      <c r="I1000" s="252"/>
      <c r="J1000" s="248"/>
      <c r="K1000" s="248"/>
      <c r="L1000" s="253"/>
      <c r="M1000" s="254"/>
      <c r="N1000" s="255"/>
      <c r="O1000" s="255"/>
      <c r="P1000" s="255"/>
      <c r="Q1000" s="255"/>
      <c r="R1000" s="255"/>
      <c r="S1000" s="255"/>
      <c r="T1000" s="256"/>
      <c r="U1000" s="13"/>
      <c r="V1000" s="13"/>
      <c r="W1000" s="13"/>
      <c r="X1000" s="13"/>
      <c r="Y1000" s="13"/>
      <c r="Z1000" s="13"/>
      <c r="AA1000" s="13"/>
      <c r="AB1000" s="13"/>
      <c r="AC1000" s="13"/>
      <c r="AD1000" s="13"/>
      <c r="AE1000" s="13"/>
      <c r="AT1000" s="257" t="s">
        <v>264</v>
      </c>
      <c r="AU1000" s="257" t="s">
        <v>85</v>
      </c>
      <c r="AV1000" s="13" t="s">
        <v>83</v>
      </c>
      <c r="AW1000" s="13" t="s">
        <v>32</v>
      </c>
      <c r="AX1000" s="13" t="s">
        <v>76</v>
      </c>
      <c r="AY1000" s="257" t="s">
        <v>253</v>
      </c>
    </row>
    <row r="1001" s="14" customFormat="1">
      <c r="A1001" s="14"/>
      <c r="B1001" s="258"/>
      <c r="C1001" s="259"/>
      <c r="D1001" s="249" t="s">
        <v>264</v>
      </c>
      <c r="E1001" s="260" t="s">
        <v>1</v>
      </c>
      <c r="F1001" s="261" t="s">
        <v>1149</v>
      </c>
      <c r="G1001" s="259"/>
      <c r="H1001" s="262">
        <v>-43.685000000000002</v>
      </c>
      <c r="I1001" s="263"/>
      <c r="J1001" s="259"/>
      <c r="K1001" s="259"/>
      <c r="L1001" s="264"/>
      <c r="M1001" s="265"/>
      <c r="N1001" s="266"/>
      <c r="O1001" s="266"/>
      <c r="P1001" s="266"/>
      <c r="Q1001" s="266"/>
      <c r="R1001" s="266"/>
      <c r="S1001" s="266"/>
      <c r="T1001" s="267"/>
      <c r="U1001" s="14"/>
      <c r="V1001" s="14"/>
      <c r="W1001" s="14"/>
      <c r="X1001" s="14"/>
      <c r="Y1001" s="14"/>
      <c r="Z1001" s="14"/>
      <c r="AA1001" s="14"/>
      <c r="AB1001" s="14"/>
      <c r="AC1001" s="14"/>
      <c r="AD1001" s="14"/>
      <c r="AE1001" s="14"/>
      <c r="AT1001" s="268" t="s">
        <v>264</v>
      </c>
      <c r="AU1001" s="268" t="s">
        <v>85</v>
      </c>
      <c r="AV1001" s="14" t="s">
        <v>85</v>
      </c>
      <c r="AW1001" s="14" t="s">
        <v>32</v>
      </c>
      <c r="AX1001" s="14" t="s">
        <v>76</v>
      </c>
      <c r="AY1001" s="268" t="s">
        <v>253</v>
      </c>
    </row>
    <row r="1002" s="13" customFormat="1">
      <c r="A1002" s="13"/>
      <c r="B1002" s="247"/>
      <c r="C1002" s="248"/>
      <c r="D1002" s="249" t="s">
        <v>264</v>
      </c>
      <c r="E1002" s="250" t="s">
        <v>1</v>
      </c>
      <c r="F1002" s="251" t="s">
        <v>1028</v>
      </c>
      <c r="G1002" s="248"/>
      <c r="H1002" s="250" t="s">
        <v>1</v>
      </c>
      <c r="I1002" s="252"/>
      <c r="J1002" s="248"/>
      <c r="K1002" s="248"/>
      <c r="L1002" s="253"/>
      <c r="M1002" s="254"/>
      <c r="N1002" s="255"/>
      <c r="O1002" s="255"/>
      <c r="P1002" s="255"/>
      <c r="Q1002" s="255"/>
      <c r="R1002" s="255"/>
      <c r="S1002" s="255"/>
      <c r="T1002" s="256"/>
      <c r="U1002" s="13"/>
      <c r="V1002" s="13"/>
      <c r="W1002" s="13"/>
      <c r="X1002" s="13"/>
      <c r="Y1002" s="13"/>
      <c r="Z1002" s="13"/>
      <c r="AA1002" s="13"/>
      <c r="AB1002" s="13"/>
      <c r="AC1002" s="13"/>
      <c r="AD1002" s="13"/>
      <c r="AE1002" s="13"/>
      <c r="AT1002" s="257" t="s">
        <v>264</v>
      </c>
      <c r="AU1002" s="257" t="s">
        <v>85</v>
      </c>
      <c r="AV1002" s="13" t="s">
        <v>83</v>
      </c>
      <c r="AW1002" s="13" t="s">
        <v>32</v>
      </c>
      <c r="AX1002" s="13" t="s">
        <v>76</v>
      </c>
      <c r="AY1002" s="257" t="s">
        <v>253</v>
      </c>
    </row>
    <row r="1003" s="14" customFormat="1">
      <c r="A1003" s="14"/>
      <c r="B1003" s="258"/>
      <c r="C1003" s="259"/>
      <c r="D1003" s="249" t="s">
        <v>264</v>
      </c>
      <c r="E1003" s="260" t="s">
        <v>1</v>
      </c>
      <c r="F1003" s="261" t="s">
        <v>1150</v>
      </c>
      <c r="G1003" s="259"/>
      <c r="H1003" s="262">
        <v>-41.401000000000003</v>
      </c>
      <c r="I1003" s="263"/>
      <c r="J1003" s="259"/>
      <c r="K1003" s="259"/>
      <c r="L1003" s="264"/>
      <c r="M1003" s="265"/>
      <c r="N1003" s="266"/>
      <c r="O1003" s="266"/>
      <c r="P1003" s="266"/>
      <c r="Q1003" s="266"/>
      <c r="R1003" s="266"/>
      <c r="S1003" s="266"/>
      <c r="T1003" s="267"/>
      <c r="U1003" s="14"/>
      <c r="V1003" s="14"/>
      <c r="W1003" s="14"/>
      <c r="X1003" s="14"/>
      <c r="Y1003" s="14"/>
      <c r="Z1003" s="14"/>
      <c r="AA1003" s="14"/>
      <c r="AB1003" s="14"/>
      <c r="AC1003" s="14"/>
      <c r="AD1003" s="14"/>
      <c r="AE1003" s="14"/>
      <c r="AT1003" s="268" t="s">
        <v>264</v>
      </c>
      <c r="AU1003" s="268" t="s">
        <v>85</v>
      </c>
      <c r="AV1003" s="14" t="s">
        <v>85</v>
      </c>
      <c r="AW1003" s="14" t="s">
        <v>32</v>
      </c>
      <c r="AX1003" s="14" t="s">
        <v>76</v>
      </c>
      <c r="AY1003" s="268" t="s">
        <v>253</v>
      </c>
    </row>
    <row r="1004" s="13" customFormat="1">
      <c r="A1004" s="13"/>
      <c r="B1004" s="247"/>
      <c r="C1004" s="248"/>
      <c r="D1004" s="249" t="s">
        <v>264</v>
      </c>
      <c r="E1004" s="250" t="s">
        <v>1</v>
      </c>
      <c r="F1004" s="251" t="s">
        <v>274</v>
      </c>
      <c r="G1004" s="248"/>
      <c r="H1004" s="250" t="s">
        <v>1</v>
      </c>
      <c r="I1004" s="252"/>
      <c r="J1004" s="248"/>
      <c r="K1004" s="248"/>
      <c r="L1004" s="253"/>
      <c r="M1004" s="254"/>
      <c r="N1004" s="255"/>
      <c r="O1004" s="255"/>
      <c r="P1004" s="255"/>
      <c r="Q1004" s="255"/>
      <c r="R1004" s="255"/>
      <c r="S1004" s="255"/>
      <c r="T1004" s="256"/>
      <c r="U1004" s="13"/>
      <c r="V1004" s="13"/>
      <c r="W1004" s="13"/>
      <c r="X1004" s="13"/>
      <c r="Y1004" s="13"/>
      <c r="Z1004" s="13"/>
      <c r="AA1004" s="13"/>
      <c r="AB1004" s="13"/>
      <c r="AC1004" s="13"/>
      <c r="AD1004" s="13"/>
      <c r="AE1004" s="13"/>
      <c r="AT1004" s="257" t="s">
        <v>264</v>
      </c>
      <c r="AU1004" s="257" t="s">
        <v>85</v>
      </c>
      <c r="AV1004" s="13" t="s">
        <v>83</v>
      </c>
      <c r="AW1004" s="13" t="s">
        <v>32</v>
      </c>
      <c r="AX1004" s="13" t="s">
        <v>76</v>
      </c>
      <c r="AY1004" s="257" t="s">
        <v>253</v>
      </c>
    </row>
    <row r="1005" s="14" customFormat="1">
      <c r="A1005" s="14"/>
      <c r="B1005" s="258"/>
      <c r="C1005" s="259"/>
      <c r="D1005" s="249" t="s">
        <v>264</v>
      </c>
      <c r="E1005" s="260" t="s">
        <v>1</v>
      </c>
      <c r="F1005" s="261" t="s">
        <v>1151</v>
      </c>
      <c r="G1005" s="259"/>
      <c r="H1005" s="262">
        <v>-47.890999999999998</v>
      </c>
      <c r="I1005" s="263"/>
      <c r="J1005" s="259"/>
      <c r="K1005" s="259"/>
      <c r="L1005" s="264"/>
      <c r="M1005" s="265"/>
      <c r="N1005" s="266"/>
      <c r="O1005" s="266"/>
      <c r="P1005" s="266"/>
      <c r="Q1005" s="266"/>
      <c r="R1005" s="266"/>
      <c r="S1005" s="266"/>
      <c r="T1005" s="267"/>
      <c r="U1005" s="14"/>
      <c r="V1005" s="14"/>
      <c r="W1005" s="14"/>
      <c r="X1005" s="14"/>
      <c r="Y1005" s="14"/>
      <c r="Z1005" s="14"/>
      <c r="AA1005" s="14"/>
      <c r="AB1005" s="14"/>
      <c r="AC1005" s="14"/>
      <c r="AD1005" s="14"/>
      <c r="AE1005" s="14"/>
      <c r="AT1005" s="268" t="s">
        <v>264</v>
      </c>
      <c r="AU1005" s="268" t="s">
        <v>85</v>
      </c>
      <c r="AV1005" s="14" t="s">
        <v>85</v>
      </c>
      <c r="AW1005" s="14" t="s">
        <v>32</v>
      </c>
      <c r="AX1005" s="14" t="s">
        <v>76</v>
      </c>
      <c r="AY1005" s="268" t="s">
        <v>253</v>
      </c>
    </row>
    <row r="1006" s="16" customFormat="1">
      <c r="A1006" s="16"/>
      <c r="B1006" s="280"/>
      <c r="C1006" s="281"/>
      <c r="D1006" s="249" t="s">
        <v>264</v>
      </c>
      <c r="E1006" s="282" t="s">
        <v>1</v>
      </c>
      <c r="F1006" s="283" t="s">
        <v>323</v>
      </c>
      <c r="G1006" s="281"/>
      <c r="H1006" s="284">
        <v>-102.977</v>
      </c>
      <c r="I1006" s="285"/>
      <c r="J1006" s="281"/>
      <c r="K1006" s="281"/>
      <c r="L1006" s="286"/>
      <c r="M1006" s="287"/>
      <c r="N1006" s="288"/>
      <c r="O1006" s="288"/>
      <c r="P1006" s="288"/>
      <c r="Q1006" s="288"/>
      <c r="R1006" s="288"/>
      <c r="S1006" s="288"/>
      <c r="T1006" s="289"/>
      <c r="U1006" s="16"/>
      <c r="V1006" s="16"/>
      <c r="W1006" s="16"/>
      <c r="X1006" s="16"/>
      <c r="Y1006" s="16"/>
      <c r="Z1006" s="16"/>
      <c r="AA1006" s="16"/>
      <c r="AB1006" s="16"/>
      <c r="AC1006" s="16"/>
      <c r="AD1006" s="16"/>
      <c r="AE1006" s="16"/>
      <c r="AT1006" s="290" t="s">
        <v>264</v>
      </c>
      <c r="AU1006" s="290" t="s">
        <v>85</v>
      </c>
      <c r="AV1006" s="16" t="s">
        <v>102</v>
      </c>
      <c r="AW1006" s="16" t="s">
        <v>32</v>
      </c>
      <c r="AX1006" s="16" t="s">
        <v>76</v>
      </c>
      <c r="AY1006" s="290" t="s">
        <v>253</v>
      </c>
    </row>
    <row r="1007" s="15" customFormat="1">
      <c r="A1007" s="15"/>
      <c r="B1007" s="269"/>
      <c r="C1007" s="270"/>
      <c r="D1007" s="249" t="s">
        <v>264</v>
      </c>
      <c r="E1007" s="271" t="s">
        <v>1</v>
      </c>
      <c r="F1007" s="272" t="s">
        <v>283</v>
      </c>
      <c r="G1007" s="270"/>
      <c r="H1007" s="273">
        <v>1352.75</v>
      </c>
      <c r="I1007" s="274"/>
      <c r="J1007" s="270"/>
      <c r="K1007" s="270"/>
      <c r="L1007" s="275"/>
      <c r="M1007" s="276"/>
      <c r="N1007" s="277"/>
      <c r="O1007" s="277"/>
      <c r="P1007" s="277"/>
      <c r="Q1007" s="277"/>
      <c r="R1007" s="277"/>
      <c r="S1007" s="277"/>
      <c r="T1007" s="278"/>
      <c r="U1007" s="15"/>
      <c r="V1007" s="15"/>
      <c r="W1007" s="15"/>
      <c r="X1007" s="15"/>
      <c r="Y1007" s="15"/>
      <c r="Z1007" s="15"/>
      <c r="AA1007" s="15"/>
      <c r="AB1007" s="15"/>
      <c r="AC1007" s="15"/>
      <c r="AD1007" s="15"/>
      <c r="AE1007" s="15"/>
      <c r="AT1007" s="279" t="s">
        <v>264</v>
      </c>
      <c r="AU1007" s="279" t="s">
        <v>85</v>
      </c>
      <c r="AV1007" s="15" t="s">
        <v>260</v>
      </c>
      <c r="AW1007" s="15" t="s">
        <v>32</v>
      </c>
      <c r="AX1007" s="15" t="s">
        <v>83</v>
      </c>
      <c r="AY1007" s="279" t="s">
        <v>253</v>
      </c>
    </row>
    <row r="1008" s="2" customFormat="1" ht="33" customHeight="1">
      <c r="A1008" s="39"/>
      <c r="B1008" s="40"/>
      <c r="C1008" s="229" t="s">
        <v>1152</v>
      </c>
      <c r="D1008" s="229" t="s">
        <v>256</v>
      </c>
      <c r="E1008" s="230" t="s">
        <v>1153</v>
      </c>
      <c r="F1008" s="231" t="s">
        <v>1119</v>
      </c>
      <c r="G1008" s="232" t="s">
        <v>179</v>
      </c>
      <c r="H1008" s="233">
        <v>216.69999999999999</v>
      </c>
      <c r="I1008" s="234"/>
      <c r="J1008" s="235">
        <f>ROUND(I1008*H1008,2)</f>
        <v>0</v>
      </c>
      <c r="K1008" s="231" t="s">
        <v>1</v>
      </c>
      <c r="L1008" s="45"/>
      <c r="M1008" s="236" t="s">
        <v>1</v>
      </c>
      <c r="N1008" s="237" t="s">
        <v>41</v>
      </c>
      <c r="O1008" s="92"/>
      <c r="P1008" s="238">
        <f>O1008*H1008</f>
        <v>0</v>
      </c>
      <c r="Q1008" s="238">
        <v>0.00029</v>
      </c>
      <c r="R1008" s="238">
        <f>Q1008*H1008</f>
        <v>0.062842999999999996</v>
      </c>
      <c r="S1008" s="238">
        <v>0</v>
      </c>
      <c r="T1008" s="239">
        <f>S1008*H1008</f>
        <v>0</v>
      </c>
      <c r="U1008" s="39"/>
      <c r="V1008" s="39"/>
      <c r="W1008" s="39"/>
      <c r="X1008" s="39"/>
      <c r="Y1008" s="39"/>
      <c r="Z1008" s="39"/>
      <c r="AA1008" s="39"/>
      <c r="AB1008" s="39"/>
      <c r="AC1008" s="39"/>
      <c r="AD1008" s="39"/>
      <c r="AE1008" s="39"/>
      <c r="AR1008" s="240" t="s">
        <v>398</v>
      </c>
      <c r="AT1008" s="240" t="s">
        <v>256</v>
      </c>
      <c r="AU1008" s="240" t="s">
        <v>85</v>
      </c>
      <c r="AY1008" s="18" t="s">
        <v>253</v>
      </c>
      <c r="BE1008" s="241">
        <f>IF(N1008="základní",J1008,0)</f>
        <v>0</v>
      </c>
      <c r="BF1008" s="241">
        <f>IF(N1008="snížená",J1008,0)</f>
        <v>0</v>
      </c>
      <c r="BG1008" s="241">
        <f>IF(N1008="zákl. přenesená",J1008,0)</f>
        <v>0</v>
      </c>
      <c r="BH1008" s="241">
        <f>IF(N1008="sníž. přenesená",J1008,0)</f>
        <v>0</v>
      </c>
      <c r="BI1008" s="241">
        <f>IF(N1008="nulová",J1008,0)</f>
        <v>0</v>
      </c>
      <c r="BJ1008" s="18" t="s">
        <v>83</v>
      </c>
      <c r="BK1008" s="241">
        <f>ROUND(I1008*H1008,2)</f>
        <v>0</v>
      </c>
      <c r="BL1008" s="18" t="s">
        <v>398</v>
      </c>
      <c r="BM1008" s="240" t="s">
        <v>1154</v>
      </c>
    </row>
    <row r="1009" s="13" customFormat="1">
      <c r="A1009" s="13"/>
      <c r="B1009" s="247"/>
      <c r="C1009" s="248"/>
      <c r="D1009" s="249" t="s">
        <v>264</v>
      </c>
      <c r="E1009" s="250" t="s">
        <v>1</v>
      </c>
      <c r="F1009" s="251" t="s">
        <v>1119</v>
      </c>
      <c r="G1009" s="248"/>
      <c r="H1009" s="250" t="s">
        <v>1</v>
      </c>
      <c r="I1009" s="252"/>
      <c r="J1009" s="248"/>
      <c r="K1009" s="248"/>
      <c r="L1009" s="253"/>
      <c r="M1009" s="254"/>
      <c r="N1009" s="255"/>
      <c r="O1009" s="255"/>
      <c r="P1009" s="255"/>
      <c r="Q1009" s="255"/>
      <c r="R1009" s="255"/>
      <c r="S1009" s="255"/>
      <c r="T1009" s="256"/>
      <c r="U1009" s="13"/>
      <c r="V1009" s="13"/>
      <c r="W1009" s="13"/>
      <c r="X1009" s="13"/>
      <c r="Y1009" s="13"/>
      <c r="Z1009" s="13"/>
      <c r="AA1009" s="13"/>
      <c r="AB1009" s="13"/>
      <c r="AC1009" s="13"/>
      <c r="AD1009" s="13"/>
      <c r="AE1009" s="13"/>
      <c r="AT1009" s="257" t="s">
        <v>264</v>
      </c>
      <c r="AU1009" s="257" t="s">
        <v>85</v>
      </c>
      <c r="AV1009" s="13" t="s">
        <v>83</v>
      </c>
      <c r="AW1009" s="13" t="s">
        <v>32</v>
      </c>
      <c r="AX1009" s="13" t="s">
        <v>76</v>
      </c>
      <c r="AY1009" s="257" t="s">
        <v>253</v>
      </c>
    </row>
    <row r="1010" s="14" customFormat="1">
      <c r="A1010" s="14"/>
      <c r="B1010" s="258"/>
      <c r="C1010" s="259"/>
      <c r="D1010" s="249" t="s">
        <v>264</v>
      </c>
      <c r="E1010" s="260" t="s">
        <v>1</v>
      </c>
      <c r="F1010" s="261" t="s">
        <v>1120</v>
      </c>
      <c r="G1010" s="259"/>
      <c r="H1010" s="262">
        <v>183</v>
      </c>
      <c r="I1010" s="263"/>
      <c r="J1010" s="259"/>
      <c r="K1010" s="259"/>
      <c r="L1010" s="264"/>
      <c r="M1010" s="265"/>
      <c r="N1010" s="266"/>
      <c r="O1010" s="266"/>
      <c r="P1010" s="266"/>
      <c r="Q1010" s="266"/>
      <c r="R1010" s="266"/>
      <c r="S1010" s="266"/>
      <c r="T1010" s="267"/>
      <c r="U1010" s="14"/>
      <c r="V1010" s="14"/>
      <c r="W1010" s="14"/>
      <c r="X1010" s="14"/>
      <c r="Y1010" s="14"/>
      <c r="Z1010" s="14"/>
      <c r="AA1010" s="14"/>
      <c r="AB1010" s="14"/>
      <c r="AC1010" s="14"/>
      <c r="AD1010" s="14"/>
      <c r="AE1010" s="14"/>
      <c r="AT1010" s="268" t="s">
        <v>264</v>
      </c>
      <c r="AU1010" s="268" t="s">
        <v>85</v>
      </c>
      <c r="AV1010" s="14" t="s">
        <v>85</v>
      </c>
      <c r="AW1010" s="14" t="s">
        <v>32</v>
      </c>
      <c r="AX1010" s="14" t="s">
        <v>76</v>
      </c>
      <c r="AY1010" s="268" t="s">
        <v>253</v>
      </c>
    </row>
    <row r="1011" s="13" customFormat="1">
      <c r="A1011" s="13"/>
      <c r="B1011" s="247"/>
      <c r="C1011" s="248"/>
      <c r="D1011" s="249" t="s">
        <v>264</v>
      </c>
      <c r="E1011" s="250" t="s">
        <v>1</v>
      </c>
      <c r="F1011" s="251" t="s">
        <v>277</v>
      </c>
      <c r="G1011" s="248"/>
      <c r="H1011" s="250" t="s">
        <v>1</v>
      </c>
      <c r="I1011" s="252"/>
      <c r="J1011" s="248"/>
      <c r="K1011" s="248"/>
      <c r="L1011" s="253"/>
      <c r="M1011" s="254"/>
      <c r="N1011" s="255"/>
      <c r="O1011" s="255"/>
      <c r="P1011" s="255"/>
      <c r="Q1011" s="255"/>
      <c r="R1011" s="255"/>
      <c r="S1011" s="255"/>
      <c r="T1011" s="256"/>
      <c r="U1011" s="13"/>
      <c r="V1011" s="13"/>
      <c r="W1011" s="13"/>
      <c r="X1011" s="13"/>
      <c r="Y1011" s="13"/>
      <c r="Z1011" s="13"/>
      <c r="AA1011" s="13"/>
      <c r="AB1011" s="13"/>
      <c r="AC1011" s="13"/>
      <c r="AD1011" s="13"/>
      <c r="AE1011" s="13"/>
      <c r="AT1011" s="257" t="s">
        <v>264</v>
      </c>
      <c r="AU1011" s="257" t="s">
        <v>85</v>
      </c>
      <c r="AV1011" s="13" t="s">
        <v>83</v>
      </c>
      <c r="AW1011" s="13" t="s">
        <v>32</v>
      </c>
      <c r="AX1011" s="13" t="s">
        <v>76</v>
      </c>
      <c r="AY1011" s="257" t="s">
        <v>253</v>
      </c>
    </row>
    <row r="1012" s="13" customFormat="1">
      <c r="A1012" s="13"/>
      <c r="B1012" s="247"/>
      <c r="C1012" s="248"/>
      <c r="D1012" s="249" t="s">
        <v>264</v>
      </c>
      <c r="E1012" s="250" t="s">
        <v>1</v>
      </c>
      <c r="F1012" s="251" t="s">
        <v>266</v>
      </c>
      <c r="G1012" s="248"/>
      <c r="H1012" s="250" t="s">
        <v>1</v>
      </c>
      <c r="I1012" s="252"/>
      <c r="J1012" s="248"/>
      <c r="K1012" s="248"/>
      <c r="L1012" s="253"/>
      <c r="M1012" s="254"/>
      <c r="N1012" s="255"/>
      <c r="O1012" s="255"/>
      <c r="P1012" s="255"/>
      <c r="Q1012" s="255"/>
      <c r="R1012" s="255"/>
      <c r="S1012" s="255"/>
      <c r="T1012" s="256"/>
      <c r="U1012" s="13"/>
      <c r="V1012" s="13"/>
      <c r="W1012" s="13"/>
      <c r="X1012" s="13"/>
      <c r="Y1012" s="13"/>
      <c r="Z1012" s="13"/>
      <c r="AA1012" s="13"/>
      <c r="AB1012" s="13"/>
      <c r="AC1012" s="13"/>
      <c r="AD1012" s="13"/>
      <c r="AE1012" s="13"/>
      <c r="AT1012" s="257" t="s">
        <v>264</v>
      </c>
      <c r="AU1012" s="257" t="s">
        <v>85</v>
      </c>
      <c r="AV1012" s="13" t="s">
        <v>83</v>
      </c>
      <c r="AW1012" s="13" t="s">
        <v>32</v>
      </c>
      <c r="AX1012" s="13" t="s">
        <v>76</v>
      </c>
      <c r="AY1012" s="257" t="s">
        <v>253</v>
      </c>
    </row>
    <row r="1013" s="14" customFormat="1">
      <c r="A1013" s="14"/>
      <c r="B1013" s="258"/>
      <c r="C1013" s="259"/>
      <c r="D1013" s="249" t="s">
        <v>264</v>
      </c>
      <c r="E1013" s="260" t="s">
        <v>1</v>
      </c>
      <c r="F1013" s="261" t="s">
        <v>316</v>
      </c>
      <c r="G1013" s="259"/>
      <c r="H1013" s="262">
        <v>16.850000000000001</v>
      </c>
      <c r="I1013" s="263"/>
      <c r="J1013" s="259"/>
      <c r="K1013" s="259"/>
      <c r="L1013" s="264"/>
      <c r="M1013" s="265"/>
      <c r="N1013" s="266"/>
      <c r="O1013" s="266"/>
      <c r="P1013" s="266"/>
      <c r="Q1013" s="266"/>
      <c r="R1013" s="266"/>
      <c r="S1013" s="266"/>
      <c r="T1013" s="267"/>
      <c r="U1013" s="14"/>
      <c r="V1013" s="14"/>
      <c r="W1013" s="14"/>
      <c r="X1013" s="14"/>
      <c r="Y1013" s="14"/>
      <c r="Z1013" s="14"/>
      <c r="AA1013" s="14"/>
      <c r="AB1013" s="14"/>
      <c r="AC1013" s="14"/>
      <c r="AD1013" s="14"/>
      <c r="AE1013" s="14"/>
      <c r="AT1013" s="268" t="s">
        <v>264</v>
      </c>
      <c r="AU1013" s="268" t="s">
        <v>85</v>
      </c>
      <c r="AV1013" s="14" t="s">
        <v>85</v>
      </c>
      <c r="AW1013" s="14" t="s">
        <v>32</v>
      </c>
      <c r="AX1013" s="14" t="s">
        <v>76</v>
      </c>
      <c r="AY1013" s="268" t="s">
        <v>253</v>
      </c>
    </row>
    <row r="1014" s="13" customFormat="1">
      <c r="A1014" s="13"/>
      <c r="B1014" s="247"/>
      <c r="C1014" s="248"/>
      <c r="D1014" s="249" t="s">
        <v>264</v>
      </c>
      <c r="E1014" s="250" t="s">
        <v>1</v>
      </c>
      <c r="F1014" s="251" t="s">
        <v>357</v>
      </c>
      <c r="G1014" s="248"/>
      <c r="H1014" s="250" t="s">
        <v>1</v>
      </c>
      <c r="I1014" s="252"/>
      <c r="J1014" s="248"/>
      <c r="K1014" s="248"/>
      <c r="L1014" s="253"/>
      <c r="M1014" s="254"/>
      <c r="N1014" s="255"/>
      <c r="O1014" s="255"/>
      <c r="P1014" s="255"/>
      <c r="Q1014" s="255"/>
      <c r="R1014" s="255"/>
      <c r="S1014" s="255"/>
      <c r="T1014" s="256"/>
      <c r="U1014" s="13"/>
      <c r="V1014" s="13"/>
      <c r="W1014" s="13"/>
      <c r="X1014" s="13"/>
      <c r="Y1014" s="13"/>
      <c r="Z1014" s="13"/>
      <c r="AA1014" s="13"/>
      <c r="AB1014" s="13"/>
      <c r="AC1014" s="13"/>
      <c r="AD1014" s="13"/>
      <c r="AE1014" s="13"/>
      <c r="AT1014" s="257" t="s">
        <v>264</v>
      </c>
      <c r="AU1014" s="257" t="s">
        <v>85</v>
      </c>
      <c r="AV1014" s="13" t="s">
        <v>83</v>
      </c>
      <c r="AW1014" s="13" t="s">
        <v>32</v>
      </c>
      <c r="AX1014" s="13" t="s">
        <v>76</v>
      </c>
      <c r="AY1014" s="257" t="s">
        <v>253</v>
      </c>
    </row>
    <row r="1015" s="13" customFormat="1">
      <c r="A1015" s="13"/>
      <c r="B1015" s="247"/>
      <c r="C1015" s="248"/>
      <c r="D1015" s="249" t="s">
        <v>264</v>
      </c>
      <c r="E1015" s="250" t="s">
        <v>1</v>
      </c>
      <c r="F1015" s="251" t="s">
        <v>360</v>
      </c>
      <c r="G1015" s="248"/>
      <c r="H1015" s="250" t="s">
        <v>1</v>
      </c>
      <c r="I1015" s="252"/>
      <c r="J1015" s="248"/>
      <c r="K1015" s="248"/>
      <c r="L1015" s="253"/>
      <c r="M1015" s="254"/>
      <c r="N1015" s="255"/>
      <c r="O1015" s="255"/>
      <c r="P1015" s="255"/>
      <c r="Q1015" s="255"/>
      <c r="R1015" s="255"/>
      <c r="S1015" s="255"/>
      <c r="T1015" s="256"/>
      <c r="U1015" s="13"/>
      <c r="V1015" s="13"/>
      <c r="W1015" s="13"/>
      <c r="X1015" s="13"/>
      <c r="Y1015" s="13"/>
      <c r="Z1015" s="13"/>
      <c r="AA1015" s="13"/>
      <c r="AB1015" s="13"/>
      <c r="AC1015" s="13"/>
      <c r="AD1015" s="13"/>
      <c r="AE1015" s="13"/>
      <c r="AT1015" s="257" t="s">
        <v>264</v>
      </c>
      <c r="AU1015" s="257" t="s">
        <v>85</v>
      </c>
      <c r="AV1015" s="13" t="s">
        <v>83</v>
      </c>
      <c r="AW1015" s="13" t="s">
        <v>32</v>
      </c>
      <c r="AX1015" s="13" t="s">
        <v>76</v>
      </c>
      <c r="AY1015" s="257" t="s">
        <v>253</v>
      </c>
    </row>
    <row r="1016" s="14" customFormat="1">
      <c r="A1016" s="14"/>
      <c r="B1016" s="258"/>
      <c r="C1016" s="259"/>
      <c r="D1016" s="249" t="s">
        <v>264</v>
      </c>
      <c r="E1016" s="260" t="s">
        <v>1</v>
      </c>
      <c r="F1016" s="261" t="s">
        <v>316</v>
      </c>
      <c r="G1016" s="259"/>
      <c r="H1016" s="262">
        <v>16.850000000000001</v>
      </c>
      <c r="I1016" s="263"/>
      <c r="J1016" s="259"/>
      <c r="K1016" s="259"/>
      <c r="L1016" s="264"/>
      <c r="M1016" s="265"/>
      <c r="N1016" s="266"/>
      <c r="O1016" s="266"/>
      <c r="P1016" s="266"/>
      <c r="Q1016" s="266"/>
      <c r="R1016" s="266"/>
      <c r="S1016" s="266"/>
      <c r="T1016" s="267"/>
      <c r="U1016" s="14"/>
      <c r="V1016" s="14"/>
      <c r="W1016" s="14"/>
      <c r="X1016" s="14"/>
      <c r="Y1016" s="14"/>
      <c r="Z1016" s="14"/>
      <c r="AA1016" s="14"/>
      <c r="AB1016" s="14"/>
      <c r="AC1016" s="14"/>
      <c r="AD1016" s="14"/>
      <c r="AE1016" s="14"/>
      <c r="AT1016" s="268" t="s">
        <v>264</v>
      </c>
      <c r="AU1016" s="268" t="s">
        <v>85</v>
      </c>
      <c r="AV1016" s="14" t="s">
        <v>85</v>
      </c>
      <c r="AW1016" s="14" t="s">
        <v>32</v>
      </c>
      <c r="AX1016" s="14" t="s">
        <v>76</v>
      </c>
      <c r="AY1016" s="268" t="s">
        <v>253</v>
      </c>
    </row>
    <row r="1017" s="15" customFormat="1">
      <c r="A1017" s="15"/>
      <c r="B1017" s="269"/>
      <c r="C1017" s="270"/>
      <c r="D1017" s="249" t="s">
        <v>264</v>
      </c>
      <c r="E1017" s="271" t="s">
        <v>1</v>
      </c>
      <c r="F1017" s="272" t="s">
        <v>283</v>
      </c>
      <c r="G1017" s="270"/>
      <c r="H1017" s="273">
        <v>216.69999999999999</v>
      </c>
      <c r="I1017" s="274"/>
      <c r="J1017" s="270"/>
      <c r="K1017" s="270"/>
      <c r="L1017" s="275"/>
      <c r="M1017" s="276"/>
      <c r="N1017" s="277"/>
      <c r="O1017" s="277"/>
      <c r="P1017" s="277"/>
      <c r="Q1017" s="277"/>
      <c r="R1017" s="277"/>
      <c r="S1017" s="277"/>
      <c r="T1017" s="278"/>
      <c r="U1017" s="15"/>
      <c r="V1017" s="15"/>
      <c r="W1017" s="15"/>
      <c r="X1017" s="15"/>
      <c r="Y1017" s="15"/>
      <c r="Z1017" s="15"/>
      <c r="AA1017" s="15"/>
      <c r="AB1017" s="15"/>
      <c r="AC1017" s="15"/>
      <c r="AD1017" s="15"/>
      <c r="AE1017" s="15"/>
      <c r="AT1017" s="279" t="s">
        <v>264</v>
      </c>
      <c r="AU1017" s="279" t="s">
        <v>85</v>
      </c>
      <c r="AV1017" s="15" t="s">
        <v>260</v>
      </c>
      <c r="AW1017" s="15" t="s">
        <v>32</v>
      </c>
      <c r="AX1017" s="15" t="s">
        <v>83</v>
      </c>
      <c r="AY1017" s="279" t="s">
        <v>253</v>
      </c>
    </row>
    <row r="1018" s="12" customFormat="1" ht="22.8" customHeight="1">
      <c r="A1018" s="12"/>
      <c r="B1018" s="213"/>
      <c r="C1018" s="214"/>
      <c r="D1018" s="215" t="s">
        <v>75</v>
      </c>
      <c r="E1018" s="227" t="s">
        <v>1155</v>
      </c>
      <c r="F1018" s="227" t="s">
        <v>1156</v>
      </c>
      <c r="G1018" s="214"/>
      <c r="H1018" s="214"/>
      <c r="I1018" s="217"/>
      <c r="J1018" s="228">
        <f>BK1018</f>
        <v>0</v>
      </c>
      <c r="K1018" s="214"/>
      <c r="L1018" s="219"/>
      <c r="M1018" s="220"/>
      <c r="N1018" s="221"/>
      <c r="O1018" s="221"/>
      <c r="P1018" s="222">
        <f>SUM(P1019:P1029)</f>
        <v>0</v>
      </c>
      <c r="Q1018" s="221"/>
      <c r="R1018" s="222">
        <f>SUM(R1019:R1029)</f>
        <v>0</v>
      </c>
      <c r="S1018" s="221"/>
      <c r="T1018" s="223">
        <f>SUM(T1019:T1029)</f>
        <v>0</v>
      </c>
      <c r="U1018" s="12"/>
      <c r="V1018" s="12"/>
      <c r="W1018" s="12"/>
      <c r="X1018" s="12"/>
      <c r="Y1018" s="12"/>
      <c r="Z1018" s="12"/>
      <c r="AA1018" s="12"/>
      <c r="AB1018" s="12"/>
      <c r="AC1018" s="12"/>
      <c r="AD1018" s="12"/>
      <c r="AE1018" s="12"/>
      <c r="AR1018" s="224" t="s">
        <v>85</v>
      </c>
      <c r="AT1018" s="225" t="s">
        <v>75</v>
      </c>
      <c r="AU1018" s="225" t="s">
        <v>83</v>
      </c>
      <c r="AY1018" s="224" t="s">
        <v>253</v>
      </c>
      <c r="BK1018" s="226">
        <f>SUM(BK1019:BK1029)</f>
        <v>0</v>
      </c>
    </row>
    <row r="1019" s="2" customFormat="1" ht="24.15" customHeight="1">
      <c r="A1019" s="39"/>
      <c r="B1019" s="40"/>
      <c r="C1019" s="229" t="s">
        <v>1157</v>
      </c>
      <c r="D1019" s="229" t="s">
        <v>256</v>
      </c>
      <c r="E1019" s="230" t="s">
        <v>1158</v>
      </c>
      <c r="F1019" s="231" t="s">
        <v>1159</v>
      </c>
      <c r="G1019" s="232" t="s">
        <v>179</v>
      </c>
      <c r="H1019" s="233">
        <v>64.462999999999994</v>
      </c>
      <c r="I1019" s="234"/>
      <c r="J1019" s="235">
        <f>ROUND(I1019*H1019,2)</f>
        <v>0</v>
      </c>
      <c r="K1019" s="231" t="s">
        <v>1</v>
      </c>
      <c r="L1019" s="45"/>
      <c r="M1019" s="236" t="s">
        <v>1</v>
      </c>
      <c r="N1019" s="237" t="s">
        <v>41</v>
      </c>
      <c r="O1019" s="92"/>
      <c r="P1019" s="238">
        <f>O1019*H1019</f>
        <v>0</v>
      </c>
      <c r="Q1019" s="238">
        <v>0</v>
      </c>
      <c r="R1019" s="238">
        <f>Q1019*H1019</f>
        <v>0</v>
      </c>
      <c r="S1019" s="238">
        <v>0</v>
      </c>
      <c r="T1019" s="239">
        <f>S1019*H1019</f>
        <v>0</v>
      </c>
      <c r="U1019" s="39"/>
      <c r="V1019" s="39"/>
      <c r="W1019" s="39"/>
      <c r="X1019" s="39"/>
      <c r="Y1019" s="39"/>
      <c r="Z1019" s="39"/>
      <c r="AA1019" s="39"/>
      <c r="AB1019" s="39"/>
      <c r="AC1019" s="39"/>
      <c r="AD1019" s="39"/>
      <c r="AE1019" s="39"/>
      <c r="AR1019" s="240" t="s">
        <v>398</v>
      </c>
      <c r="AT1019" s="240" t="s">
        <v>256</v>
      </c>
      <c r="AU1019" s="240" t="s">
        <v>85</v>
      </c>
      <c r="AY1019" s="18" t="s">
        <v>253</v>
      </c>
      <c r="BE1019" s="241">
        <f>IF(N1019="základní",J1019,0)</f>
        <v>0</v>
      </c>
      <c r="BF1019" s="241">
        <f>IF(N1019="snížená",J1019,0)</f>
        <v>0</v>
      </c>
      <c r="BG1019" s="241">
        <f>IF(N1019="zákl. přenesená",J1019,0)</f>
        <v>0</v>
      </c>
      <c r="BH1019" s="241">
        <f>IF(N1019="sníž. přenesená",J1019,0)</f>
        <v>0</v>
      </c>
      <c r="BI1019" s="241">
        <f>IF(N1019="nulová",J1019,0)</f>
        <v>0</v>
      </c>
      <c r="BJ1019" s="18" t="s">
        <v>83</v>
      </c>
      <c r="BK1019" s="241">
        <f>ROUND(I1019*H1019,2)</f>
        <v>0</v>
      </c>
      <c r="BL1019" s="18" t="s">
        <v>398</v>
      </c>
      <c r="BM1019" s="240" t="s">
        <v>1160</v>
      </c>
    </row>
    <row r="1020" s="13" customFormat="1">
      <c r="A1020" s="13"/>
      <c r="B1020" s="247"/>
      <c r="C1020" s="248"/>
      <c r="D1020" s="249" t="s">
        <v>264</v>
      </c>
      <c r="E1020" s="250" t="s">
        <v>1</v>
      </c>
      <c r="F1020" s="251" t="s">
        <v>1161</v>
      </c>
      <c r="G1020" s="248"/>
      <c r="H1020" s="250" t="s">
        <v>1</v>
      </c>
      <c r="I1020" s="252"/>
      <c r="J1020" s="248"/>
      <c r="K1020" s="248"/>
      <c r="L1020" s="253"/>
      <c r="M1020" s="254"/>
      <c r="N1020" s="255"/>
      <c r="O1020" s="255"/>
      <c r="P1020" s="255"/>
      <c r="Q1020" s="255"/>
      <c r="R1020" s="255"/>
      <c r="S1020" s="255"/>
      <c r="T1020" s="256"/>
      <c r="U1020" s="13"/>
      <c r="V1020" s="13"/>
      <c r="W1020" s="13"/>
      <c r="X1020" s="13"/>
      <c r="Y1020" s="13"/>
      <c r="Z1020" s="13"/>
      <c r="AA1020" s="13"/>
      <c r="AB1020" s="13"/>
      <c r="AC1020" s="13"/>
      <c r="AD1020" s="13"/>
      <c r="AE1020" s="13"/>
      <c r="AT1020" s="257" t="s">
        <v>264</v>
      </c>
      <c r="AU1020" s="257" t="s">
        <v>85</v>
      </c>
      <c r="AV1020" s="13" t="s">
        <v>83</v>
      </c>
      <c r="AW1020" s="13" t="s">
        <v>32</v>
      </c>
      <c r="AX1020" s="13" t="s">
        <v>76</v>
      </c>
      <c r="AY1020" s="257" t="s">
        <v>253</v>
      </c>
    </row>
    <row r="1021" s="13" customFormat="1">
      <c r="A1021" s="13"/>
      <c r="B1021" s="247"/>
      <c r="C1021" s="248"/>
      <c r="D1021" s="249" t="s">
        <v>264</v>
      </c>
      <c r="E1021" s="250" t="s">
        <v>1</v>
      </c>
      <c r="F1021" s="251" t="s">
        <v>1162</v>
      </c>
      <c r="G1021" s="248"/>
      <c r="H1021" s="250" t="s">
        <v>1</v>
      </c>
      <c r="I1021" s="252"/>
      <c r="J1021" s="248"/>
      <c r="K1021" s="248"/>
      <c r="L1021" s="253"/>
      <c r="M1021" s="254"/>
      <c r="N1021" s="255"/>
      <c r="O1021" s="255"/>
      <c r="P1021" s="255"/>
      <c r="Q1021" s="255"/>
      <c r="R1021" s="255"/>
      <c r="S1021" s="255"/>
      <c r="T1021" s="256"/>
      <c r="U1021" s="13"/>
      <c r="V1021" s="13"/>
      <c r="W1021" s="13"/>
      <c r="X1021" s="13"/>
      <c r="Y1021" s="13"/>
      <c r="Z1021" s="13"/>
      <c r="AA1021" s="13"/>
      <c r="AB1021" s="13"/>
      <c r="AC1021" s="13"/>
      <c r="AD1021" s="13"/>
      <c r="AE1021" s="13"/>
      <c r="AT1021" s="257" t="s">
        <v>264</v>
      </c>
      <c r="AU1021" s="257" t="s">
        <v>85</v>
      </c>
      <c r="AV1021" s="13" t="s">
        <v>83</v>
      </c>
      <c r="AW1021" s="13" t="s">
        <v>32</v>
      </c>
      <c r="AX1021" s="13" t="s">
        <v>76</v>
      </c>
      <c r="AY1021" s="257" t="s">
        <v>253</v>
      </c>
    </row>
    <row r="1022" s="14" customFormat="1">
      <c r="A1022" s="14"/>
      <c r="B1022" s="258"/>
      <c r="C1022" s="259"/>
      <c r="D1022" s="249" t="s">
        <v>264</v>
      </c>
      <c r="E1022" s="260" t="s">
        <v>1</v>
      </c>
      <c r="F1022" s="261" t="s">
        <v>1163</v>
      </c>
      <c r="G1022" s="259"/>
      <c r="H1022" s="262">
        <v>4.3259999999999996</v>
      </c>
      <c r="I1022" s="263"/>
      <c r="J1022" s="259"/>
      <c r="K1022" s="259"/>
      <c r="L1022" s="264"/>
      <c r="M1022" s="265"/>
      <c r="N1022" s="266"/>
      <c r="O1022" s="266"/>
      <c r="P1022" s="266"/>
      <c r="Q1022" s="266"/>
      <c r="R1022" s="266"/>
      <c r="S1022" s="266"/>
      <c r="T1022" s="267"/>
      <c r="U1022" s="14"/>
      <c r="V1022" s="14"/>
      <c r="W1022" s="14"/>
      <c r="X1022" s="14"/>
      <c r="Y1022" s="14"/>
      <c r="Z1022" s="14"/>
      <c r="AA1022" s="14"/>
      <c r="AB1022" s="14"/>
      <c r="AC1022" s="14"/>
      <c r="AD1022" s="14"/>
      <c r="AE1022" s="14"/>
      <c r="AT1022" s="268" t="s">
        <v>264</v>
      </c>
      <c r="AU1022" s="268" t="s">
        <v>85</v>
      </c>
      <c r="AV1022" s="14" t="s">
        <v>85</v>
      </c>
      <c r="AW1022" s="14" t="s">
        <v>32</v>
      </c>
      <c r="AX1022" s="14" t="s">
        <v>76</v>
      </c>
      <c r="AY1022" s="268" t="s">
        <v>253</v>
      </c>
    </row>
    <row r="1023" s="14" customFormat="1">
      <c r="A1023" s="14"/>
      <c r="B1023" s="258"/>
      <c r="C1023" s="259"/>
      <c r="D1023" s="249" t="s">
        <v>264</v>
      </c>
      <c r="E1023" s="260" t="s">
        <v>1</v>
      </c>
      <c r="F1023" s="261" t="s">
        <v>1164</v>
      </c>
      <c r="G1023" s="259"/>
      <c r="H1023" s="262">
        <v>8.8829999999999991</v>
      </c>
      <c r="I1023" s="263"/>
      <c r="J1023" s="259"/>
      <c r="K1023" s="259"/>
      <c r="L1023" s="264"/>
      <c r="M1023" s="265"/>
      <c r="N1023" s="266"/>
      <c r="O1023" s="266"/>
      <c r="P1023" s="266"/>
      <c r="Q1023" s="266"/>
      <c r="R1023" s="266"/>
      <c r="S1023" s="266"/>
      <c r="T1023" s="267"/>
      <c r="U1023" s="14"/>
      <c r="V1023" s="14"/>
      <c r="W1023" s="14"/>
      <c r="X1023" s="14"/>
      <c r="Y1023" s="14"/>
      <c r="Z1023" s="14"/>
      <c r="AA1023" s="14"/>
      <c r="AB1023" s="14"/>
      <c r="AC1023" s="14"/>
      <c r="AD1023" s="14"/>
      <c r="AE1023" s="14"/>
      <c r="AT1023" s="268" t="s">
        <v>264</v>
      </c>
      <c r="AU1023" s="268" t="s">
        <v>85</v>
      </c>
      <c r="AV1023" s="14" t="s">
        <v>85</v>
      </c>
      <c r="AW1023" s="14" t="s">
        <v>32</v>
      </c>
      <c r="AX1023" s="14" t="s">
        <v>76</v>
      </c>
      <c r="AY1023" s="268" t="s">
        <v>253</v>
      </c>
    </row>
    <row r="1024" s="14" customFormat="1">
      <c r="A1024" s="14"/>
      <c r="B1024" s="258"/>
      <c r="C1024" s="259"/>
      <c r="D1024" s="249" t="s">
        <v>264</v>
      </c>
      <c r="E1024" s="260" t="s">
        <v>1</v>
      </c>
      <c r="F1024" s="261" t="s">
        <v>1165</v>
      </c>
      <c r="G1024" s="259"/>
      <c r="H1024" s="262">
        <v>5.4000000000000004</v>
      </c>
      <c r="I1024" s="263"/>
      <c r="J1024" s="259"/>
      <c r="K1024" s="259"/>
      <c r="L1024" s="264"/>
      <c r="M1024" s="265"/>
      <c r="N1024" s="266"/>
      <c r="O1024" s="266"/>
      <c r="P1024" s="266"/>
      <c r="Q1024" s="266"/>
      <c r="R1024" s="266"/>
      <c r="S1024" s="266"/>
      <c r="T1024" s="267"/>
      <c r="U1024" s="14"/>
      <c r="V1024" s="14"/>
      <c r="W1024" s="14"/>
      <c r="X1024" s="14"/>
      <c r="Y1024" s="14"/>
      <c r="Z1024" s="14"/>
      <c r="AA1024" s="14"/>
      <c r="AB1024" s="14"/>
      <c r="AC1024" s="14"/>
      <c r="AD1024" s="14"/>
      <c r="AE1024" s="14"/>
      <c r="AT1024" s="268" t="s">
        <v>264</v>
      </c>
      <c r="AU1024" s="268" t="s">
        <v>85</v>
      </c>
      <c r="AV1024" s="14" t="s">
        <v>85</v>
      </c>
      <c r="AW1024" s="14" t="s">
        <v>32</v>
      </c>
      <c r="AX1024" s="14" t="s">
        <v>76</v>
      </c>
      <c r="AY1024" s="268" t="s">
        <v>253</v>
      </c>
    </row>
    <row r="1025" s="14" customFormat="1">
      <c r="A1025" s="14"/>
      <c r="B1025" s="258"/>
      <c r="C1025" s="259"/>
      <c r="D1025" s="249" t="s">
        <v>264</v>
      </c>
      <c r="E1025" s="260" t="s">
        <v>1</v>
      </c>
      <c r="F1025" s="261" t="s">
        <v>1166</v>
      </c>
      <c r="G1025" s="259"/>
      <c r="H1025" s="262">
        <v>11.124000000000001</v>
      </c>
      <c r="I1025" s="263"/>
      <c r="J1025" s="259"/>
      <c r="K1025" s="259"/>
      <c r="L1025" s="264"/>
      <c r="M1025" s="265"/>
      <c r="N1025" s="266"/>
      <c r="O1025" s="266"/>
      <c r="P1025" s="266"/>
      <c r="Q1025" s="266"/>
      <c r="R1025" s="266"/>
      <c r="S1025" s="266"/>
      <c r="T1025" s="267"/>
      <c r="U1025" s="14"/>
      <c r="V1025" s="14"/>
      <c r="W1025" s="14"/>
      <c r="X1025" s="14"/>
      <c r="Y1025" s="14"/>
      <c r="Z1025" s="14"/>
      <c r="AA1025" s="14"/>
      <c r="AB1025" s="14"/>
      <c r="AC1025" s="14"/>
      <c r="AD1025" s="14"/>
      <c r="AE1025" s="14"/>
      <c r="AT1025" s="268" t="s">
        <v>264</v>
      </c>
      <c r="AU1025" s="268" t="s">
        <v>85</v>
      </c>
      <c r="AV1025" s="14" t="s">
        <v>85</v>
      </c>
      <c r="AW1025" s="14" t="s">
        <v>32</v>
      </c>
      <c r="AX1025" s="14" t="s">
        <v>76</v>
      </c>
      <c r="AY1025" s="268" t="s">
        <v>253</v>
      </c>
    </row>
    <row r="1026" s="13" customFormat="1">
      <c r="A1026" s="13"/>
      <c r="B1026" s="247"/>
      <c r="C1026" s="248"/>
      <c r="D1026" s="249" t="s">
        <v>264</v>
      </c>
      <c r="E1026" s="250" t="s">
        <v>1</v>
      </c>
      <c r="F1026" s="251" t="s">
        <v>1167</v>
      </c>
      <c r="G1026" s="248"/>
      <c r="H1026" s="250" t="s">
        <v>1</v>
      </c>
      <c r="I1026" s="252"/>
      <c r="J1026" s="248"/>
      <c r="K1026" s="248"/>
      <c r="L1026" s="253"/>
      <c r="M1026" s="254"/>
      <c r="N1026" s="255"/>
      <c r="O1026" s="255"/>
      <c r="P1026" s="255"/>
      <c r="Q1026" s="255"/>
      <c r="R1026" s="255"/>
      <c r="S1026" s="255"/>
      <c r="T1026" s="256"/>
      <c r="U1026" s="13"/>
      <c r="V1026" s="13"/>
      <c r="W1026" s="13"/>
      <c r="X1026" s="13"/>
      <c r="Y1026" s="13"/>
      <c r="Z1026" s="13"/>
      <c r="AA1026" s="13"/>
      <c r="AB1026" s="13"/>
      <c r="AC1026" s="13"/>
      <c r="AD1026" s="13"/>
      <c r="AE1026" s="13"/>
      <c r="AT1026" s="257" t="s">
        <v>264</v>
      </c>
      <c r="AU1026" s="257" t="s">
        <v>85</v>
      </c>
      <c r="AV1026" s="13" t="s">
        <v>83</v>
      </c>
      <c r="AW1026" s="13" t="s">
        <v>32</v>
      </c>
      <c r="AX1026" s="13" t="s">
        <v>76</v>
      </c>
      <c r="AY1026" s="257" t="s">
        <v>253</v>
      </c>
    </row>
    <row r="1027" s="14" customFormat="1">
      <c r="A1027" s="14"/>
      <c r="B1027" s="258"/>
      <c r="C1027" s="259"/>
      <c r="D1027" s="249" t="s">
        <v>264</v>
      </c>
      <c r="E1027" s="260" t="s">
        <v>1</v>
      </c>
      <c r="F1027" s="261" t="s">
        <v>1168</v>
      </c>
      <c r="G1027" s="259"/>
      <c r="H1027" s="262">
        <v>34.729999999999997</v>
      </c>
      <c r="I1027" s="263"/>
      <c r="J1027" s="259"/>
      <c r="K1027" s="259"/>
      <c r="L1027" s="264"/>
      <c r="M1027" s="265"/>
      <c r="N1027" s="266"/>
      <c r="O1027" s="266"/>
      <c r="P1027" s="266"/>
      <c r="Q1027" s="266"/>
      <c r="R1027" s="266"/>
      <c r="S1027" s="266"/>
      <c r="T1027" s="267"/>
      <c r="U1027" s="14"/>
      <c r="V1027" s="14"/>
      <c r="W1027" s="14"/>
      <c r="X1027" s="14"/>
      <c r="Y1027" s="14"/>
      <c r="Z1027" s="14"/>
      <c r="AA1027" s="14"/>
      <c r="AB1027" s="14"/>
      <c r="AC1027" s="14"/>
      <c r="AD1027" s="14"/>
      <c r="AE1027" s="14"/>
      <c r="AT1027" s="268" t="s">
        <v>264</v>
      </c>
      <c r="AU1027" s="268" t="s">
        <v>85</v>
      </c>
      <c r="AV1027" s="14" t="s">
        <v>85</v>
      </c>
      <c r="AW1027" s="14" t="s">
        <v>32</v>
      </c>
      <c r="AX1027" s="14" t="s">
        <v>76</v>
      </c>
      <c r="AY1027" s="268" t="s">
        <v>253</v>
      </c>
    </row>
    <row r="1028" s="15" customFormat="1">
      <c r="A1028" s="15"/>
      <c r="B1028" s="269"/>
      <c r="C1028" s="270"/>
      <c r="D1028" s="249" t="s">
        <v>264</v>
      </c>
      <c r="E1028" s="271" t="s">
        <v>1</v>
      </c>
      <c r="F1028" s="272" t="s">
        <v>283</v>
      </c>
      <c r="G1028" s="270"/>
      <c r="H1028" s="273">
        <v>64.462999999999994</v>
      </c>
      <c r="I1028" s="274"/>
      <c r="J1028" s="270"/>
      <c r="K1028" s="270"/>
      <c r="L1028" s="275"/>
      <c r="M1028" s="276"/>
      <c r="N1028" s="277"/>
      <c r="O1028" s="277"/>
      <c r="P1028" s="277"/>
      <c r="Q1028" s="277"/>
      <c r="R1028" s="277"/>
      <c r="S1028" s="277"/>
      <c r="T1028" s="278"/>
      <c r="U1028" s="15"/>
      <c r="V1028" s="15"/>
      <c r="W1028" s="15"/>
      <c r="X1028" s="15"/>
      <c r="Y1028" s="15"/>
      <c r="Z1028" s="15"/>
      <c r="AA1028" s="15"/>
      <c r="AB1028" s="15"/>
      <c r="AC1028" s="15"/>
      <c r="AD1028" s="15"/>
      <c r="AE1028" s="15"/>
      <c r="AT1028" s="279" t="s">
        <v>264</v>
      </c>
      <c r="AU1028" s="279" t="s">
        <v>85</v>
      </c>
      <c r="AV1028" s="15" t="s">
        <v>260</v>
      </c>
      <c r="AW1028" s="15" t="s">
        <v>32</v>
      </c>
      <c r="AX1028" s="15" t="s">
        <v>83</v>
      </c>
      <c r="AY1028" s="279" t="s">
        <v>253</v>
      </c>
    </row>
    <row r="1029" s="2" customFormat="1" ht="24.15" customHeight="1">
      <c r="A1029" s="39"/>
      <c r="B1029" s="40"/>
      <c r="C1029" s="229" t="s">
        <v>1169</v>
      </c>
      <c r="D1029" s="229" t="s">
        <v>256</v>
      </c>
      <c r="E1029" s="230" t="s">
        <v>1170</v>
      </c>
      <c r="F1029" s="231" t="s">
        <v>1171</v>
      </c>
      <c r="G1029" s="232" t="s">
        <v>369</v>
      </c>
      <c r="H1029" s="233">
        <v>4</v>
      </c>
      <c r="I1029" s="234"/>
      <c r="J1029" s="235">
        <f>ROUND(I1029*H1029,2)</f>
        <v>0</v>
      </c>
      <c r="K1029" s="231" t="s">
        <v>1</v>
      </c>
      <c r="L1029" s="45"/>
      <c r="M1029" s="302" t="s">
        <v>1</v>
      </c>
      <c r="N1029" s="303" t="s">
        <v>41</v>
      </c>
      <c r="O1029" s="304"/>
      <c r="P1029" s="305">
        <f>O1029*H1029</f>
        <v>0</v>
      </c>
      <c r="Q1029" s="305">
        <v>0</v>
      </c>
      <c r="R1029" s="305">
        <f>Q1029*H1029</f>
        <v>0</v>
      </c>
      <c r="S1029" s="305">
        <v>0</v>
      </c>
      <c r="T1029" s="306">
        <f>S1029*H1029</f>
        <v>0</v>
      </c>
      <c r="U1029" s="39"/>
      <c r="V1029" s="39"/>
      <c r="W1029" s="39"/>
      <c r="X1029" s="39"/>
      <c r="Y1029" s="39"/>
      <c r="Z1029" s="39"/>
      <c r="AA1029" s="39"/>
      <c r="AB1029" s="39"/>
      <c r="AC1029" s="39"/>
      <c r="AD1029" s="39"/>
      <c r="AE1029" s="39"/>
      <c r="AR1029" s="240" t="s">
        <v>398</v>
      </c>
      <c r="AT1029" s="240" t="s">
        <v>256</v>
      </c>
      <c r="AU1029" s="240" t="s">
        <v>85</v>
      </c>
      <c r="AY1029" s="18" t="s">
        <v>253</v>
      </c>
      <c r="BE1029" s="241">
        <f>IF(N1029="základní",J1029,0)</f>
        <v>0</v>
      </c>
      <c r="BF1029" s="241">
        <f>IF(N1029="snížená",J1029,0)</f>
        <v>0</v>
      </c>
      <c r="BG1029" s="241">
        <f>IF(N1029="zákl. přenesená",J1029,0)</f>
        <v>0</v>
      </c>
      <c r="BH1029" s="241">
        <f>IF(N1029="sníž. přenesená",J1029,0)</f>
        <v>0</v>
      </c>
      <c r="BI1029" s="241">
        <f>IF(N1029="nulová",J1029,0)</f>
        <v>0</v>
      </c>
      <c r="BJ1029" s="18" t="s">
        <v>83</v>
      </c>
      <c r="BK1029" s="241">
        <f>ROUND(I1029*H1029,2)</f>
        <v>0</v>
      </c>
      <c r="BL1029" s="18" t="s">
        <v>398</v>
      </c>
      <c r="BM1029" s="240" t="s">
        <v>1172</v>
      </c>
    </row>
    <row r="1030" s="2" customFormat="1" ht="6.96" customHeight="1">
      <c r="A1030" s="39"/>
      <c r="B1030" s="67"/>
      <c r="C1030" s="68"/>
      <c r="D1030" s="68"/>
      <c r="E1030" s="68"/>
      <c r="F1030" s="68"/>
      <c r="G1030" s="68"/>
      <c r="H1030" s="68"/>
      <c r="I1030" s="68"/>
      <c r="J1030" s="68"/>
      <c r="K1030" s="68"/>
      <c r="L1030" s="45"/>
      <c r="M1030" s="39"/>
      <c r="O1030" s="39"/>
      <c r="P1030" s="39"/>
      <c r="Q1030" s="39"/>
      <c r="R1030" s="39"/>
      <c r="S1030" s="39"/>
      <c r="T1030" s="39"/>
      <c r="U1030" s="39"/>
      <c r="V1030" s="39"/>
      <c r="W1030" s="39"/>
      <c r="X1030" s="39"/>
      <c r="Y1030" s="39"/>
      <c r="Z1030" s="39"/>
      <c r="AA1030" s="39"/>
      <c r="AB1030" s="39"/>
      <c r="AC1030" s="39"/>
      <c r="AD1030" s="39"/>
      <c r="AE1030" s="39"/>
    </row>
  </sheetData>
  <sheetProtection sheet="1" autoFilter="0" formatColumns="0" formatRows="0" objects="1" scenarios="1" spinCount="100000" saltValue="L0wsMU8z7rsLcYgLobqpydeQLQfpayMCQT0m9RJVjAvPMA/u5KgtPjJikJfw5KuZA9RMdJIZDDDSHXQ+ggIouQ==" hashValue="AH6utNw3mkGvQGcGMf0XHxAYkwv67No5qMdZClLHL+Yf1q1RUbJxkwAb2YX0Bwj4vkS74M5/fplUKtgW5VUzrw==" algorithmName="SHA-512" password="CC35"/>
  <autoFilter ref="C135:K1029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24:H124"/>
    <mergeCell ref="E126:H126"/>
    <mergeCell ref="E128:H128"/>
    <mergeCell ref="L2:V2"/>
  </mergeCells>
  <hyperlinks>
    <hyperlink ref="F140" r:id="rId1" display="https://podminky.urs.cz/item/CS_URS_2025_01/611312015"/>
    <hyperlink ref="F146" r:id="rId2" display="https://podminky.urs.cz/item/CS_URS_2025_01/611312025"/>
    <hyperlink ref="F148" r:id="rId3" display="https://podminky.urs.cz/item/CS_URS_2025_01/612312011"/>
    <hyperlink ref="F158" r:id="rId4" display="https://podminky.urs.cz/item/CS_URS_2025_01/612312021"/>
    <hyperlink ref="F283" r:id="rId5" display="https://podminky.urs.cz/item/CS_URS_2025_01/998713121"/>
    <hyperlink ref="F286" r:id="rId6" display="https://podminky.urs.cz/item/CS_URS_2025_01/763111437"/>
    <hyperlink ref="F297" r:id="rId7" display="https://podminky.urs.cz/item/CS_URS_2025_01/763111714"/>
    <hyperlink ref="F301" r:id="rId8" display="https://podminky.urs.cz/item/CS_URS_2025_01/763111717"/>
    <hyperlink ref="F308" r:id="rId9" display="https://podminky.urs.cz/item/CS_URS_2025_01/763111722"/>
    <hyperlink ref="F355" r:id="rId10" display="https://podminky.urs.cz/item/CS_URS_2025_01/763121712"/>
    <hyperlink ref="F365" r:id="rId11" display="https://podminky.urs.cz/item/CS_URS_2025_01/763121716"/>
    <hyperlink ref="F447" r:id="rId12" display="https://podminky.urs.cz/item/CS_URS_2025_01/763131721"/>
    <hyperlink ref="F474" r:id="rId13" display="https://podminky.urs.cz/item/CS_URS_2025_01/763132112"/>
    <hyperlink ref="F477" r:id="rId14" display="https://podminky.urs.cz/item/CS_URS_2025_01/763132122"/>
    <hyperlink ref="F480" r:id="rId15" display="https://podminky.urs.cz/item/CS_URS_2024_02/763135002"/>
    <hyperlink ref="F486" r:id="rId16" display="https://podminky.urs.cz/item/CS_URS_2025_01/763158115"/>
    <hyperlink ref="F498" r:id="rId17" display="https://podminky.urs.cz/item/CS_URS_2025_01/998763331"/>
    <hyperlink ref="F510" r:id="rId18" display="https://podminky.urs.cz/item/CS_URS_2025_01/766694116"/>
    <hyperlink ref="F588" r:id="rId19" display="https://podminky.urs.cz/item/CS_URS_2025_01/998767121"/>
    <hyperlink ref="F595" r:id="rId20" display="https://podminky.urs.cz/item/CS_URS_2025_01/771574421"/>
    <hyperlink ref="F661" r:id="rId21" display="https://podminky.urs.cz/item/CS_URS_2025_01/775541191"/>
    <hyperlink ref="F678" r:id="rId22" display="https://podminky.urs.cz/item/CS_URS_2025_01/775591919"/>
    <hyperlink ref="F683" r:id="rId23" display="https://podminky.urs.cz/item/CS_URS_2025_01/775591920"/>
    <hyperlink ref="F688" r:id="rId24" display="https://podminky.urs.cz/item/CS_URS_2025_01/775591921"/>
    <hyperlink ref="F693" r:id="rId25" display="https://podminky.urs.cz/item/CS_URS_2025_01/775591924"/>
    <hyperlink ref="F700" r:id="rId26" display="https://podminky.urs.cz/item/CS_URS_2025_01/776111311"/>
    <hyperlink ref="F704" r:id="rId27" display="https://podminky.urs.cz/item/CS_URS_2025_01/776121112"/>
    <hyperlink ref="F708" r:id="rId28" display="https://podminky.urs.cz/item/CS_URS_2025_01/776231111"/>
    <hyperlink ref="F719" r:id="rId29" display="https://podminky.urs.cz/item/CS_URS_2025_01/998776101"/>
    <hyperlink ref="F722" r:id="rId30" display="https://podminky.urs.cz/item/CS_URS_2025_01/777111111"/>
    <hyperlink ref="F725" r:id="rId31" display="https://podminky.urs.cz/item/CS_URS_2025_01/777131101"/>
    <hyperlink ref="F731" r:id="rId32" display="https://podminky.urs.cz/item/CS_URS_2025_01/777131151"/>
    <hyperlink ref="F741" r:id="rId33" display="https://podminky.urs.cz/item/CS_URS_2025_01/777511181"/>
    <hyperlink ref="F751" r:id="rId34" display="https://podminky.urs.cz/item/CS_URS_2025_01/777521105"/>
    <hyperlink ref="F757" r:id="rId35" display="https://podminky.urs.cz/item/CS_URS_2025_01/777612151"/>
    <hyperlink ref="F767" r:id="rId36" display="https://podminky.urs.cz/item/CS_URS_2025_01/777622103"/>
    <hyperlink ref="F773" r:id="rId37" display="https://podminky.urs.cz/item/CS_URS_2025_01/777911111"/>
    <hyperlink ref="F783" r:id="rId38" display="https://podminky.urs.cz/item/CS_URS_2025_01/998777101"/>
    <hyperlink ref="F860" r:id="rId39" display="https://podminky.urs.cz/item/CS_URS_2025_01/781495142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40"/>
</worksheet>
</file>

<file path=xl/worksheets/sheet2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157</v>
      </c>
    </row>
    <row r="3" s="1" customFormat="1" ht="6.96" customHeight="1">
      <c r="B3" s="149"/>
      <c r="C3" s="150"/>
      <c r="D3" s="150"/>
      <c r="E3" s="150"/>
      <c r="F3" s="150"/>
      <c r="G3" s="150"/>
      <c r="H3" s="150"/>
      <c r="I3" s="150"/>
      <c r="J3" s="150"/>
      <c r="K3" s="150"/>
      <c r="L3" s="21"/>
      <c r="AT3" s="18" t="s">
        <v>85</v>
      </c>
    </row>
    <row r="4" s="1" customFormat="1" ht="24.96" customHeight="1">
      <c r="B4" s="21"/>
      <c r="D4" s="151" t="s">
        <v>184</v>
      </c>
      <c r="L4" s="21"/>
      <c r="M4" s="152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3" t="s">
        <v>16</v>
      </c>
      <c r="L6" s="21"/>
    </row>
    <row r="7" s="1" customFormat="1" ht="16.5" customHeight="1">
      <c r="B7" s="21"/>
      <c r="E7" s="154" t="str">
        <f>'Rekapitulace stavby'!K6</f>
        <v>REKONSTRUKCE HOTELU KVĚTNICE - 3. etapa</v>
      </c>
      <c r="F7" s="153"/>
      <c r="G7" s="153"/>
      <c r="H7" s="153"/>
      <c r="L7" s="21"/>
    </row>
    <row r="8">
      <c r="B8" s="21"/>
      <c r="D8" s="153" t="s">
        <v>198</v>
      </c>
      <c r="L8" s="21"/>
    </row>
    <row r="9" s="1" customFormat="1" ht="16.5" customHeight="1">
      <c r="B9" s="21"/>
      <c r="E9" s="154" t="s">
        <v>2073</v>
      </c>
      <c r="F9" s="1"/>
      <c r="G9" s="1"/>
      <c r="H9" s="1"/>
      <c r="L9" s="21"/>
    </row>
    <row r="10" s="1" customFormat="1" ht="12" customHeight="1">
      <c r="B10" s="21"/>
      <c r="D10" s="153" t="s">
        <v>206</v>
      </c>
      <c r="L10" s="21"/>
    </row>
    <row r="11" s="2" customFormat="1" ht="16.5" customHeight="1">
      <c r="A11" s="39"/>
      <c r="B11" s="45"/>
      <c r="C11" s="39"/>
      <c r="D11" s="39"/>
      <c r="E11" s="165" t="s">
        <v>2856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3" t="s">
        <v>1390</v>
      </c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30" customHeight="1">
      <c r="A13" s="39"/>
      <c r="B13" s="45"/>
      <c r="C13" s="39"/>
      <c r="D13" s="39"/>
      <c r="E13" s="155" t="s">
        <v>2861</v>
      </c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3" t="s">
        <v>18</v>
      </c>
      <c r="E15" s="39"/>
      <c r="F15" s="142" t="s">
        <v>1</v>
      </c>
      <c r="G15" s="39"/>
      <c r="H15" s="39"/>
      <c r="I15" s="153" t="s">
        <v>19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3" t="s">
        <v>20</v>
      </c>
      <c r="E16" s="39"/>
      <c r="F16" s="142" t="s">
        <v>21</v>
      </c>
      <c r="G16" s="39"/>
      <c r="H16" s="39"/>
      <c r="I16" s="153" t="s">
        <v>22</v>
      </c>
      <c r="J16" s="156" t="str">
        <f>'Rekapitulace stavby'!AN8</f>
        <v>15. 5. 2025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3" t="s">
        <v>24</v>
      </c>
      <c r="E18" s="39"/>
      <c r="F18" s="39"/>
      <c r="G18" s="39"/>
      <c r="H18" s="39"/>
      <c r="I18" s="153" t="s">
        <v>25</v>
      </c>
      <c r="J18" s="142" t="s">
        <v>1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2" t="s">
        <v>26</v>
      </c>
      <c r="F19" s="39"/>
      <c r="G19" s="39"/>
      <c r="H19" s="39"/>
      <c r="I19" s="153" t="s">
        <v>27</v>
      </c>
      <c r="J19" s="142" t="s">
        <v>1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3" t="s">
        <v>28</v>
      </c>
      <c r="E21" s="39"/>
      <c r="F21" s="39"/>
      <c r="G21" s="39"/>
      <c r="H21" s="39"/>
      <c r="I21" s="153" t="s">
        <v>25</v>
      </c>
      <c r="J21" s="34" t="str">
        <f>'Rekapitulace stavby'!AN13</f>
        <v>Vyplň údaj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'Rekapitulace stavby'!E14</f>
        <v>Vyplň údaj</v>
      </c>
      <c r="F22" s="142"/>
      <c r="G22" s="142"/>
      <c r="H22" s="142"/>
      <c r="I22" s="153" t="s">
        <v>27</v>
      </c>
      <c r="J22" s="34" t="str">
        <f>'Rekapitulace stavby'!AN14</f>
        <v>Vyplň údaj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3" t="s">
        <v>30</v>
      </c>
      <c r="E24" s="39"/>
      <c r="F24" s="39"/>
      <c r="G24" s="39"/>
      <c r="H24" s="39"/>
      <c r="I24" s="153" t="s">
        <v>25</v>
      </c>
      <c r="J24" s="142" t="s">
        <v>1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2" t="s">
        <v>31</v>
      </c>
      <c r="F25" s="39"/>
      <c r="G25" s="39"/>
      <c r="H25" s="39"/>
      <c r="I25" s="153" t="s">
        <v>27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3" t="s">
        <v>33</v>
      </c>
      <c r="E27" s="39"/>
      <c r="F27" s="39"/>
      <c r="G27" s="39"/>
      <c r="H27" s="39"/>
      <c r="I27" s="153" t="s">
        <v>25</v>
      </c>
      <c r="J27" s="142" t="str">
        <f>IF('Rekapitulace stavby'!AN19="","",'Rekapitulace stavby'!AN19)</f>
        <v/>
      </c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2" t="str">
        <f>IF('Rekapitulace stavby'!E20="","",'Rekapitulace stavby'!E20)</f>
        <v xml:space="preserve"> </v>
      </c>
      <c r="F28" s="39"/>
      <c r="G28" s="39"/>
      <c r="H28" s="39"/>
      <c r="I28" s="153" t="s">
        <v>27</v>
      </c>
      <c r="J28" s="142" t="str">
        <f>IF('Rekapitulace stavby'!AN20="","",'Rekapitulace stavby'!AN20)</f>
        <v/>
      </c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3" t="s">
        <v>35</v>
      </c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6.5" customHeight="1">
      <c r="A31" s="157"/>
      <c r="B31" s="158"/>
      <c r="C31" s="157"/>
      <c r="D31" s="157"/>
      <c r="E31" s="159" t="s">
        <v>1</v>
      </c>
      <c r="F31" s="159"/>
      <c r="G31" s="159"/>
      <c r="H31" s="159"/>
      <c r="I31" s="157"/>
      <c r="J31" s="157"/>
      <c r="K31" s="157"/>
      <c r="L31" s="160"/>
      <c r="S31" s="157"/>
      <c r="T31" s="157"/>
      <c r="U31" s="157"/>
      <c r="V31" s="157"/>
      <c r="W31" s="157"/>
      <c r="X31" s="157"/>
      <c r="Y31" s="157"/>
      <c r="Z31" s="157"/>
      <c r="AA31" s="157"/>
      <c r="AB31" s="157"/>
      <c r="AC31" s="157"/>
      <c r="AD31" s="157"/>
      <c r="AE31" s="157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1"/>
      <c r="E33" s="161"/>
      <c r="F33" s="161"/>
      <c r="G33" s="161"/>
      <c r="H33" s="161"/>
      <c r="I33" s="161"/>
      <c r="J33" s="161"/>
      <c r="K33" s="161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2" t="s">
        <v>36</v>
      </c>
      <c r="E34" s="39"/>
      <c r="F34" s="39"/>
      <c r="G34" s="39"/>
      <c r="H34" s="39"/>
      <c r="I34" s="39"/>
      <c r="J34" s="163">
        <f>ROUND(J124,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1"/>
      <c r="E35" s="161"/>
      <c r="F35" s="161"/>
      <c r="G35" s="161"/>
      <c r="H35" s="161"/>
      <c r="I35" s="161"/>
      <c r="J35" s="161"/>
      <c r="K35" s="161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4" t="s">
        <v>38</v>
      </c>
      <c r="G36" s="39"/>
      <c r="H36" s="39"/>
      <c r="I36" s="164" t="s">
        <v>37</v>
      </c>
      <c r="J36" s="164" t="s">
        <v>39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65" t="s">
        <v>40</v>
      </c>
      <c r="E37" s="153" t="s">
        <v>41</v>
      </c>
      <c r="F37" s="166">
        <f>ROUND((SUM(BE124:BE151)),  2)</f>
        <v>0</v>
      </c>
      <c r="G37" s="39"/>
      <c r="H37" s="39"/>
      <c r="I37" s="167">
        <v>0.20999999999999999</v>
      </c>
      <c r="J37" s="166">
        <f>ROUND(((SUM(BE124:BE151))*I37),  2)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53" t="s">
        <v>42</v>
      </c>
      <c r="F38" s="166">
        <f>ROUND((SUM(BF124:BF151)),  2)</f>
        <v>0</v>
      </c>
      <c r="G38" s="39"/>
      <c r="H38" s="39"/>
      <c r="I38" s="167">
        <v>0.12</v>
      </c>
      <c r="J38" s="166">
        <f>ROUND(((SUM(BF124:BF151))*I38),  2)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3" t="s">
        <v>43</v>
      </c>
      <c r="F39" s="166">
        <f>ROUND((SUM(BG124:BG151)),  2)</f>
        <v>0</v>
      </c>
      <c r="G39" s="39"/>
      <c r="H39" s="39"/>
      <c r="I39" s="167">
        <v>0.20999999999999999</v>
      </c>
      <c r="J39" s="166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3" t="s">
        <v>44</v>
      </c>
      <c r="F40" s="166">
        <f>ROUND((SUM(BH124:BH151)),  2)</f>
        <v>0</v>
      </c>
      <c r="G40" s="39"/>
      <c r="H40" s="39"/>
      <c r="I40" s="167">
        <v>0.12</v>
      </c>
      <c r="J40" s="166">
        <f>0</f>
        <v>0</v>
      </c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53" t="s">
        <v>45</v>
      </c>
      <c r="F41" s="166">
        <f>ROUND((SUM(BI124:BI151)),  2)</f>
        <v>0</v>
      </c>
      <c r="G41" s="39"/>
      <c r="H41" s="39"/>
      <c r="I41" s="167">
        <v>0</v>
      </c>
      <c r="J41" s="166">
        <f>0</f>
        <v>0</v>
      </c>
      <c r="K41" s="39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68"/>
      <c r="D43" s="169" t="s">
        <v>46</v>
      </c>
      <c r="E43" s="170"/>
      <c r="F43" s="170"/>
      <c r="G43" s="171" t="s">
        <v>47</v>
      </c>
      <c r="H43" s="172" t="s">
        <v>48</v>
      </c>
      <c r="I43" s="170"/>
      <c r="J43" s="173">
        <f>SUM(J34:J41)</f>
        <v>0</v>
      </c>
      <c r="K43" s="174"/>
      <c r="L43" s="64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64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5" t="s">
        <v>49</v>
      </c>
      <c r="E50" s="176"/>
      <c r="F50" s="176"/>
      <c r="G50" s="175" t="s">
        <v>50</v>
      </c>
      <c r="H50" s="176"/>
      <c r="I50" s="176"/>
      <c r="J50" s="176"/>
      <c r="K50" s="176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7" t="s">
        <v>51</v>
      </c>
      <c r="E61" s="178"/>
      <c r="F61" s="179" t="s">
        <v>52</v>
      </c>
      <c r="G61" s="177" t="s">
        <v>51</v>
      </c>
      <c r="H61" s="178"/>
      <c r="I61" s="178"/>
      <c r="J61" s="180" t="s">
        <v>52</v>
      </c>
      <c r="K61" s="178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5" t="s">
        <v>53</v>
      </c>
      <c r="E65" s="181"/>
      <c r="F65" s="181"/>
      <c r="G65" s="175" t="s">
        <v>54</v>
      </c>
      <c r="H65" s="181"/>
      <c r="I65" s="181"/>
      <c r="J65" s="181"/>
      <c r="K65" s="181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7" t="s">
        <v>51</v>
      </c>
      <c r="E76" s="178"/>
      <c r="F76" s="179" t="s">
        <v>52</v>
      </c>
      <c r="G76" s="177" t="s">
        <v>51</v>
      </c>
      <c r="H76" s="178"/>
      <c r="I76" s="178"/>
      <c r="J76" s="180" t="s">
        <v>52</v>
      </c>
      <c r="K76" s="178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2"/>
      <c r="C77" s="183"/>
      <c r="D77" s="183"/>
      <c r="E77" s="183"/>
      <c r="F77" s="183"/>
      <c r="G77" s="183"/>
      <c r="H77" s="183"/>
      <c r="I77" s="183"/>
      <c r="J77" s="183"/>
      <c r="K77" s="183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4"/>
      <c r="C81" s="185"/>
      <c r="D81" s="185"/>
      <c r="E81" s="185"/>
      <c r="F81" s="185"/>
      <c r="G81" s="185"/>
      <c r="H81" s="185"/>
      <c r="I81" s="185"/>
      <c r="J81" s="185"/>
      <c r="K81" s="185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217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6" t="str">
        <f>E7</f>
        <v>REKONSTRUKCE HOTELU KVĚTNICE - 3. etapa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198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1" customFormat="1" ht="16.5" customHeight="1">
      <c r="B87" s="22"/>
      <c r="C87" s="23"/>
      <c r="D87" s="23"/>
      <c r="E87" s="186" t="s">
        <v>2073</v>
      </c>
      <c r="F87" s="23"/>
      <c r="G87" s="23"/>
      <c r="H87" s="23"/>
      <c r="I87" s="23"/>
      <c r="J87" s="23"/>
      <c r="K87" s="23"/>
      <c r="L87" s="21"/>
    </row>
    <row r="88" s="1" customFormat="1" ht="12" customHeight="1">
      <c r="B88" s="22"/>
      <c r="C88" s="33" t="s">
        <v>206</v>
      </c>
      <c r="D88" s="23"/>
      <c r="E88" s="23"/>
      <c r="F88" s="23"/>
      <c r="G88" s="23"/>
      <c r="H88" s="23"/>
      <c r="I88" s="23"/>
      <c r="J88" s="23"/>
      <c r="K88" s="23"/>
      <c r="L88" s="21"/>
    </row>
    <row r="89" s="2" customFormat="1" ht="16.5" customHeight="1">
      <c r="A89" s="39"/>
      <c r="B89" s="40"/>
      <c r="C89" s="41"/>
      <c r="D89" s="41"/>
      <c r="E89" s="310" t="s">
        <v>2856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12" customHeight="1">
      <c r="A90" s="39"/>
      <c r="B90" s="40"/>
      <c r="C90" s="33" t="s">
        <v>1390</v>
      </c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30" customHeight="1">
      <c r="A91" s="39"/>
      <c r="B91" s="40"/>
      <c r="C91" s="41"/>
      <c r="D91" s="41"/>
      <c r="E91" s="77" t="str">
        <f>E13</f>
        <v>D.1.4.4.3 - U - Poplachová zabezpečovací a tísňová signalizace - ubytování</v>
      </c>
      <c r="F91" s="41"/>
      <c r="G91" s="41"/>
      <c r="H91" s="41"/>
      <c r="I91" s="41"/>
      <c r="J91" s="41"/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2" customHeight="1">
      <c r="A93" s="39"/>
      <c r="B93" s="40"/>
      <c r="C93" s="33" t="s">
        <v>20</v>
      </c>
      <c r="D93" s="41"/>
      <c r="E93" s="41"/>
      <c r="F93" s="28" t="str">
        <f>F16</f>
        <v>Tišnov</v>
      </c>
      <c r="G93" s="41"/>
      <c r="H93" s="41"/>
      <c r="I93" s="33" t="s">
        <v>22</v>
      </c>
      <c r="J93" s="80" t="str">
        <f>IF(J16="","",J16)</f>
        <v>15. 5. 2025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25.65" customHeight="1">
      <c r="A95" s="39"/>
      <c r="B95" s="40"/>
      <c r="C95" s="33" t="s">
        <v>24</v>
      </c>
      <c r="D95" s="41"/>
      <c r="E95" s="41"/>
      <c r="F95" s="28" t="str">
        <f>E19</f>
        <v>Město Tišnov</v>
      </c>
      <c r="G95" s="41"/>
      <c r="H95" s="41"/>
      <c r="I95" s="33" t="s">
        <v>30</v>
      </c>
      <c r="J95" s="37" t="str">
        <f>E25</f>
        <v>BURIAN-KŘIVINKA ARCHITECTS</v>
      </c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15.15" customHeight="1">
      <c r="A96" s="39"/>
      <c r="B96" s="40"/>
      <c r="C96" s="33" t="s">
        <v>28</v>
      </c>
      <c r="D96" s="41"/>
      <c r="E96" s="41"/>
      <c r="F96" s="28" t="str">
        <f>IF(E22="","",E22)</f>
        <v>Vyplň údaj</v>
      </c>
      <c r="G96" s="41"/>
      <c r="H96" s="41"/>
      <c r="I96" s="33" t="s">
        <v>33</v>
      </c>
      <c r="J96" s="37" t="str">
        <f>E28</f>
        <v xml:space="preserve"> 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9.28" customHeight="1">
      <c r="A98" s="39"/>
      <c r="B98" s="40"/>
      <c r="C98" s="187" t="s">
        <v>218</v>
      </c>
      <c r="D98" s="188"/>
      <c r="E98" s="188"/>
      <c r="F98" s="188"/>
      <c r="G98" s="188"/>
      <c r="H98" s="188"/>
      <c r="I98" s="188"/>
      <c r="J98" s="189" t="s">
        <v>219</v>
      </c>
      <c r="K98" s="188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s="2" customFormat="1" ht="22.8" customHeight="1">
      <c r="A100" s="39"/>
      <c r="B100" s="40"/>
      <c r="C100" s="190" t="s">
        <v>220</v>
      </c>
      <c r="D100" s="41"/>
      <c r="E100" s="41"/>
      <c r="F100" s="41"/>
      <c r="G100" s="41"/>
      <c r="H100" s="41"/>
      <c r="I100" s="41"/>
      <c r="J100" s="111">
        <f>J124</f>
        <v>0</v>
      </c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221</v>
      </c>
    </row>
    <row r="101" s="2" customFormat="1" ht="21.84" customHeight="1">
      <c r="A101" s="39"/>
      <c r="B101" s="40"/>
      <c r="C101" s="41"/>
      <c r="D101" s="41"/>
      <c r="E101" s="41"/>
      <c r="F101" s="41"/>
      <c r="G101" s="41"/>
      <c r="H101" s="41"/>
      <c r="I101" s="41"/>
      <c r="J101" s="41"/>
      <c r="K101" s="41"/>
      <c r="L101" s="64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</row>
    <row r="102" s="2" customFormat="1" ht="6.96" customHeight="1">
      <c r="A102" s="39"/>
      <c r="B102" s="67"/>
      <c r="C102" s="68"/>
      <c r="D102" s="68"/>
      <c r="E102" s="68"/>
      <c r="F102" s="68"/>
      <c r="G102" s="68"/>
      <c r="H102" s="68"/>
      <c r="I102" s="68"/>
      <c r="J102" s="68"/>
      <c r="K102" s="68"/>
      <c r="L102" s="64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</row>
    <row r="106" s="2" customFormat="1" ht="6.96" customHeight="1">
      <c r="A106" s="39"/>
      <c r="B106" s="69"/>
      <c r="C106" s="70"/>
      <c r="D106" s="70"/>
      <c r="E106" s="70"/>
      <c r="F106" s="70"/>
      <c r="G106" s="70"/>
      <c r="H106" s="70"/>
      <c r="I106" s="70"/>
      <c r="J106" s="70"/>
      <c r="K106" s="70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="2" customFormat="1" ht="24.96" customHeight="1">
      <c r="A107" s="39"/>
      <c r="B107" s="40"/>
      <c r="C107" s="24" t="s">
        <v>238</v>
      </c>
      <c r="D107" s="41"/>
      <c r="E107" s="41"/>
      <c r="F107" s="41"/>
      <c r="G107" s="41"/>
      <c r="H107" s="41"/>
      <c r="I107" s="41"/>
      <c r="J107" s="41"/>
      <c r="K107" s="41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6.96" customHeight="1">
      <c r="A108" s="39"/>
      <c r="B108" s="40"/>
      <c r="C108" s="41"/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12" customHeight="1">
      <c r="A109" s="39"/>
      <c r="B109" s="40"/>
      <c r="C109" s="33" t="s">
        <v>16</v>
      </c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16.5" customHeight="1">
      <c r="A110" s="39"/>
      <c r="B110" s="40"/>
      <c r="C110" s="41"/>
      <c r="D110" s="41"/>
      <c r="E110" s="186" t="str">
        <f>E7</f>
        <v>REKONSTRUKCE HOTELU KVĚTNICE - 3. etapa</v>
      </c>
      <c r="F110" s="33"/>
      <c r="G110" s="33"/>
      <c r="H110" s="33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1" customFormat="1" ht="12" customHeight="1">
      <c r="B111" s="22"/>
      <c r="C111" s="33" t="s">
        <v>198</v>
      </c>
      <c r="D111" s="23"/>
      <c r="E111" s="23"/>
      <c r="F111" s="23"/>
      <c r="G111" s="23"/>
      <c r="H111" s="23"/>
      <c r="I111" s="23"/>
      <c r="J111" s="23"/>
      <c r="K111" s="23"/>
      <c r="L111" s="21"/>
    </row>
    <row r="112" s="1" customFormat="1" ht="16.5" customHeight="1">
      <c r="B112" s="22"/>
      <c r="C112" s="23"/>
      <c r="D112" s="23"/>
      <c r="E112" s="186" t="s">
        <v>2073</v>
      </c>
      <c r="F112" s="23"/>
      <c r="G112" s="23"/>
      <c r="H112" s="23"/>
      <c r="I112" s="23"/>
      <c r="J112" s="23"/>
      <c r="K112" s="23"/>
      <c r="L112" s="21"/>
    </row>
    <row r="113" s="1" customFormat="1" ht="12" customHeight="1">
      <c r="B113" s="22"/>
      <c r="C113" s="33" t="s">
        <v>206</v>
      </c>
      <c r="D113" s="23"/>
      <c r="E113" s="23"/>
      <c r="F113" s="23"/>
      <c r="G113" s="23"/>
      <c r="H113" s="23"/>
      <c r="I113" s="23"/>
      <c r="J113" s="23"/>
      <c r="K113" s="23"/>
      <c r="L113" s="21"/>
    </row>
    <row r="114" s="2" customFormat="1" ht="16.5" customHeight="1">
      <c r="A114" s="39"/>
      <c r="B114" s="40"/>
      <c r="C114" s="41"/>
      <c r="D114" s="41"/>
      <c r="E114" s="310" t="s">
        <v>2856</v>
      </c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2" customHeight="1">
      <c r="A115" s="39"/>
      <c r="B115" s="40"/>
      <c r="C115" s="33" t="s">
        <v>1390</v>
      </c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30" customHeight="1">
      <c r="A116" s="39"/>
      <c r="B116" s="40"/>
      <c r="C116" s="41"/>
      <c r="D116" s="41"/>
      <c r="E116" s="77" t="str">
        <f>E13</f>
        <v>D.1.4.4.3 - U - Poplachová zabezpečovací a tísňová signalizace - ubytování</v>
      </c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6.96" customHeight="1">
      <c r="A117" s="39"/>
      <c r="B117" s="40"/>
      <c r="C117" s="41"/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2" customHeight="1">
      <c r="A118" s="39"/>
      <c r="B118" s="40"/>
      <c r="C118" s="33" t="s">
        <v>20</v>
      </c>
      <c r="D118" s="41"/>
      <c r="E118" s="41"/>
      <c r="F118" s="28" t="str">
        <f>F16</f>
        <v>Tišnov</v>
      </c>
      <c r="G118" s="41"/>
      <c r="H118" s="41"/>
      <c r="I118" s="33" t="s">
        <v>22</v>
      </c>
      <c r="J118" s="80" t="str">
        <f>IF(J16="","",J16)</f>
        <v>15. 5. 2025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6.96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25.65" customHeight="1">
      <c r="A120" s="39"/>
      <c r="B120" s="40"/>
      <c r="C120" s="33" t="s">
        <v>24</v>
      </c>
      <c r="D120" s="41"/>
      <c r="E120" s="41"/>
      <c r="F120" s="28" t="str">
        <f>E19</f>
        <v>Město Tišnov</v>
      </c>
      <c r="G120" s="41"/>
      <c r="H120" s="41"/>
      <c r="I120" s="33" t="s">
        <v>30</v>
      </c>
      <c r="J120" s="37" t="str">
        <f>E25</f>
        <v>BURIAN-KŘIVINKA ARCHITECTS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5.15" customHeight="1">
      <c r="A121" s="39"/>
      <c r="B121" s="40"/>
      <c r="C121" s="33" t="s">
        <v>28</v>
      </c>
      <c r="D121" s="41"/>
      <c r="E121" s="41"/>
      <c r="F121" s="28" t="str">
        <f>IF(E22="","",E22)</f>
        <v>Vyplň údaj</v>
      </c>
      <c r="G121" s="41"/>
      <c r="H121" s="41"/>
      <c r="I121" s="33" t="s">
        <v>33</v>
      </c>
      <c r="J121" s="37" t="str">
        <f>E28</f>
        <v xml:space="preserve"> </v>
      </c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0.32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11" customFormat="1" ht="29.28" customHeight="1">
      <c r="A123" s="202"/>
      <c r="B123" s="203"/>
      <c r="C123" s="204" t="s">
        <v>239</v>
      </c>
      <c r="D123" s="205" t="s">
        <v>61</v>
      </c>
      <c r="E123" s="205" t="s">
        <v>57</v>
      </c>
      <c r="F123" s="205" t="s">
        <v>58</v>
      </c>
      <c r="G123" s="205" t="s">
        <v>240</v>
      </c>
      <c r="H123" s="205" t="s">
        <v>241</v>
      </c>
      <c r="I123" s="205" t="s">
        <v>242</v>
      </c>
      <c r="J123" s="205" t="s">
        <v>219</v>
      </c>
      <c r="K123" s="206" t="s">
        <v>243</v>
      </c>
      <c r="L123" s="207"/>
      <c r="M123" s="101" t="s">
        <v>1</v>
      </c>
      <c r="N123" s="102" t="s">
        <v>40</v>
      </c>
      <c r="O123" s="102" t="s">
        <v>244</v>
      </c>
      <c r="P123" s="102" t="s">
        <v>245</v>
      </c>
      <c r="Q123" s="102" t="s">
        <v>246</v>
      </c>
      <c r="R123" s="102" t="s">
        <v>247</v>
      </c>
      <c r="S123" s="102" t="s">
        <v>248</v>
      </c>
      <c r="T123" s="103" t="s">
        <v>249</v>
      </c>
      <c r="U123" s="202"/>
      <c r="V123" s="202"/>
      <c r="W123" s="202"/>
      <c r="X123" s="202"/>
      <c r="Y123" s="202"/>
      <c r="Z123" s="202"/>
      <c r="AA123" s="202"/>
      <c r="AB123" s="202"/>
      <c r="AC123" s="202"/>
      <c r="AD123" s="202"/>
      <c r="AE123" s="202"/>
    </row>
    <row r="124" s="2" customFormat="1" ht="22.8" customHeight="1">
      <c r="A124" s="39"/>
      <c r="B124" s="40"/>
      <c r="C124" s="108" t="s">
        <v>250</v>
      </c>
      <c r="D124" s="41"/>
      <c r="E124" s="41"/>
      <c r="F124" s="41"/>
      <c r="G124" s="41"/>
      <c r="H124" s="41"/>
      <c r="I124" s="41"/>
      <c r="J124" s="208">
        <f>BK124</f>
        <v>0</v>
      </c>
      <c r="K124" s="41"/>
      <c r="L124" s="45"/>
      <c r="M124" s="104"/>
      <c r="N124" s="209"/>
      <c r="O124" s="105"/>
      <c r="P124" s="210">
        <f>SUM(P125:P151)</f>
        <v>0</v>
      </c>
      <c r="Q124" s="105"/>
      <c r="R124" s="210">
        <f>SUM(R125:R151)</f>
        <v>0</v>
      </c>
      <c r="S124" s="105"/>
      <c r="T124" s="211">
        <f>SUM(T125:T151)</f>
        <v>0</v>
      </c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T124" s="18" t="s">
        <v>75</v>
      </c>
      <c r="AU124" s="18" t="s">
        <v>221</v>
      </c>
      <c r="BK124" s="212">
        <f>SUM(BK125:BK151)</f>
        <v>0</v>
      </c>
    </row>
    <row r="125" s="2" customFormat="1" ht="16.5" customHeight="1">
      <c r="A125" s="39"/>
      <c r="B125" s="40"/>
      <c r="C125" s="229" t="s">
        <v>83</v>
      </c>
      <c r="D125" s="229" t="s">
        <v>256</v>
      </c>
      <c r="E125" s="230" t="s">
        <v>1501</v>
      </c>
      <c r="F125" s="231" t="s">
        <v>1502</v>
      </c>
      <c r="G125" s="232" t="s">
        <v>187</v>
      </c>
      <c r="H125" s="233">
        <v>75</v>
      </c>
      <c r="I125" s="234"/>
      <c r="J125" s="235">
        <f>ROUND(I125*H125,2)</f>
        <v>0</v>
      </c>
      <c r="K125" s="231" t="s">
        <v>1</v>
      </c>
      <c r="L125" s="45"/>
      <c r="M125" s="236" t="s">
        <v>1</v>
      </c>
      <c r="N125" s="237" t="s">
        <v>41</v>
      </c>
      <c r="O125" s="92"/>
      <c r="P125" s="238">
        <f>O125*H125</f>
        <v>0</v>
      </c>
      <c r="Q125" s="238">
        <v>0</v>
      </c>
      <c r="R125" s="238">
        <f>Q125*H125</f>
        <v>0</v>
      </c>
      <c r="S125" s="238">
        <v>0</v>
      </c>
      <c r="T125" s="239">
        <f>S125*H125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R125" s="240" t="s">
        <v>260</v>
      </c>
      <c r="AT125" s="240" t="s">
        <v>256</v>
      </c>
      <c r="AU125" s="240" t="s">
        <v>76</v>
      </c>
      <c r="AY125" s="18" t="s">
        <v>253</v>
      </c>
      <c r="BE125" s="241">
        <f>IF(N125="základní",J125,0)</f>
        <v>0</v>
      </c>
      <c r="BF125" s="241">
        <f>IF(N125="snížená",J125,0)</f>
        <v>0</v>
      </c>
      <c r="BG125" s="241">
        <f>IF(N125="zákl. přenesená",J125,0)</f>
        <v>0</v>
      </c>
      <c r="BH125" s="241">
        <f>IF(N125="sníž. přenesená",J125,0)</f>
        <v>0</v>
      </c>
      <c r="BI125" s="241">
        <f>IF(N125="nulová",J125,0)</f>
        <v>0</v>
      </c>
      <c r="BJ125" s="18" t="s">
        <v>83</v>
      </c>
      <c r="BK125" s="241">
        <f>ROUND(I125*H125,2)</f>
        <v>0</v>
      </c>
      <c r="BL125" s="18" t="s">
        <v>260</v>
      </c>
      <c r="BM125" s="240" t="s">
        <v>85</v>
      </c>
    </row>
    <row r="126" s="2" customFormat="1" ht="16.5" customHeight="1">
      <c r="A126" s="39"/>
      <c r="B126" s="40"/>
      <c r="C126" s="229" t="s">
        <v>85</v>
      </c>
      <c r="D126" s="229" t="s">
        <v>256</v>
      </c>
      <c r="E126" s="230" t="s">
        <v>1503</v>
      </c>
      <c r="F126" s="231" t="s">
        <v>1504</v>
      </c>
      <c r="G126" s="232" t="s">
        <v>187</v>
      </c>
      <c r="H126" s="233">
        <v>419</v>
      </c>
      <c r="I126" s="234"/>
      <c r="J126" s="235">
        <f>ROUND(I126*H126,2)</f>
        <v>0</v>
      </c>
      <c r="K126" s="231" t="s">
        <v>1</v>
      </c>
      <c r="L126" s="45"/>
      <c r="M126" s="236" t="s">
        <v>1</v>
      </c>
      <c r="N126" s="237" t="s">
        <v>41</v>
      </c>
      <c r="O126" s="92"/>
      <c r="P126" s="238">
        <f>O126*H126</f>
        <v>0</v>
      </c>
      <c r="Q126" s="238">
        <v>0</v>
      </c>
      <c r="R126" s="238">
        <f>Q126*H126</f>
        <v>0</v>
      </c>
      <c r="S126" s="238">
        <v>0</v>
      </c>
      <c r="T126" s="239">
        <f>S126*H126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R126" s="240" t="s">
        <v>260</v>
      </c>
      <c r="AT126" s="240" t="s">
        <v>256</v>
      </c>
      <c r="AU126" s="240" t="s">
        <v>76</v>
      </c>
      <c r="AY126" s="18" t="s">
        <v>253</v>
      </c>
      <c r="BE126" s="241">
        <f>IF(N126="základní",J126,0)</f>
        <v>0</v>
      </c>
      <c r="BF126" s="241">
        <f>IF(N126="snížená",J126,0)</f>
        <v>0</v>
      </c>
      <c r="BG126" s="241">
        <f>IF(N126="zákl. přenesená",J126,0)</f>
        <v>0</v>
      </c>
      <c r="BH126" s="241">
        <f>IF(N126="sníž. přenesená",J126,0)</f>
        <v>0</v>
      </c>
      <c r="BI126" s="241">
        <f>IF(N126="nulová",J126,0)</f>
        <v>0</v>
      </c>
      <c r="BJ126" s="18" t="s">
        <v>83</v>
      </c>
      <c r="BK126" s="241">
        <f>ROUND(I126*H126,2)</f>
        <v>0</v>
      </c>
      <c r="BL126" s="18" t="s">
        <v>260</v>
      </c>
      <c r="BM126" s="240" t="s">
        <v>260</v>
      </c>
    </row>
    <row r="127" s="2" customFormat="1" ht="16.5" customHeight="1">
      <c r="A127" s="39"/>
      <c r="B127" s="40"/>
      <c r="C127" s="229" t="s">
        <v>102</v>
      </c>
      <c r="D127" s="229" t="s">
        <v>256</v>
      </c>
      <c r="E127" s="230" t="s">
        <v>1505</v>
      </c>
      <c r="F127" s="231" t="s">
        <v>1506</v>
      </c>
      <c r="G127" s="232" t="s">
        <v>187</v>
      </c>
      <c r="H127" s="233">
        <v>75</v>
      </c>
      <c r="I127" s="234"/>
      <c r="J127" s="235">
        <f>ROUND(I127*H127,2)</f>
        <v>0</v>
      </c>
      <c r="K127" s="231" t="s">
        <v>1</v>
      </c>
      <c r="L127" s="45"/>
      <c r="M127" s="236" t="s">
        <v>1</v>
      </c>
      <c r="N127" s="237" t="s">
        <v>41</v>
      </c>
      <c r="O127" s="92"/>
      <c r="P127" s="238">
        <f>O127*H127</f>
        <v>0</v>
      </c>
      <c r="Q127" s="238">
        <v>0</v>
      </c>
      <c r="R127" s="238">
        <f>Q127*H127</f>
        <v>0</v>
      </c>
      <c r="S127" s="238">
        <v>0</v>
      </c>
      <c r="T127" s="239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40" t="s">
        <v>260</v>
      </c>
      <c r="AT127" s="240" t="s">
        <v>256</v>
      </c>
      <c r="AU127" s="240" t="s">
        <v>76</v>
      </c>
      <c r="AY127" s="18" t="s">
        <v>253</v>
      </c>
      <c r="BE127" s="241">
        <f>IF(N127="základní",J127,0)</f>
        <v>0</v>
      </c>
      <c r="BF127" s="241">
        <f>IF(N127="snížená",J127,0)</f>
        <v>0</v>
      </c>
      <c r="BG127" s="241">
        <f>IF(N127="zákl. přenesená",J127,0)</f>
        <v>0</v>
      </c>
      <c r="BH127" s="241">
        <f>IF(N127="sníž. přenesená",J127,0)</f>
        <v>0</v>
      </c>
      <c r="BI127" s="241">
        <f>IF(N127="nulová",J127,0)</f>
        <v>0</v>
      </c>
      <c r="BJ127" s="18" t="s">
        <v>83</v>
      </c>
      <c r="BK127" s="241">
        <f>ROUND(I127*H127,2)</f>
        <v>0</v>
      </c>
      <c r="BL127" s="18" t="s">
        <v>260</v>
      </c>
      <c r="BM127" s="240" t="s">
        <v>254</v>
      </c>
    </row>
    <row r="128" s="2" customFormat="1" ht="16.5" customHeight="1">
      <c r="A128" s="39"/>
      <c r="B128" s="40"/>
      <c r="C128" s="229" t="s">
        <v>288</v>
      </c>
      <c r="D128" s="229" t="s">
        <v>256</v>
      </c>
      <c r="E128" s="230" t="s">
        <v>1416</v>
      </c>
      <c r="F128" s="231" t="s">
        <v>1417</v>
      </c>
      <c r="G128" s="232" t="s">
        <v>1372</v>
      </c>
      <c r="H128" s="233">
        <v>380</v>
      </c>
      <c r="I128" s="234"/>
      <c r="J128" s="235">
        <f>ROUND(I128*H128,2)</f>
        <v>0</v>
      </c>
      <c r="K128" s="231" t="s">
        <v>1</v>
      </c>
      <c r="L128" s="45"/>
      <c r="M128" s="236" t="s">
        <v>1</v>
      </c>
      <c r="N128" s="237" t="s">
        <v>41</v>
      </c>
      <c r="O128" s="92"/>
      <c r="P128" s="238">
        <f>O128*H128</f>
        <v>0</v>
      </c>
      <c r="Q128" s="238">
        <v>0</v>
      </c>
      <c r="R128" s="238">
        <f>Q128*H128</f>
        <v>0</v>
      </c>
      <c r="S128" s="238">
        <v>0</v>
      </c>
      <c r="T128" s="239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40" t="s">
        <v>260</v>
      </c>
      <c r="AT128" s="240" t="s">
        <v>256</v>
      </c>
      <c r="AU128" s="240" t="s">
        <v>76</v>
      </c>
      <c r="AY128" s="18" t="s">
        <v>253</v>
      </c>
      <c r="BE128" s="241">
        <f>IF(N128="základní",J128,0)</f>
        <v>0</v>
      </c>
      <c r="BF128" s="241">
        <f>IF(N128="snížená",J128,0)</f>
        <v>0</v>
      </c>
      <c r="BG128" s="241">
        <f>IF(N128="zákl. přenesená",J128,0)</f>
        <v>0</v>
      </c>
      <c r="BH128" s="241">
        <f>IF(N128="sníž. přenesená",J128,0)</f>
        <v>0</v>
      </c>
      <c r="BI128" s="241">
        <f>IF(N128="nulová",J128,0)</f>
        <v>0</v>
      </c>
      <c r="BJ128" s="18" t="s">
        <v>83</v>
      </c>
      <c r="BK128" s="241">
        <f>ROUND(I128*H128,2)</f>
        <v>0</v>
      </c>
      <c r="BL128" s="18" t="s">
        <v>260</v>
      </c>
      <c r="BM128" s="240" t="s">
        <v>328</v>
      </c>
    </row>
    <row r="129" s="2" customFormat="1" ht="16.5" customHeight="1">
      <c r="A129" s="39"/>
      <c r="B129" s="40"/>
      <c r="C129" s="229" t="s">
        <v>254</v>
      </c>
      <c r="D129" s="229" t="s">
        <v>256</v>
      </c>
      <c r="E129" s="230" t="s">
        <v>1412</v>
      </c>
      <c r="F129" s="231" t="s">
        <v>1413</v>
      </c>
      <c r="G129" s="232" t="s">
        <v>187</v>
      </c>
      <c r="H129" s="233">
        <v>290</v>
      </c>
      <c r="I129" s="234"/>
      <c r="J129" s="235">
        <f>ROUND(I129*H129,2)</f>
        <v>0</v>
      </c>
      <c r="K129" s="231" t="s">
        <v>1</v>
      </c>
      <c r="L129" s="45"/>
      <c r="M129" s="236" t="s">
        <v>1</v>
      </c>
      <c r="N129" s="237" t="s">
        <v>41</v>
      </c>
      <c r="O129" s="92"/>
      <c r="P129" s="238">
        <f>O129*H129</f>
        <v>0</v>
      </c>
      <c r="Q129" s="238">
        <v>0</v>
      </c>
      <c r="R129" s="238">
        <f>Q129*H129</f>
        <v>0</v>
      </c>
      <c r="S129" s="238">
        <v>0</v>
      </c>
      <c r="T129" s="239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40" t="s">
        <v>260</v>
      </c>
      <c r="AT129" s="240" t="s">
        <v>256</v>
      </c>
      <c r="AU129" s="240" t="s">
        <v>76</v>
      </c>
      <c r="AY129" s="18" t="s">
        <v>253</v>
      </c>
      <c r="BE129" s="241">
        <f>IF(N129="základní",J129,0)</f>
        <v>0</v>
      </c>
      <c r="BF129" s="241">
        <f>IF(N129="snížená",J129,0)</f>
        <v>0</v>
      </c>
      <c r="BG129" s="241">
        <f>IF(N129="zákl. přenesená",J129,0)</f>
        <v>0</v>
      </c>
      <c r="BH129" s="241">
        <f>IF(N129="sníž. přenesená",J129,0)</f>
        <v>0</v>
      </c>
      <c r="BI129" s="241">
        <f>IF(N129="nulová",J129,0)</f>
        <v>0</v>
      </c>
      <c r="BJ129" s="18" t="s">
        <v>83</v>
      </c>
      <c r="BK129" s="241">
        <f>ROUND(I129*H129,2)</f>
        <v>0</v>
      </c>
      <c r="BL129" s="18" t="s">
        <v>260</v>
      </c>
      <c r="BM129" s="240" t="s">
        <v>375</v>
      </c>
    </row>
    <row r="130" s="2" customFormat="1" ht="16.5" customHeight="1">
      <c r="A130" s="39"/>
      <c r="B130" s="40"/>
      <c r="C130" s="229" t="s">
        <v>361</v>
      </c>
      <c r="D130" s="229" t="s">
        <v>256</v>
      </c>
      <c r="E130" s="230" t="s">
        <v>1490</v>
      </c>
      <c r="F130" s="231" t="s">
        <v>1491</v>
      </c>
      <c r="G130" s="232" t="s">
        <v>187</v>
      </c>
      <c r="H130" s="233">
        <v>78</v>
      </c>
      <c r="I130" s="234"/>
      <c r="J130" s="235">
        <f>ROUND(I130*H130,2)</f>
        <v>0</v>
      </c>
      <c r="K130" s="231" t="s">
        <v>1</v>
      </c>
      <c r="L130" s="45"/>
      <c r="M130" s="236" t="s">
        <v>1</v>
      </c>
      <c r="N130" s="237" t="s">
        <v>41</v>
      </c>
      <c r="O130" s="92"/>
      <c r="P130" s="238">
        <f>O130*H130</f>
        <v>0</v>
      </c>
      <c r="Q130" s="238">
        <v>0</v>
      </c>
      <c r="R130" s="238">
        <f>Q130*H130</f>
        <v>0</v>
      </c>
      <c r="S130" s="238">
        <v>0</v>
      </c>
      <c r="T130" s="239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40" t="s">
        <v>260</v>
      </c>
      <c r="AT130" s="240" t="s">
        <v>256</v>
      </c>
      <c r="AU130" s="240" t="s">
        <v>76</v>
      </c>
      <c r="AY130" s="18" t="s">
        <v>253</v>
      </c>
      <c r="BE130" s="241">
        <f>IF(N130="základní",J130,0)</f>
        <v>0</v>
      </c>
      <c r="BF130" s="241">
        <f>IF(N130="snížená",J130,0)</f>
        <v>0</v>
      </c>
      <c r="BG130" s="241">
        <f>IF(N130="zákl. přenesená",J130,0)</f>
        <v>0</v>
      </c>
      <c r="BH130" s="241">
        <f>IF(N130="sníž. přenesená",J130,0)</f>
        <v>0</v>
      </c>
      <c r="BI130" s="241">
        <f>IF(N130="nulová",J130,0)</f>
        <v>0</v>
      </c>
      <c r="BJ130" s="18" t="s">
        <v>83</v>
      </c>
      <c r="BK130" s="241">
        <f>ROUND(I130*H130,2)</f>
        <v>0</v>
      </c>
      <c r="BL130" s="18" t="s">
        <v>260</v>
      </c>
      <c r="BM130" s="240" t="s">
        <v>8</v>
      </c>
    </row>
    <row r="131" s="2" customFormat="1" ht="21.75" customHeight="1">
      <c r="A131" s="39"/>
      <c r="B131" s="40"/>
      <c r="C131" s="229" t="s">
        <v>328</v>
      </c>
      <c r="D131" s="229" t="s">
        <v>256</v>
      </c>
      <c r="E131" s="230" t="s">
        <v>1507</v>
      </c>
      <c r="F131" s="231" t="s">
        <v>1508</v>
      </c>
      <c r="G131" s="232" t="s">
        <v>187</v>
      </c>
      <c r="H131" s="233">
        <v>25</v>
      </c>
      <c r="I131" s="234"/>
      <c r="J131" s="235">
        <f>ROUND(I131*H131,2)</f>
        <v>0</v>
      </c>
      <c r="K131" s="231" t="s">
        <v>1</v>
      </c>
      <c r="L131" s="45"/>
      <c r="M131" s="236" t="s">
        <v>1</v>
      </c>
      <c r="N131" s="237" t="s">
        <v>41</v>
      </c>
      <c r="O131" s="92"/>
      <c r="P131" s="238">
        <f>O131*H131</f>
        <v>0</v>
      </c>
      <c r="Q131" s="238">
        <v>0</v>
      </c>
      <c r="R131" s="238">
        <f>Q131*H131</f>
        <v>0</v>
      </c>
      <c r="S131" s="238">
        <v>0</v>
      </c>
      <c r="T131" s="239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40" t="s">
        <v>260</v>
      </c>
      <c r="AT131" s="240" t="s">
        <v>256</v>
      </c>
      <c r="AU131" s="240" t="s">
        <v>76</v>
      </c>
      <c r="AY131" s="18" t="s">
        <v>253</v>
      </c>
      <c r="BE131" s="241">
        <f>IF(N131="základní",J131,0)</f>
        <v>0</v>
      </c>
      <c r="BF131" s="241">
        <f>IF(N131="snížená",J131,0)</f>
        <v>0</v>
      </c>
      <c r="BG131" s="241">
        <f>IF(N131="zákl. přenesená",J131,0)</f>
        <v>0</v>
      </c>
      <c r="BH131" s="241">
        <f>IF(N131="sníž. přenesená",J131,0)</f>
        <v>0</v>
      </c>
      <c r="BI131" s="241">
        <f>IF(N131="nulová",J131,0)</f>
        <v>0</v>
      </c>
      <c r="BJ131" s="18" t="s">
        <v>83</v>
      </c>
      <c r="BK131" s="241">
        <f>ROUND(I131*H131,2)</f>
        <v>0</v>
      </c>
      <c r="BL131" s="18" t="s">
        <v>260</v>
      </c>
      <c r="BM131" s="240" t="s">
        <v>390</v>
      </c>
    </row>
    <row r="132" s="2" customFormat="1" ht="16.5" customHeight="1">
      <c r="A132" s="39"/>
      <c r="B132" s="40"/>
      <c r="C132" s="229" t="s">
        <v>305</v>
      </c>
      <c r="D132" s="229" t="s">
        <v>256</v>
      </c>
      <c r="E132" s="230" t="s">
        <v>1426</v>
      </c>
      <c r="F132" s="231" t="s">
        <v>1427</v>
      </c>
      <c r="G132" s="232" t="s">
        <v>1372</v>
      </c>
      <c r="H132" s="233">
        <v>450</v>
      </c>
      <c r="I132" s="234"/>
      <c r="J132" s="235">
        <f>ROUND(I132*H132,2)</f>
        <v>0</v>
      </c>
      <c r="K132" s="231" t="s">
        <v>1</v>
      </c>
      <c r="L132" s="45"/>
      <c r="M132" s="236" t="s">
        <v>1</v>
      </c>
      <c r="N132" s="237" t="s">
        <v>41</v>
      </c>
      <c r="O132" s="92"/>
      <c r="P132" s="238">
        <f>O132*H132</f>
        <v>0</v>
      </c>
      <c r="Q132" s="238">
        <v>0</v>
      </c>
      <c r="R132" s="238">
        <f>Q132*H132</f>
        <v>0</v>
      </c>
      <c r="S132" s="238">
        <v>0</v>
      </c>
      <c r="T132" s="239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40" t="s">
        <v>260</v>
      </c>
      <c r="AT132" s="240" t="s">
        <v>256</v>
      </c>
      <c r="AU132" s="240" t="s">
        <v>76</v>
      </c>
      <c r="AY132" s="18" t="s">
        <v>253</v>
      </c>
      <c r="BE132" s="241">
        <f>IF(N132="základní",J132,0)</f>
        <v>0</v>
      </c>
      <c r="BF132" s="241">
        <f>IF(N132="snížená",J132,0)</f>
        <v>0</v>
      </c>
      <c r="BG132" s="241">
        <f>IF(N132="zákl. přenesená",J132,0)</f>
        <v>0</v>
      </c>
      <c r="BH132" s="241">
        <f>IF(N132="sníž. přenesená",J132,0)</f>
        <v>0</v>
      </c>
      <c r="BI132" s="241">
        <f>IF(N132="nulová",J132,0)</f>
        <v>0</v>
      </c>
      <c r="BJ132" s="18" t="s">
        <v>83</v>
      </c>
      <c r="BK132" s="241">
        <f>ROUND(I132*H132,2)</f>
        <v>0</v>
      </c>
      <c r="BL132" s="18" t="s">
        <v>260</v>
      </c>
      <c r="BM132" s="240" t="s">
        <v>398</v>
      </c>
    </row>
    <row r="133" s="2" customFormat="1" ht="16.5" customHeight="1">
      <c r="A133" s="39"/>
      <c r="B133" s="40"/>
      <c r="C133" s="229" t="s">
        <v>375</v>
      </c>
      <c r="D133" s="229" t="s">
        <v>256</v>
      </c>
      <c r="E133" s="230" t="s">
        <v>1418</v>
      </c>
      <c r="F133" s="231" t="s">
        <v>1419</v>
      </c>
      <c r="G133" s="232" t="s">
        <v>1372</v>
      </c>
      <c r="H133" s="233">
        <v>55</v>
      </c>
      <c r="I133" s="234"/>
      <c r="J133" s="235">
        <f>ROUND(I133*H133,2)</f>
        <v>0</v>
      </c>
      <c r="K133" s="231" t="s">
        <v>1</v>
      </c>
      <c r="L133" s="45"/>
      <c r="M133" s="236" t="s">
        <v>1</v>
      </c>
      <c r="N133" s="237" t="s">
        <v>41</v>
      </c>
      <c r="O133" s="92"/>
      <c r="P133" s="238">
        <f>O133*H133</f>
        <v>0</v>
      </c>
      <c r="Q133" s="238">
        <v>0</v>
      </c>
      <c r="R133" s="238">
        <f>Q133*H133</f>
        <v>0</v>
      </c>
      <c r="S133" s="238">
        <v>0</v>
      </c>
      <c r="T133" s="239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40" t="s">
        <v>260</v>
      </c>
      <c r="AT133" s="240" t="s">
        <v>256</v>
      </c>
      <c r="AU133" s="240" t="s">
        <v>76</v>
      </c>
      <c r="AY133" s="18" t="s">
        <v>253</v>
      </c>
      <c r="BE133" s="241">
        <f>IF(N133="základní",J133,0)</f>
        <v>0</v>
      </c>
      <c r="BF133" s="241">
        <f>IF(N133="snížená",J133,0)</f>
        <v>0</v>
      </c>
      <c r="BG133" s="241">
        <f>IF(N133="zákl. přenesená",J133,0)</f>
        <v>0</v>
      </c>
      <c r="BH133" s="241">
        <f>IF(N133="sníž. přenesená",J133,0)</f>
        <v>0</v>
      </c>
      <c r="BI133" s="241">
        <f>IF(N133="nulová",J133,0)</f>
        <v>0</v>
      </c>
      <c r="BJ133" s="18" t="s">
        <v>83</v>
      </c>
      <c r="BK133" s="241">
        <f>ROUND(I133*H133,2)</f>
        <v>0</v>
      </c>
      <c r="BL133" s="18" t="s">
        <v>260</v>
      </c>
      <c r="BM133" s="240" t="s">
        <v>406</v>
      </c>
    </row>
    <row r="134" s="2" customFormat="1" ht="16.5" customHeight="1">
      <c r="A134" s="39"/>
      <c r="B134" s="40"/>
      <c r="C134" s="229" t="s">
        <v>379</v>
      </c>
      <c r="D134" s="229" t="s">
        <v>256</v>
      </c>
      <c r="E134" s="230" t="s">
        <v>1509</v>
      </c>
      <c r="F134" s="231" t="s">
        <v>1510</v>
      </c>
      <c r="G134" s="232" t="s">
        <v>1430</v>
      </c>
      <c r="H134" s="233">
        <v>1</v>
      </c>
      <c r="I134" s="234"/>
      <c r="J134" s="235">
        <f>ROUND(I134*H134,2)</f>
        <v>0</v>
      </c>
      <c r="K134" s="231" t="s">
        <v>1</v>
      </c>
      <c r="L134" s="45"/>
      <c r="M134" s="236" t="s">
        <v>1</v>
      </c>
      <c r="N134" s="237" t="s">
        <v>41</v>
      </c>
      <c r="O134" s="92"/>
      <c r="P134" s="238">
        <f>O134*H134</f>
        <v>0</v>
      </c>
      <c r="Q134" s="238">
        <v>0</v>
      </c>
      <c r="R134" s="238">
        <f>Q134*H134</f>
        <v>0</v>
      </c>
      <c r="S134" s="238">
        <v>0</v>
      </c>
      <c r="T134" s="239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40" t="s">
        <v>260</v>
      </c>
      <c r="AT134" s="240" t="s">
        <v>256</v>
      </c>
      <c r="AU134" s="240" t="s">
        <v>76</v>
      </c>
      <c r="AY134" s="18" t="s">
        <v>253</v>
      </c>
      <c r="BE134" s="241">
        <f>IF(N134="základní",J134,0)</f>
        <v>0</v>
      </c>
      <c r="BF134" s="241">
        <f>IF(N134="snížená",J134,0)</f>
        <v>0</v>
      </c>
      <c r="BG134" s="241">
        <f>IF(N134="zákl. přenesená",J134,0)</f>
        <v>0</v>
      </c>
      <c r="BH134" s="241">
        <f>IF(N134="sníž. přenesená",J134,0)</f>
        <v>0</v>
      </c>
      <c r="BI134" s="241">
        <f>IF(N134="nulová",J134,0)</f>
        <v>0</v>
      </c>
      <c r="BJ134" s="18" t="s">
        <v>83</v>
      </c>
      <c r="BK134" s="241">
        <f>ROUND(I134*H134,2)</f>
        <v>0</v>
      </c>
      <c r="BL134" s="18" t="s">
        <v>260</v>
      </c>
      <c r="BM134" s="240" t="s">
        <v>414</v>
      </c>
    </row>
    <row r="135" s="2" customFormat="1" ht="16.5" customHeight="1">
      <c r="A135" s="39"/>
      <c r="B135" s="40"/>
      <c r="C135" s="229" t="s">
        <v>8</v>
      </c>
      <c r="D135" s="229" t="s">
        <v>256</v>
      </c>
      <c r="E135" s="230" t="s">
        <v>1456</v>
      </c>
      <c r="F135" s="231" t="s">
        <v>1457</v>
      </c>
      <c r="G135" s="232" t="s">
        <v>1430</v>
      </c>
      <c r="H135" s="233">
        <v>0</v>
      </c>
      <c r="I135" s="234"/>
      <c r="J135" s="235">
        <f>ROUND(I135*H135,2)</f>
        <v>0</v>
      </c>
      <c r="K135" s="231" t="s">
        <v>1</v>
      </c>
      <c r="L135" s="45"/>
      <c r="M135" s="236" t="s">
        <v>1</v>
      </c>
      <c r="N135" s="237" t="s">
        <v>41</v>
      </c>
      <c r="O135" s="92"/>
      <c r="P135" s="238">
        <f>O135*H135</f>
        <v>0</v>
      </c>
      <c r="Q135" s="238">
        <v>0</v>
      </c>
      <c r="R135" s="238">
        <f>Q135*H135</f>
        <v>0</v>
      </c>
      <c r="S135" s="238">
        <v>0</v>
      </c>
      <c r="T135" s="239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40" t="s">
        <v>260</v>
      </c>
      <c r="AT135" s="240" t="s">
        <v>256</v>
      </c>
      <c r="AU135" s="240" t="s">
        <v>76</v>
      </c>
      <c r="AY135" s="18" t="s">
        <v>253</v>
      </c>
      <c r="BE135" s="241">
        <f>IF(N135="základní",J135,0)</f>
        <v>0</v>
      </c>
      <c r="BF135" s="241">
        <f>IF(N135="snížená",J135,0)</f>
        <v>0</v>
      </c>
      <c r="BG135" s="241">
        <f>IF(N135="zákl. přenesená",J135,0)</f>
        <v>0</v>
      </c>
      <c r="BH135" s="241">
        <f>IF(N135="sníž. přenesená",J135,0)</f>
        <v>0</v>
      </c>
      <c r="BI135" s="241">
        <f>IF(N135="nulová",J135,0)</f>
        <v>0</v>
      </c>
      <c r="BJ135" s="18" t="s">
        <v>83</v>
      </c>
      <c r="BK135" s="241">
        <f>ROUND(I135*H135,2)</f>
        <v>0</v>
      </c>
      <c r="BL135" s="18" t="s">
        <v>260</v>
      </c>
      <c r="BM135" s="240" t="s">
        <v>428</v>
      </c>
    </row>
    <row r="136" s="2" customFormat="1" ht="16.5" customHeight="1">
      <c r="A136" s="39"/>
      <c r="B136" s="40"/>
      <c r="C136" s="229" t="s">
        <v>386</v>
      </c>
      <c r="D136" s="229" t="s">
        <v>256</v>
      </c>
      <c r="E136" s="230" t="s">
        <v>1511</v>
      </c>
      <c r="F136" s="231" t="s">
        <v>1512</v>
      </c>
      <c r="G136" s="232" t="s">
        <v>1430</v>
      </c>
      <c r="H136" s="233">
        <v>0</v>
      </c>
      <c r="I136" s="234"/>
      <c r="J136" s="235">
        <f>ROUND(I136*H136,2)</f>
        <v>0</v>
      </c>
      <c r="K136" s="231" t="s">
        <v>1</v>
      </c>
      <c r="L136" s="45"/>
      <c r="M136" s="236" t="s">
        <v>1</v>
      </c>
      <c r="N136" s="237" t="s">
        <v>41</v>
      </c>
      <c r="O136" s="92"/>
      <c r="P136" s="238">
        <f>O136*H136</f>
        <v>0</v>
      </c>
      <c r="Q136" s="238">
        <v>0</v>
      </c>
      <c r="R136" s="238">
        <f>Q136*H136</f>
        <v>0</v>
      </c>
      <c r="S136" s="238">
        <v>0</v>
      </c>
      <c r="T136" s="239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40" t="s">
        <v>260</v>
      </c>
      <c r="AT136" s="240" t="s">
        <v>256</v>
      </c>
      <c r="AU136" s="240" t="s">
        <v>76</v>
      </c>
      <c r="AY136" s="18" t="s">
        <v>253</v>
      </c>
      <c r="BE136" s="241">
        <f>IF(N136="základní",J136,0)</f>
        <v>0</v>
      </c>
      <c r="BF136" s="241">
        <f>IF(N136="snížená",J136,0)</f>
        <v>0</v>
      </c>
      <c r="BG136" s="241">
        <f>IF(N136="zákl. přenesená",J136,0)</f>
        <v>0</v>
      </c>
      <c r="BH136" s="241">
        <f>IF(N136="sníž. přenesená",J136,0)</f>
        <v>0</v>
      </c>
      <c r="BI136" s="241">
        <f>IF(N136="nulová",J136,0)</f>
        <v>0</v>
      </c>
      <c r="BJ136" s="18" t="s">
        <v>83</v>
      </c>
      <c r="BK136" s="241">
        <f>ROUND(I136*H136,2)</f>
        <v>0</v>
      </c>
      <c r="BL136" s="18" t="s">
        <v>260</v>
      </c>
      <c r="BM136" s="240" t="s">
        <v>437</v>
      </c>
    </row>
    <row r="137" s="2" customFormat="1" ht="16.5" customHeight="1">
      <c r="A137" s="39"/>
      <c r="B137" s="40"/>
      <c r="C137" s="229" t="s">
        <v>390</v>
      </c>
      <c r="D137" s="229" t="s">
        <v>256</v>
      </c>
      <c r="E137" s="230" t="s">
        <v>1513</v>
      </c>
      <c r="F137" s="231" t="s">
        <v>1514</v>
      </c>
      <c r="G137" s="232" t="s">
        <v>1430</v>
      </c>
      <c r="H137" s="233">
        <v>0</v>
      </c>
      <c r="I137" s="234"/>
      <c r="J137" s="235">
        <f>ROUND(I137*H137,2)</f>
        <v>0</v>
      </c>
      <c r="K137" s="231" t="s">
        <v>1</v>
      </c>
      <c r="L137" s="45"/>
      <c r="M137" s="236" t="s">
        <v>1</v>
      </c>
      <c r="N137" s="237" t="s">
        <v>41</v>
      </c>
      <c r="O137" s="92"/>
      <c r="P137" s="238">
        <f>O137*H137</f>
        <v>0</v>
      </c>
      <c r="Q137" s="238">
        <v>0</v>
      </c>
      <c r="R137" s="238">
        <f>Q137*H137</f>
        <v>0</v>
      </c>
      <c r="S137" s="238">
        <v>0</v>
      </c>
      <c r="T137" s="239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40" t="s">
        <v>260</v>
      </c>
      <c r="AT137" s="240" t="s">
        <v>256</v>
      </c>
      <c r="AU137" s="240" t="s">
        <v>76</v>
      </c>
      <c r="AY137" s="18" t="s">
        <v>253</v>
      </c>
      <c r="BE137" s="241">
        <f>IF(N137="základní",J137,0)</f>
        <v>0</v>
      </c>
      <c r="BF137" s="241">
        <f>IF(N137="snížená",J137,0)</f>
        <v>0</v>
      </c>
      <c r="BG137" s="241">
        <f>IF(N137="zákl. přenesená",J137,0)</f>
        <v>0</v>
      </c>
      <c r="BH137" s="241">
        <f>IF(N137="sníž. přenesená",J137,0)</f>
        <v>0</v>
      </c>
      <c r="BI137" s="241">
        <f>IF(N137="nulová",J137,0)</f>
        <v>0</v>
      </c>
      <c r="BJ137" s="18" t="s">
        <v>83</v>
      </c>
      <c r="BK137" s="241">
        <f>ROUND(I137*H137,2)</f>
        <v>0</v>
      </c>
      <c r="BL137" s="18" t="s">
        <v>260</v>
      </c>
      <c r="BM137" s="240" t="s">
        <v>456</v>
      </c>
    </row>
    <row r="138" s="2" customFormat="1" ht="16.5" customHeight="1">
      <c r="A138" s="39"/>
      <c r="B138" s="40"/>
      <c r="C138" s="229" t="s">
        <v>394</v>
      </c>
      <c r="D138" s="229" t="s">
        <v>256</v>
      </c>
      <c r="E138" s="230" t="s">
        <v>1498</v>
      </c>
      <c r="F138" s="231" t="s">
        <v>1499</v>
      </c>
      <c r="G138" s="232" t="s">
        <v>1433</v>
      </c>
      <c r="H138" s="233">
        <v>8</v>
      </c>
      <c r="I138" s="234"/>
      <c r="J138" s="235">
        <f>ROUND(I138*H138,2)</f>
        <v>0</v>
      </c>
      <c r="K138" s="231" t="s">
        <v>1</v>
      </c>
      <c r="L138" s="45"/>
      <c r="M138" s="236" t="s">
        <v>1</v>
      </c>
      <c r="N138" s="237" t="s">
        <v>41</v>
      </c>
      <c r="O138" s="92"/>
      <c r="P138" s="238">
        <f>O138*H138</f>
        <v>0</v>
      </c>
      <c r="Q138" s="238">
        <v>0</v>
      </c>
      <c r="R138" s="238">
        <f>Q138*H138</f>
        <v>0</v>
      </c>
      <c r="S138" s="238">
        <v>0</v>
      </c>
      <c r="T138" s="239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40" t="s">
        <v>260</v>
      </c>
      <c r="AT138" s="240" t="s">
        <v>256</v>
      </c>
      <c r="AU138" s="240" t="s">
        <v>76</v>
      </c>
      <c r="AY138" s="18" t="s">
        <v>253</v>
      </c>
      <c r="BE138" s="241">
        <f>IF(N138="základní",J138,0)</f>
        <v>0</v>
      </c>
      <c r="BF138" s="241">
        <f>IF(N138="snížená",J138,0)</f>
        <v>0</v>
      </c>
      <c r="BG138" s="241">
        <f>IF(N138="zákl. přenesená",J138,0)</f>
        <v>0</v>
      </c>
      <c r="BH138" s="241">
        <f>IF(N138="sníž. přenesená",J138,0)</f>
        <v>0</v>
      </c>
      <c r="BI138" s="241">
        <f>IF(N138="nulová",J138,0)</f>
        <v>0</v>
      </c>
      <c r="BJ138" s="18" t="s">
        <v>83</v>
      </c>
      <c r="BK138" s="241">
        <f>ROUND(I138*H138,2)</f>
        <v>0</v>
      </c>
      <c r="BL138" s="18" t="s">
        <v>260</v>
      </c>
      <c r="BM138" s="240" t="s">
        <v>470</v>
      </c>
    </row>
    <row r="139" s="2" customFormat="1" ht="16.5" customHeight="1">
      <c r="A139" s="39"/>
      <c r="B139" s="40"/>
      <c r="C139" s="229" t="s">
        <v>398</v>
      </c>
      <c r="D139" s="229" t="s">
        <v>256</v>
      </c>
      <c r="E139" s="230" t="s">
        <v>1454</v>
      </c>
      <c r="F139" s="231" t="s">
        <v>1455</v>
      </c>
      <c r="G139" s="232" t="s">
        <v>1372</v>
      </c>
      <c r="H139" s="233">
        <v>7</v>
      </c>
      <c r="I139" s="234"/>
      <c r="J139" s="235">
        <f>ROUND(I139*H139,2)</f>
        <v>0</v>
      </c>
      <c r="K139" s="231" t="s">
        <v>1</v>
      </c>
      <c r="L139" s="45"/>
      <c r="M139" s="236" t="s">
        <v>1</v>
      </c>
      <c r="N139" s="237" t="s">
        <v>41</v>
      </c>
      <c r="O139" s="92"/>
      <c r="P139" s="238">
        <f>O139*H139</f>
        <v>0</v>
      </c>
      <c r="Q139" s="238">
        <v>0</v>
      </c>
      <c r="R139" s="238">
        <f>Q139*H139</f>
        <v>0</v>
      </c>
      <c r="S139" s="238">
        <v>0</v>
      </c>
      <c r="T139" s="239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40" t="s">
        <v>260</v>
      </c>
      <c r="AT139" s="240" t="s">
        <v>256</v>
      </c>
      <c r="AU139" s="240" t="s">
        <v>76</v>
      </c>
      <c r="AY139" s="18" t="s">
        <v>253</v>
      </c>
      <c r="BE139" s="241">
        <f>IF(N139="základní",J139,0)</f>
        <v>0</v>
      </c>
      <c r="BF139" s="241">
        <f>IF(N139="snížená",J139,0)</f>
        <v>0</v>
      </c>
      <c r="BG139" s="241">
        <f>IF(N139="zákl. přenesená",J139,0)</f>
        <v>0</v>
      </c>
      <c r="BH139" s="241">
        <f>IF(N139="sníž. přenesená",J139,0)</f>
        <v>0</v>
      </c>
      <c r="BI139" s="241">
        <f>IF(N139="nulová",J139,0)</f>
        <v>0</v>
      </c>
      <c r="BJ139" s="18" t="s">
        <v>83</v>
      </c>
      <c r="BK139" s="241">
        <f>ROUND(I139*H139,2)</f>
        <v>0</v>
      </c>
      <c r="BL139" s="18" t="s">
        <v>260</v>
      </c>
      <c r="BM139" s="240" t="s">
        <v>487</v>
      </c>
    </row>
    <row r="140" s="2" customFormat="1" ht="16.5" customHeight="1">
      <c r="A140" s="39"/>
      <c r="B140" s="40"/>
      <c r="C140" s="229" t="s">
        <v>402</v>
      </c>
      <c r="D140" s="229" t="s">
        <v>256</v>
      </c>
      <c r="E140" s="230" t="s">
        <v>1452</v>
      </c>
      <c r="F140" s="231" t="s">
        <v>1453</v>
      </c>
      <c r="G140" s="232" t="s">
        <v>1372</v>
      </c>
      <c r="H140" s="233">
        <v>3</v>
      </c>
      <c r="I140" s="234"/>
      <c r="J140" s="235">
        <f>ROUND(I140*H140,2)</f>
        <v>0</v>
      </c>
      <c r="K140" s="231" t="s">
        <v>1</v>
      </c>
      <c r="L140" s="45"/>
      <c r="M140" s="236" t="s">
        <v>1</v>
      </c>
      <c r="N140" s="237" t="s">
        <v>41</v>
      </c>
      <c r="O140" s="92"/>
      <c r="P140" s="238">
        <f>O140*H140</f>
        <v>0</v>
      </c>
      <c r="Q140" s="238">
        <v>0</v>
      </c>
      <c r="R140" s="238">
        <f>Q140*H140</f>
        <v>0</v>
      </c>
      <c r="S140" s="238">
        <v>0</v>
      </c>
      <c r="T140" s="239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40" t="s">
        <v>260</v>
      </c>
      <c r="AT140" s="240" t="s">
        <v>256</v>
      </c>
      <c r="AU140" s="240" t="s">
        <v>76</v>
      </c>
      <c r="AY140" s="18" t="s">
        <v>253</v>
      </c>
      <c r="BE140" s="241">
        <f>IF(N140="základní",J140,0)</f>
        <v>0</v>
      </c>
      <c r="BF140" s="241">
        <f>IF(N140="snížená",J140,0)</f>
        <v>0</v>
      </c>
      <c r="BG140" s="241">
        <f>IF(N140="zákl. přenesená",J140,0)</f>
        <v>0</v>
      </c>
      <c r="BH140" s="241">
        <f>IF(N140="sníž. přenesená",J140,0)</f>
        <v>0</v>
      </c>
      <c r="BI140" s="241">
        <f>IF(N140="nulová",J140,0)</f>
        <v>0</v>
      </c>
      <c r="BJ140" s="18" t="s">
        <v>83</v>
      </c>
      <c r="BK140" s="241">
        <f>ROUND(I140*H140,2)</f>
        <v>0</v>
      </c>
      <c r="BL140" s="18" t="s">
        <v>260</v>
      </c>
      <c r="BM140" s="240" t="s">
        <v>366</v>
      </c>
    </row>
    <row r="141" s="2" customFormat="1" ht="16.5" customHeight="1">
      <c r="A141" s="39"/>
      <c r="B141" s="40"/>
      <c r="C141" s="229" t="s">
        <v>406</v>
      </c>
      <c r="D141" s="229" t="s">
        <v>256</v>
      </c>
      <c r="E141" s="230" t="s">
        <v>1515</v>
      </c>
      <c r="F141" s="231" t="s">
        <v>1516</v>
      </c>
      <c r="G141" s="232" t="s">
        <v>1433</v>
      </c>
      <c r="H141" s="233">
        <v>2</v>
      </c>
      <c r="I141" s="234"/>
      <c r="J141" s="235">
        <f>ROUND(I141*H141,2)</f>
        <v>0</v>
      </c>
      <c r="K141" s="231" t="s">
        <v>1</v>
      </c>
      <c r="L141" s="45"/>
      <c r="M141" s="236" t="s">
        <v>1</v>
      </c>
      <c r="N141" s="237" t="s">
        <v>41</v>
      </c>
      <c r="O141" s="92"/>
      <c r="P141" s="238">
        <f>O141*H141</f>
        <v>0</v>
      </c>
      <c r="Q141" s="238">
        <v>0</v>
      </c>
      <c r="R141" s="238">
        <f>Q141*H141</f>
        <v>0</v>
      </c>
      <c r="S141" s="238">
        <v>0</v>
      </c>
      <c r="T141" s="239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40" t="s">
        <v>260</v>
      </c>
      <c r="AT141" s="240" t="s">
        <v>256</v>
      </c>
      <c r="AU141" s="240" t="s">
        <v>76</v>
      </c>
      <c r="AY141" s="18" t="s">
        <v>253</v>
      </c>
      <c r="BE141" s="241">
        <f>IF(N141="základní",J141,0)</f>
        <v>0</v>
      </c>
      <c r="BF141" s="241">
        <f>IF(N141="snížená",J141,0)</f>
        <v>0</v>
      </c>
      <c r="BG141" s="241">
        <f>IF(N141="zákl. přenesená",J141,0)</f>
        <v>0</v>
      </c>
      <c r="BH141" s="241">
        <f>IF(N141="sníž. přenesená",J141,0)</f>
        <v>0</v>
      </c>
      <c r="BI141" s="241">
        <f>IF(N141="nulová",J141,0)</f>
        <v>0</v>
      </c>
      <c r="BJ141" s="18" t="s">
        <v>83</v>
      </c>
      <c r="BK141" s="241">
        <f>ROUND(I141*H141,2)</f>
        <v>0</v>
      </c>
      <c r="BL141" s="18" t="s">
        <v>260</v>
      </c>
      <c r="BM141" s="240" t="s">
        <v>512</v>
      </c>
    </row>
    <row r="142" s="2" customFormat="1" ht="24.15" customHeight="1">
      <c r="A142" s="39"/>
      <c r="B142" s="40"/>
      <c r="C142" s="229" t="s">
        <v>410</v>
      </c>
      <c r="D142" s="229" t="s">
        <v>256</v>
      </c>
      <c r="E142" s="230" t="s">
        <v>1458</v>
      </c>
      <c r="F142" s="231" t="s">
        <v>1459</v>
      </c>
      <c r="G142" s="232" t="s">
        <v>1460</v>
      </c>
      <c r="H142" s="233">
        <v>1</v>
      </c>
      <c r="I142" s="234"/>
      <c r="J142" s="235">
        <f>ROUND(I142*H142,2)</f>
        <v>0</v>
      </c>
      <c r="K142" s="231" t="s">
        <v>1</v>
      </c>
      <c r="L142" s="45"/>
      <c r="M142" s="236" t="s">
        <v>1</v>
      </c>
      <c r="N142" s="237" t="s">
        <v>41</v>
      </c>
      <c r="O142" s="92"/>
      <c r="P142" s="238">
        <f>O142*H142</f>
        <v>0</v>
      </c>
      <c r="Q142" s="238">
        <v>0</v>
      </c>
      <c r="R142" s="238">
        <f>Q142*H142</f>
        <v>0</v>
      </c>
      <c r="S142" s="238">
        <v>0</v>
      </c>
      <c r="T142" s="239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40" t="s">
        <v>260</v>
      </c>
      <c r="AT142" s="240" t="s">
        <v>256</v>
      </c>
      <c r="AU142" s="240" t="s">
        <v>76</v>
      </c>
      <c r="AY142" s="18" t="s">
        <v>253</v>
      </c>
      <c r="BE142" s="241">
        <f>IF(N142="základní",J142,0)</f>
        <v>0</v>
      </c>
      <c r="BF142" s="241">
        <f>IF(N142="snížená",J142,0)</f>
        <v>0</v>
      </c>
      <c r="BG142" s="241">
        <f>IF(N142="zákl. přenesená",J142,0)</f>
        <v>0</v>
      </c>
      <c r="BH142" s="241">
        <f>IF(N142="sníž. přenesená",J142,0)</f>
        <v>0</v>
      </c>
      <c r="BI142" s="241">
        <f>IF(N142="nulová",J142,0)</f>
        <v>0</v>
      </c>
      <c r="BJ142" s="18" t="s">
        <v>83</v>
      </c>
      <c r="BK142" s="241">
        <f>ROUND(I142*H142,2)</f>
        <v>0</v>
      </c>
      <c r="BL142" s="18" t="s">
        <v>260</v>
      </c>
      <c r="BM142" s="240" t="s">
        <v>539</v>
      </c>
    </row>
    <row r="143" s="2" customFormat="1" ht="16.5" customHeight="1">
      <c r="A143" s="39"/>
      <c r="B143" s="40"/>
      <c r="C143" s="229" t="s">
        <v>414</v>
      </c>
      <c r="D143" s="229" t="s">
        <v>256</v>
      </c>
      <c r="E143" s="230" t="s">
        <v>1517</v>
      </c>
      <c r="F143" s="231" t="s">
        <v>1518</v>
      </c>
      <c r="G143" s="232" t="s">
        <v>1372</v>
      </c>
      <c r="H143" s="233">
        <v>0</v>
      </c>
      <c r="I143" s="234"/>
      <c r="J143" s="235">
        <f>ROUND(I143*H143,2)</f>
        <v>0</v>
      </c>
      <c r="K143" s="231" t="s">
        <v>1</v>
      </c>
      <c r="L143" s="45"/>
      <c r="M143" s="236" t="s">
        <v>1</v>
      </c>
      <c r="N143" s="237" t="s">
        <v>41</v>
      </c>
      <c r="O143" s="92"/>
      <c r="P143" s="238">
        <f>O143*H143</f>
        <v>0</v>
      </c>
      <c r="Q143" s="238">
        <v>0</v>
      </c>
      <c r="R143" s="238">
        <f>Q143*H143</f>
        <v>0</v>
      </c>
      <c r="S143" s="238">
        <v>0</v>
      </c>
      <c r="T143" s="239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40" t="s">
        <v>260</v>
      </c>
      <c r="AT143" s="240" t="s">
        <v>256</v>
      </c>
      <c r="AU143" s="240" t="s">
        <v>76</v>
      </c>
      <c r="AY143" s="18" t="s">
        <v>253</v>
      </c>
      <c r="BE143" s="241">
        <f>IF(N143="základní",J143,0)</f>
        <v>0</v>
      </c>
      <c r="BF143" s="241">
        <f>IF(N143="snížená",J143,0)</f>
        <v>0</v>
      </c>
      <c r="BG143" s="241">
        <f>IF(N143="zákl. přenesená",J143,0)</f>
        <v>0</v>
      </c>
      <c r="BH143" s="241">
        <f>IF(N143="sníž. přenesená",J143,0)</f>
        <v>0</v>
      </c>
      <c r="BI143" s="241">
        <f>IF(N143="nulová",J143,0)</f>
        <v>0</v>
      </c>
      <c r="BJ143" s="18" t="s">
        <v>83</v>
      </c>
      <c r="BK143" s="241">
        <f>ROUND(I143*H143,2)</f>
        <v>0</v>
      </c>
      <c r="BL143" s="18" t="s">
        <v>260</v>
      </c>
      <c r="BM143" s="240" t="s">
        <v>548</v>
      </c>
    </row>
    <row r="144" s="2" customFormat="1" ht="16.5" customHeight="1">
      <c r="A144" s="39"/>
      <c r="B144" s="40"/>
      <c r="C144" s="229" t="s">
        <v>428</v>
      </c>
      <c r="D144" s="229" t="s">
        <v>256</v>
      </c>
      <c r="E144" s="230" t="s">
        <v>1519</v>
      </c>
      <c r="F144" s="231" t="s">
        <v>1520</v>
      </c>
      <c r="G144" s="232" t="s">
        <v>1372</v>
      </c>
      <c r="H144" s="233">
        <v>0</v>
      </c>
      <c r="I144" s="234"/>
      <c r="J144" s="235">
        <f>ROUND(I144*H144,2)</f>
        <v>0</v>
      </c>
      <c r="K144" s="231" t="s">
        <v>1</v>
      </c>
      <c r="L144" s="45"/>
      <c r="M144" s="236" t="s">
        <v>1</v>
      </c>
      <c r="N144" s="237" t="s">
        <v>41</v>
      </c>
      <c r="O144" s="92"/>
      <c r="P144" s="238">
        <f>O144*H144</f>
        <v>0</v>
      </c>
      <c r="Q144" s="238">
        <v>0</v>
      </c>
      <c r="R144" s="238">
        <f>Q144*H144</f>
        <v>0</v>
      </c>
      <c r="S144" s="238">
        <v>0</v>
      </c>
      <c r="T144" s="239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40" t="s">
        <v>260</v>
      </c>
      <c r="AT144" s="240" t="s">
        <v>256</v>
      </c>
      <c r="AU144" s="240" t="s">
        <v>76</v>
      </c>
      <c r="AY144" s="18" t="s">
        <v>253</v>
      </c>
      <c r="BE144" s="241">
        <f>IF(N144="základní",J144,0)</f>
        <v>0</v>
      </c>
      <c r="BF144" s="241">
        <f>IF(N144="snížená",J144,0)</f>
        <v>0</v>
      </c>
      <c r="BG144" s="241">
        <f>IF(N144="zákl. přenesená",J144,0)</f>
        <v>0</v>
      </c>
      <c r="BH144" s="241">
        <f>IF(N144="sníž. přenesená",J144,0)</f>
        <v>0</v>
      </c>
      <c r="BI144" s="241">
        <f>IF(N144="nulová",J144,0)</f>
        <v>0</v>
      </c>
      <c r="BJ144" s="18" t="s">
        <v>83</v>
      </c>
      <c r="BK144" s="241">
        <f>ROUND(I144*H144,2)</f>
        <v>0</v>
      </c>
      <c r="BL144" s="18" t="s">
        <v>260</v>
      </c>
      <c r="BM144" s="240" t="s">
        <v>559</v>
      </c>
    </row>
    <row r="145" s="2" customFormat="1" ht="16.5" customHeight="1">
      <c r="A145" s="39"/>
      <c r="B145" s="40"/>
      <c r="C145" s="229" t="s">
        <v>432</v>
      </c>
      <c r="D145" s="229" t="s">
        <v>256</v>
      </c>
      <c r="E145" s="230" t="s">
        <v>1521</v>
      </c>
      <c r="F145" s="231" t="s">
        <v>1522</v>
      </c>
      <c r="G145" s="232" t="s">
        <v>1372</v>
      </c>
      <c r="H145" s="233">
        <v>0</v>
      </c>
      <c r="I145" s="234"/>
      <c r="J145" s="235">
        <f>ROUND(I145*H145,2)</f>
        <v>0</v>
      </c>
      <c r="K145" s="231" t="s">
        <v>1</v>
      </c>
      <c r="L145" s="45"/>
      <c r="M145" s="236" t="s">
        <v>1</v>
      </c>
      <c r="N145" s="237" t="s">
        <v>41</v>
      </c>
      <c r="O145" s="92"/>
      <c r="P145" s="238">
        <f>O145*H145</f>
        <v>0</v>
      </c>
      <c r="Q145" s="238">
        <v>0</v>
      </c>
      <c r="R145" s="238">
        <f>Q145*H145</f>
        <v>0</v>
      </c>
      <c r="S145" s="238">
        <v>0</v>
      </c>
      <c r="T145" s="239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40" t="s">
        <v>260</v>
      </c>
      <c r="AT145" s="240" t="s">
        <v>256</v>
      </c>
      <c r="AU145" s="240" t="s">
        <v>76</v>
      </c>
      <c r="AY145" s="18" t="s">
        <v>253</v>
      </c>
      <c r="BE145" s="241">
        <f>IF(N145="základní",J145,0)</f>
        <v>0</v>
      </c>
      <c r="BF145" s="241">
        <f>IF(N145="snížená",J145,0)</f>
        <v>0</v>
      </c>
      <c r="BG145" s="241">
        <f>IF(N145="zákl. přenesená",J145,0)</f>
        <v>0</v>
      </c>
      <c r="BH145" s="241">
        <f>IF(N145="sníž. přenesená",J145,0)</f>
        <v>0</v>
      </c>
      <c r="BI145" s="241">
        <f>IF(N145="nulová",J145,0)</f>
        <v>0</v>
      </c>
      <c r="BJ145" s="18" t="s">
        <v>83</v>
      </c>
      <c r="BK145" s="241">
        <f>ROUND(I145*H145,2)</f>
        <v>0</v>
      </c>
      <c r="BL145" s="18" t="s">
        <v>260</v>
      </c>
      <c r="BM145" s="240" t="s">
        <v>567</v>
      </c>
    </row>
    <row r="146" s="2" customFormat="1" ht="16.5" customHeight="1">
      <c r="A146" s="39"/>
      <c r="B146" s="40"/>
      <c r="C146" s="229" t="s">
        <v>437</v>
      </c>
      <c r="D146" s="229" t="s">
        <v>256</v>
      </c>
      <c r="E146" s="230" t="s">
        <v>1523</v>
      </c>
      <c r="F146" s="231" t="s">
        <v>1524</v>
      </c>
      <c r="G146" s="232" t="s">
        <v>1372</v>
      </c>
      <c r="H146" s="233">
        <v>2</v>
      </c>
      <c r="I146" s="234"/>
      <c r="J146" s="235">
        <f>ROUND(I146*H146,2)</f>
        <v>0</v>
      </c>
      <c r="K146" s="231" t="s">
        <v>1</v>
      </c>
      <c r="L146" s="45"/>
      <c r="M146" s="236" t="s">
        <v>1</v>
      </c>
      <c r="N146" s="237" t="s">
        <v>41</v>
      </c>
      <c r="O146" s="92"/>
      <c r="P146" s="238">
        <f>O146*H146</f>
        <v>0</v>
      </c>
      <c r="Q146" s="238">
        <v>0</v>
      </c>
      <c r="R146" s="238">
        <f>Q146*H146</f>
        <v>0</v>
      </c>
      <c r="S146" s="238">
        <v>0</v>
      </c>
      <c r="T146" s="239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40" t="s">
        <v>260</v>
      </c>
      <c r="AT146" s="240" t="s">
        <v>256</v>
      </c>
      <c r="AU146" s="240" t="s">
        <v>76</v>
      </c>
      <c r="AY146" s="18" t="s">
        <v>253</v>
      </c>
      <c r="BE146" s="241">
        <f>IF(N146="základní",J146,0)</f>
        <v>0</v>
      </c>
      <c r="BF146" s="241">
        <f>IF(N146="snížená",J146,0)</f>
        <v>0</v>
      </c>
      <c r="BG146" s="241">
        <f>IF(N146="zákl. přenesená",J146,0)</f>
        <v>0</v>
      </c>
      <c r="BH146" s="241">
        <f>IF(N146="sníž. přenesená",J146,0)</f>
        <v>0</v>
      </c>
      <c r="BI146" s="241">
        <f>IF(N146="nulová",J146,0)</f>
        <v>0</v>
      </c>
      <c r="BJ146" s="18" t="s">
        <v>83</v>
      </c>
      <c r="BK146" s="241">
        <f>ROUND(I146*H146,2)</f>
        <v>0</v>
      </c>
      <c r="BL146" s="18" t="s">
        <v>260</v>
      </c>
      <c r="BM146" s="240" t="s">
        <v>577</v>
      </c>
    </row>
    <row r="147" s="2" customFormat="1" ht="21.75" customHeight="1">
      <c r="A147" s="39"/>
      <c r="B147" s="40"/>
      <c r="C147" s="229" t="s">
        <v>444</v>
      </c>
      <c r="D147" s="229" t="s">
        <v>256</v>
      </c>
      <c r="E147" s="230" t="s">
        <v>1525</v>
      </c>
      <c r="F147" s="231" t="s">
        <v>1526</v>
      </c>
      <c r="G147" s="232" t="s">
        <v>1372</v>
      </c>
      <c r="H147" s="233">
        <v>2</v>
      </c>
      <c r="I147" s="234"/>
      <c r="J147" s="235">
        <f>ROUND(I147*H147,2)</f>
        <v>0</v>
      </c>
      <c r="K147" s="231" t="s">
        <v>1</v>
      </c>
      <c r="L147" s="45"/>
      <c r="M147" s="236" t="s">
        <v>1</v>
      </c>
      <c r="N147" s="237" t="s">
        <v>41</v>
      </c>
      <c r="O147" s="92"/>
      <c r="P147" s="238">
        <f>O147*H147</f>
        <v>0</v>
      </c>
      <c r="Q147" s="238">
        <v>0</v>
      </c>
      <c r="R147" s="238">
        <f>Q147*H147</f>
        <v>0</v>
      </c>
      <c r="S147" s="238">
        <v>0</v>
      </c>
      <c r="T147" s="239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40" t="s">
        <v>260</v>
      </c>
      <c r="AT147" s="240" t="s">
        <v>256</v>
      </c>
      <c r="AU147" s="240" t="s">
        <v>76</v>
      </c>
      <c r="AY147" s="18" t="s">
        <v>253</v>
      </c>
      <c r="BE147" s="241">
        <f>IF(N147="základní",J147,0)</f>
        <v>0</v>
      </c>
      <c r="BF147" s="241">
        <f>IF(N147="snížená",J147,0)</f>
        <v>0</v>
      </c>
      <c r="BG147" s="241">
        <f>IF(N147="zákl. přenesená",J147,0)</f>
        <v>0</v>
      </c>
      <c r="BH147" s="241">
        <f>IF(N147="sníž. přenesená",J147,0)</f>
        <v>0</v>
      </c>
      <c r="BI147" s="241">
        <f>IF(N147="nulová",J147,0)</f>
        <v>0</v>
      </c>
      <c r="BJ147" s="18" t="s">
        <v>83</v>
      </c>
      <c r="BK147" s="241">
        <f>ROUND(I147*H147,2)</f>
        <v>0</v>
      </c>
      <c r="BL147" s="18" t="s">
        <v>260</v>
      </c>
      <c r="BM147" s="240" t="s">
        <v>589</v>
      </c>
    </row>
    <row r="148" s="2" customFormat="1" ht="24.15" customHeight="1">
      <c r="A148" s="39"/>
      <c r="B148" s="40"/>
      <c r="C148" s="229" t="s">
        <v>456</v>
      </c>
      <c r="D148" s="229" t="s">
        <v>256</v>
      </c>
      <c r="E148" s="230" t="s">
        <v>1527</v>
      </c>
      <c r="F148" s="231" t="s">
        <v>1528</v>
      </c>
      <c r="G148" s="232" t="s">
        <v>1372</v>
      </c>
      <c r="H148" s="233">
        <v>0</v>
      </c>
      <c r="I148" s="234"/>
      <c r="J148" s="235">
        <f>ROUND(I148*H148,2)</f>
        <v>0</v>
      </c>
      <c r="K148" s="231" t="s">
        <v>1</v>
      </c>
      <c r="L148" s="45"/>
      <c r="M148" s="236" t="s">
        <v>1</v>
      </c>
      <c r="N148" s="237" t="s">
        <v>41</v>
      </c>
      <c r="O148" s="92"/>
      <c r="P148" s="238">
        <f>O148*H148</f>
        <v>0</v>
      </c>
      <c r="Q148" s="238">
        <v>0</v>
      </c>
      <c r="R148" s="238">
        <f>Q148*H148</f>
        <v>0</v>
      </c>
      <c r="S148" s="238">
        <v>0</v>
      </c>
      <c r="T148" s="239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40" t="s">
        <v>260</v>
      </c>
      <c r="AT148" s="240" t="s">
        <v>256</v>
      </c>
      <c r="AU148" s="240" t="s">
        <v>76</v>
      </c>
      <c r="AY148" s="18" t="s">
        <v>253</v>
      </c>
      <c r="BE148" s="241">
        <f>IF(N148="základní",J148,0)</f>
        <v>0</v>
      </c>
      <c r="BF148" s="241">
        <f>IF(N148="snížená",J148,0)</f>
        <v>0</v>
      </c>
      <c r="BG148" s="241">
        <f>IF(N148="zákl. přenesená",J148,0)</f>
        <v>0</v>
      </c>
      <c r="BH148" s="241">
        <f>IF(N148="sníž. přenesená",J148,0)</f>
        <v>0</v>
      </c>
      <c r="BI148" s="241">
        <f>IF(N148="nulová",J148,0)</f>
        <v>0</v>
      </c>
      <c r="BJ148" s="18" t="s">
        <v>83</v>
      </c>
      <c r="BK148" s="241">
        <f>ROUND(I148*H148,2)</f>
        <v>0</v>
      </c>
      <c r="BL148" s="18" t="s">
        <v>260</v>
      </c>
      <c r="BM148" s="240" t="s">
        <v>598</v>
      </c>
    </row>
    <row r="149" s="2" customFormat="1" ht="16.5" customHeight="1">
      <c r="A149" s="39"/>
      <c r="B149" s="40"/>
      <c r="C149" s="229" t="s">
        <v>462</v>
      </c>
      <c r="D149" s="229" t="s">
        <v>256</v>
      </c>
      <c r="E149" s="230" t="s">
        <v>1529</v>
      </c>
      <c r="F149" s="231" t="s">
        <v>1530</v>
      </c>
      <c r="G149" s="232" t="s">
        <v>1372</v>
      </c>
      <c r="H149" s="233">
        <v>16</v>
      </c>
      <c r="I149" s="234"/>
      <c r="J149" s="235">
        <f>ROUND(I149*H149,2)</f>
        <v>0</v>
      </c>
      <c r="K149" s="231" t="s">
        <v>1</v>
      </c>
      <c r="L149" s="45"/>
      <c r="M149" s="236" t="s">
        <v>1</v>
      </c>
      <c r="N149" s="237" t="s">
        <v>41</v>
      </c>
      <c r="O149" s="92"/>
      <c r="P149" s="238">
        <f>O149*H149</f>
        <v>0</v>
      </c>
      <c r="Q149" s="238">
        <v>0</v>
      </c>
      <c r="R149" s="238">
        <f>Q149*H149</f>
        <v>0</v>
      </c>
      <c r="S149" s="238">
        <v>0</v>
      </c>
      <c r="T149" s="239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40" t="s">
        <v>260</v>
      </c>
      <c r="AT149" s="240" t="s">
        <v>256</v>
      </c>
      <c r="AU149" s="240" t="s">
        <v>76</v>
      </c>
      <c r="AY149" s="18" t="s">
        <v>253</v>
      </c>
      <c r="BE149" s="241">
        <f>IF(N149="základní",J149,0)</f>
        <v>0</v>
      </c>
      <c r="BF149" s="241">
        <f>IF(N149="snížená",J149,0)</f>
        <v>0</v>
      </c>
      <c r="BG149" s="241">
        <f>IF(N149="zákl. přenesená",J149,0)</f>
        <v>0</v>
      </c>
      <c r="BH149" s="241">
        <f>IF(N149="sníž. přenesená",J149,0)</f>
        <v>0</v>
      </c>
      <c r="BI149" s="241">
        <f>IF(N149="nulová",J149,0)</f>
        <v>0</v>
      </c>
      <c r="BJ149" s="18" t="s">
        <v>83</v>
      </c>
      <c r="BK149" s="241">
        <f>ROUND(I149*H149,2)</f>
        <v>0</v>
      </c>
      <c r="BL149" s="18" t="s">
        <v>260</v>
      </c>
      <c r="BM149" s="240" t="s">
        <v>610</v>
      </c>
    </row>
    <row r="150" s="2" customFormat="1" ht="37.8" customHeight="1">
      <c r="A150" s="39"/>
      <c r="B150" s="40"/>
      <c r="C150" s="229" t="s">
        <v>470</v>
      </c>
      <c r="D150" s="229" t="s">
        <v>256</v>
      </c>
      <c r="E150" s="230" t="s">
        <v>1531</v>
      </c>
      <c r="F150" s="231" t="s">
        <v>1532</v>
      </c>
      <c r="G150" s="232" t="s">
        <v>1372</v>
      </c>
      <c r="H150" s="233">
        <v>0</v>
      </c>
      <c r="I150" s="234"/>
      <c r="J150" s="235">
        <f>ROUND(I150*H150,2)</f>
        <v>0</v>
      </c>
      <c r="K150" s="231" t="s">
        <v>1</v>
      </c>
      <c r="L150" s="45"/>
      <c r="M150" s="236" t="s">
        <v>1</v>
      </c>
      <c r="N150" s="237" t="s">
        <v>41</v>
      </c>
      <c r="O150" s="92"/>
      <c r="P150" s="238">
        <f>O150*H150</f>
        <v>0</v>
      </c>
      <c r="Q150" s="238">
        <v>0</v>
      </c>
      <c r="R150" s="238">
        <f>Q150*H150</f>
        <v>0</v>
      </c>
      <c r="S150" s="238">
        <v>0</v>
      </c>
      <c r="T150" s="239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40" t="s">
        <v>260</v>
      </c>
      <c r="AT150" s="240" t="s">
        <v>256</v>
      </c>
      <c r="AU150" s="240" t="s">
        <v>76</v>
      </c>
      <c r="AY150" s="18" t="s">
        <v>253</v>
      </c>
      <c r="BE150" s="241">
        <f>IF(N150="základní",J150,0)</f>
        <v>0</v>
      </c>
      <c r="BF150" s="241">
        <f>IF(N150="snížená",J150,0)</f>
        <v>0</v>
      </c>
      <c r="BG150" s="241">
        <f>IF(N150="zákl. přenesená",J150,0)</f>
        <v>0</v>
      </c>
      <c r="BH150" s="241">
        <f>IF(N150="sníž. přenesená",J150,0)</f>
        <v>0</v>
      </c>
      <c r="BI150" s="241">
        <f>IF(N150="nulová",J150,0)</f>
        <v>0</v>
      </c>
      <c r="BJ150" s="18" t="s">
        <v>83</v>
      </c>
      <c r="BK150" s="241">
        <f>ROUND(I150*H150,2)</f>
        <v>0</v>
      </c>
      <c r="BL150" s="18" t="s">
        <v>260</v>
      </c>
      <c r="BM150" s="240" t="s">
        <v>625</v>
      </c>
    </row>
    <row r="151" s="2" customFormat="1" ht="16.5" customHeight="1">
      <c r="A151" s="39"/>
      <c r="B151" s="40"/>
      <c r="C151" s="229" t="s">
        <v>475</v>
      </c>
      <c r="D151" s="229" t="s">
        <v>256</v>
      </c>
      <c r="E151" s="230" t="s">
        <v>1533</v>
      </c>
      <c r="F151" s="231" t="s">
        <v>1534</v>
      </c>
      <c r="G151" s="232" t="s">
        <v>1372</v>
      </c>
      <c r="H151" s="233">
        <v>0</v>
      </c>
      <c r="I151" s="234"/>
      <c r="J151" s="235">
        <f>ROUND(I151*H151,2)</f>
        <v>0</v>
      </c>
      <c r="K151" s="231" t="s">
        <v>1</v>
      </c>
      <c r="L151" s="45"/>
      <c r="M151" s="302" t="s">
        <v>1</v>
      </c>
      <c r="N151" s="303" t="s">
        <v>41</v>
      </c>
      <c r="O151" s="304"/>
      <c r="P151" s="305">
        <f>O151*H151</f>
        <v>0</v>
      </c>
      <c r="Q151" s="305">
        <v>0</v>
      </c>
      <c r="R151" s="305">
        <f>Q151*H151</f>
        <v>0</v>
      </c>
      <c r="S151" s="305">
        <v>0</v>
      </c>
      <c r="T151" s="306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40" t="s">
        <v>260</v>
      </c>
      <c r="AT151" s="240" t="s">
        <v>256</v>
      </c>
      <c r="AU151" s="240" t="s">
        <v>76</v>
      </c>
      <c r="AY151" s="18" t="s">
        <v>253</v>
      </c>
      <c r="BE151" s="241">
        <f>IF(N151="základní",J151,0)</f>
        <v>0</v>
      </c>
      <c r="BF151" s="241">
        <f>IF(N151="snížená",J151,0)</f>
        <v>0</v>
      </c>
      <c r="BG151" s="241">
        <f>IF(N151="zákl. přenesená",J151,0)</f>
        <v>0</v>
      </c>
      <c r="BH151" s="241">
        <f>IF(N151="sníž. přenesená",J151,0)</f>
        <v>0</v>
      </c>
      <c r="BI151" s="241">
        <f>IF(N151="nulová",J151,0)</f>
        <v>0</v>
      </c>
      <c r="BJ151" s="18" t="s">
        <v>83</v>
      </c>
      <c r="BK151" s="241">
        <f>ROUND(I151*H151,2)</f>
        <v>0</v>
      </c>
      <c r="BL151" s="18" t="s">
        <v>260</v>
      </c>
      <c r="BM151" s="240" t="s">
        <v>635</v>
      </c>
    </row>
    <row r="152" s="2" customFormat="1" ht="6.96" customHeight="1">
      <c r="A152" s="39"/>
      <c r="B152" s="67"/>
      <c r="C152" s="68"/>
      <c r="D152" s="68"/>
      <c r="E152" s="68"/>
      <c r="F152" s="68"/>
      <c r="G152" s="68"/>
      <c r="H152" s="68"/>
      <c r="I152" s="68"/>
      <c r="J152" s="68"/>
      <c r="K152" s="68"/>
      <c r="L152" s="45"/>
      <c r="M152" s="39"/>
      <c r="O152" s="39"/>
      <c r="P152" s="39"/>
      <c r="Q152" s="39"/>
      <c r="R152" s="39"/>
      <c r="S152" s="39"/>
      <c r="T152" s="39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</row>
  </sheetData>
  <sheetProtection sheet="1" autoFilter="0" formatColumns="0" formatRows="0" objects="1" scenarios="1" spinCount="100000" saltValue="SNCfv/8iFGvqIc1sGqv90KahAfbs04hD4slVYXaibtb4OOQhThd9MxSmEZ3RBJ4ksbY8H+KrXfm+X7eqyJ01sg==" hashValue="sYb1Q9HGBDATxfCV00wUl1943jrmCZJe3V06TRv97OrvJkofc23XfjfC4Z09D+ZqcGSqc232DsyJDxH/wCrlwA==" algorithmName="SHA-512" password="CC35"/>
  <autoFilter ref="C123:K151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0:H110"/>
    <mergeCell ref="E114:H114"/>
    <mergeCell ref="E112:H112"/>
    <mergeCell ref="E116:H116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160</v>
      </c>
    </row>
    <row r="3" s="1" customFormat="1" ht="6.96" customHeight="1">
      <c r="B3" s="149"/>
      <c r="C3" s="150"/>
      <c r="D3" s="150"/>
      <c r="E3" s="150"/>
      <c r="F3" s="150"/>
      <c r="G3" s="150"/>
      <c r="H3" s="150"/>
      <c r="I3" s="150"/>
      <c r="J3" s="150"/>
      <c r="K3" s="150"/>
      <c r="L3" s="21"/>
      <c r="AT3" s="18" t="s">
        <v>85</v>
      </c>
    </row>
    <row r="4" s="1" customFormat="1" ht="24.96" customHeight="1">
      <c r="B4" s="21"/>
      <c r="D4" s="151" t="s">
        <v>184</v>
      </c>
      <c r="L4" s="21"/>
      <c r="M4" s="152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3" t="s">
        <v>16</v>
      </c>
      <c r="L6" s="21"/>
    </row>
    <row r="7" s="1" customFormat="1" ht="16.5" customHeight="1">
      <c r="B7" s="21"/>
      <c r="E7" s="154" t="str">
        <f>'Rekapitulace stavby'!K6</f>
        <v>REKONSTRUKCE HOTELU KVĚTNICE - 3. etapa</v>
      </c>
      <c r="F7" s="153"/>
      <c r="G7" s="153"/>
      <c r="H7" s="153"/>
      <c r="L7" s="21"/>
    </row>
    <row r="8">
      <c r="B8" s="21"/>
      <c r="D8" s="153" t="s">
        <v>198</v>
      </c>
      <c r="L8" s="21"/>
    </row>
    <row r="9" s="1" customFormat="1" ht="16.5" customHeight="1">
      <c r="B9" s="21"/>
      <c r="E9" s="154" t="s">
        <v>2073</v>
      </c>
      <c r="F9" s="1"/>
      <c r="G9" s="1"/>
      <c r="H9" s="1"/>
      <c r="L9" s="21"/>
    </row>
    <row r="10" s="1" customFormat="1" ht="12" customHeight="1">
      <c r="B10" s="21"/>
      <c r="D10" s="153" t="s">
        <v>206</v>
      </c>
      <c r="L10" s="21"/>
    </row>
    <row r="11" s="2" customFormat="1" ht="16.5" customHeight="1">
      <c r="A11" s="39"/>
      <c r="B11" s="45"/>
      <c r="C11" s="39"/>
      <c r="D11" s="39"/>
      <c r="E11" s="165" t="s">
        <v>2856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3" t="s">
        <v>1390</v>
      </c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6.5" customHeight="1">
      <c r="A13" s="39"/>
      <c r="B13" s="45"/>
      <c r="C13" s="39"/>
      <c r="D13" s="39"/>
      <c r="E13" s="155" t="s">
        <v>2862</v>
      </c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3" t="s">
        <v>18</v>
      </c>
      <c r="E15" s="39"/>
      <c r="F15" s="142" t="s">
        <v>1</v>
      </c>
      <c r="G15" s="39"/>
      <c r="H15" s="39"/>
      <c r="I15" s="153" t="s">
        <v>19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3" t="s">
        <v>20</v>
      </c>
      <c r="E16" s="39"/>
      <c r="F16" s="142" t="s">
        <v>21</v>
      </c>
      <c r="G16" s="39"/>
      <c r="H16" s="39"/>
      <c r="I16" s="153" t="s">
        <v>22</v>
      </c>
      <c r="J16" s="156" t="str">
        <f>'Rekapitulace stavby'!AN8</f>
        <v>15. 5. 2025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3" t="s">
        <v>24</v>
      </c>
      <c r="E18" s="39"/>
      <c r="F18" s="39"/>
      <c r="G18" s="39"/>
      <c r="H18" s="39"/>
      <c r="I18" s="153" t="s">
        <v>25</v>
      </c>
      <c r="J18" s="142" t="s">
        <v>1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2" t="s">
        <v>26</v>
      </c>
      <c r="F19" s="39"/>
      <c r="G19" s="39"/>
      <c r="H19" s="39"/>
      <c r="I19" s="153" t="s">
        <v>27</v>
      </c>
      <c r="J19" s="142" t="s">
        <v>1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3" t="s">
        <v>28</v>
      </c>
      <c r="E21" s="39"/>
      <c r="F21" s="39"/>
      <c r="G21" s="39"/>
      <c r="H21" s="39"/>
      <c r="I21" s="153" t="s">
        <v>25</v>
      </c>
      <c r="J21" s="34" t="str">
        <f>'Rekapitulace stavby'!AN13</f>
        <v>Vyplň údaj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'Rekapitulace stavby'!E14</f>
        <v>Vyplň údaj</v>
      </c>
      <c r="F22" s="142"/>
      <c r="G22" s="142"/>
      <c r="H22" s="142"/>
      <c r="I22" s="153" t="s">
        <v>27</v>
      </c>
      <c r="J22" s="34" t="str">
        <f>'Rekapitulace stavby'!AN14</f>
        <v>Vyplň údaj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3" t="s">
        <v>30</v>
      </c>
      <c r="E24" s="39"/>
      <c r="F24" s="39"/>
      <c r="G24" s="39"/>
      <c r="H24" s="39"/>
      <c r="I24" s="153" t="s">
        <v>25</v>
      </c>
      <c r="J24" s="142" t="s">
        <v>1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2" t="s">
        <v>31</v>
      </c>
      <c r="F25" s="39"/>
      <c r="G25" s="39"/>
      <c r="H25" s="39"/>
      <c r="I25" s="153" t="s">
        <v>27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3" t="s">
        <v>33</v>
      </c>
      <c r="E27" s="39"/>
      <c r="F27" s="39"/>
      <c r="G27" s="39"/>
      <c r="H27" s="39"/>
      <c r="I27" s="153" t="s">
        <v>25</v>
      </c>
      <c r="J27" s="142" t="str">
        <f>IF('Rekapitulace stavby'!AN19="","",'Rekapitulace stavby'!AN19)</f>
        <v/>
      </c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2" t="str">
        <f>IF('Rekapitulace stavby'!E20="","",'Rekapitulace stavby'!E20)</f>
        <v xml:space="preserve"> </v>
      </c>
      <c r="F28" s="39"/>
      <c r="G28" s="39"/>
      <c r="H28" s="39"/>
      <c r="I28" s="153" t="s">
        <v>27</v>
      </c>
      <c r="J28" s="142" t="str">
        <f>IF('Rekapitulace stavby'!AN20="","",'Rekapitulace stavby'!AN20)</f>
        <v/>
      </c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3" t="s">
        <v>35</v>
      </c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6.5" customHeight="1">
      <c r="A31" s="157"/>
      <c r="B31" s="158"/>
      <c r="C31" s="157"/>
      <c r="D31" s="157"/>
      <c r="E31" s="159" t="s">
        <v>1</v>
      </c>
      <c r="F31" s="159"/>
      <c r="G31" s="159"/>
      <c r="H31" s="159"/>
      <c r="I31" s="157"/>
      <c r="J31" s="157"/>
      <c r="K31" s="157"/>
      <c r="L31" s="160"/>
      <c r="S31" s="157"/>
      <c r="T31" s="157"/>
      <c r="U31" s="157"/>
      <c r="V31" s="157"/>
      <c r="W31" s="157"/>
      <c r="X31" s="157"/>
      <c r="Y31" s="157"/>
      <c r="Z31" s="157"/>
      <c r="AA31" s="157"/>
      <c r="AB31" s="157"/>
      <c r="AC31" s="157"/>
      <c r="AD31" s="157"/>
      <c r="AE31" s="157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1"/>
      <c r="E33" s="161"/>
      <c r="F33" s="161"/>
      <c r="G33" s="161"/>
      <c r="H33" s="161"/>
      <c r="I33" s="161"/>
      <c r="J33" s="161"/>
      <c r="K33" s="161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2" t="s">
        <v>36</v>
      </c>
      <c r="E34" s="39"/>
      <c r="F34" s="39"/>
      <c r="G34" s="39"/>
      <c r="H34" s="39"/>
      <c r="I34" s="39"/>
      <c r="J34" s="163">
        <f>ROUND(J124,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1"/>
      <c r="E35" s="161"/>
      <c r="F35" s="161"/>
      <c r="G35" s="161"/>
      <c r="H35" s="161"/>
      <c r="I35" s="161"/>
      <c r="J35" s="161"/>
      <c r="K35" s="161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4" t="s">
        <v>38</v>
      </c>
      <c r="G36" s="39"/>
      <c r="H36" s="39"/>
      <c r="I36" s="164" t="s">
        <v>37</v>
      </c>
      <c r="J36" s="164" t="s">
        <v>39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65" t="s">
        <v>40</v>
      </c>
      <c r="E37" s="153" t="s">
        <v>41</v>
      </c>
      <c r="F37" s="166">
        <f>ROUND((SUM(BE124:BE154)),  2)</f>
        <v>0</v>
      </c>
      <c r="G37" s="39"/>
      <c r="H37" s="39"/>
      <c r="I37" s="167">
        <v>0.20999999999999999</v>
      </c>
      <c r="J37" s="166">
        <f>ROUND(((SUM(BE124:BE154))*I37),  2)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53" t="s">
        <v>42</v>
      </c>
      <c r="F38" s="166">
        <f>ROUND((SUM(BF124:BF154)),  2)</f>
        <v>0</v>
      </c>
      <c r="G38" s="39"/>
      <c r="H38" s="39"/>
      <c r="I38" s="167">
        <v>0.12</v>
      </c>
      <c r="J38" s="166">
        <f>ROUND(((SUM(BF124:BF154))*I38),  2)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3" t="s">
        <v>43</v>
      </c>
      <c r="F39" s="166">
        <f>ROUND((SUM(BG124:BG154)),  2)</f>
        <v>0</v>
      </c>
      <c r="G39" s="39"/>
      <c r="H39" s="39"/>
      <c r="I39" s="167">
        <v>0.20999999999999999</v>
      </c>
      <c r="J39" s="166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3" t="s">
        <v>44</v>
      </c>
      <c r="F40" s="166">
        <f>ROUND((SUM(BH124:BH154)),  2)</f>
        <v>0</v>
      </c>
      <c r="G40" s="39"/>
      <c r="H40" s="39"/>
      <c r="I40" s="167">
        <v>0.12</v>
      </c>
      <c r="J40" s="166">
        <f>0</f>
        <v>0</v>
      </c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53" t="s">
        <v>45</v>
      </c>
      <c r="F41" s="166">
        <f>ROUND((SUM(BI124:BI154)),  2)</f>
        <v>0</v>
      </c>
      <c r="G41" s="39"/>
      <c r="H41" s="39"/>
      <c r="I41" s="167">
        <v>0</v>
      </c>
      <c r="J41" s="166">
        <f>0</f>
        <v>0</v>
      </c>
      <c r="K41" s="39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68"/>
      <c r="D43" s="169" t="s">
        <v>46</v>
      </c>
      <c r="E43" s="170"/>
      <c r="F43" s="170"/>
      <c r="G43" s="171" t="s">
        <v>47</v>
      </c>
      <c r="H43" s="172" t="s">
        <v>48</v>
      </c>
      <c r="I43" s="170"/>
      <c r="J43" s="173">
        <f>SUM(J34:J41)</f>
        <v>0</v>
      </c>
      <c r="K43" s="174"/>
      <c r="L43" s="64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64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5" t="s">
        <v>49</v>
      </c>
      <c r="E50" s="176"/>
      <c r="F50" s="176"/>
      <c r="G50" s="175" t="s">
        <v>50</v>
      </c>
      <c r="H50" s="176"/>
      <c r="I50" s="176"/>
      <c r="J50" s="176"/>
      <c r="K50" s="176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7" t="s">
        <v>51</v>
      </c>
      <c r="E61" s="178"/>
      <c r="F61" s="179" t="s">
        <v>52</v>
      </c>
      <c r="G61" s="177" t="s">
        <v>51</v>
      </c>
      <c r="H61" s="178"/>
      <c r="I61" s="178"/>
      <c r="J61" s="180" t="s">
        <v>52</v>
      </c>
      <c r="K61" s="178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5" t="s">
        <v>53</v>
      </c>
      <c r="E65" s="181"/>
      <c r="F65" s="181"/>
      <c r="G65" s="175" t="s">
        <v>54</v>
      </c>
      <c r="H65" s="181"/>
      <c r="I65" s="181"/>
      <c r="J65" s="181"/>
      <c r="K65" s="181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7" t="s">
        <v>51</v>
      </c>
      <c r="E76" s="178"/>
      <c r="F76" s="179" t="s">
        <v>52</v>
      </c>
      <c r="G76" s="177" t="s">
        <v>51</v>
      </c>
      <c r="H76" s="178"/>
      <c r="I76" s="178"/>
      <c r="J76" s="180" t="s">
        <v>52</v>
      </c>
      <c r="K76" s="178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2"/>
      <c r="C77" s="183"/>
      <c r="D77" s="183"/>
      <c r="E77" s="183"/>
      <c r="F77" s="183"/>
      <c r="G77" s="183"/>
      <c r="H77" s="183"/>
      <c r="I77" s="183"/>
      <c r="J77" s="183"/>
      <c r="K77" s="183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4"/>
      <c r="C81" s="185"/>
      <c r="D81" s="185"/>
      <c r="E81" s="185"/>
      <c r="F81" s="185"/>
      <c r="G81" s="185"/>
      <c r="H81" s="185"/>
      <c r="I81" s="185"/>
      <c r="J81" s="185"/>
      <c r="K81" s="185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217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6" t="str">
        <f>E7</f>
        <v>REKONSTRUKCE HOTELU KVĚTNICE - 3. etapa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198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1" customFormat="1" ht="16.5" customHeight="1">
      <c r="B87" s="22"/>
      <c r="C87" s="23"/>
      <c r="D87" s="23"/>
      <c r="E87" s="186" t="s">
        <v>2073</v>
      </c>
      <c r="F87" s="23"/>
      <c r="G87" s="23"/>
      <c r="H87" s="23"/>
      <c r="I87" s="23"/>
      <c r="J87" s="23"/>
      <c r="K87" s="23"/>
      <c r="L87" s="21"/>
    </row>
    <row r="88" s="1" customFormat="1" ht="12" customHeight="1">
      <c r="B88" s="22"/>
      <c r="C88" s="33" t="s">
        <v>206</v>
      </c>
      <c r="D88" s="23"/>
      <c r="E88" s="23"/>
      <c r="F88" s="23"/>
      <c r="G88" s="23"/>
      <c r="H88" s="23"/>
      <c r="I88" s="23"/>
      <c r="J88" s="23"/>
      <c r="K88" s="23"/>
      <c r="L88" s="21"/>
    </row>
    <row r="89" s="2" customFormat="1" ht="16.5" customHeight="1">
      <c r="A89" s="39"/>
      <c r="B89" s="40"/>
      <c r="C89" s="41"/>
      <c r="D89" s="41"/>
      <c r="E89" s="310" t="s">
        <v>2856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12" customHeight="1">
      <c r="A90" s="39"/>
      <c r="B90" s="40"/>
      <c r="C90" s="33" t="s">
        <v>1390</v>
      </c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6.5" customHeight="1">
      <c r="A91" s="39"/>
      <c r="B91" s="40"/>
      <c r="C91" s="41"/>
      <c r="D91" s="41"/>
      <c r="E91" s="77" t="str">
        <f>E13</f>
        <v>D.1.4.4.4 - U - Hotelový přístupový systém - ubytování</v>
      </c>
      <c r="F91" s="41"/>
      <c r="G91" s="41"/>
      <c r="H91" s="41"/>
      <c r="I91" s="41"/>
      <c r="J91" s="41"/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2" customHeight="1">
      <c r="A93" s="39"/>
      <c r="B93" s="40"/>
      <c r="C93" s="33" t="s">
        <v>20</v>
      </c>
      <c r="D93" s="41"/>
      <c r="E93" s="41"/>
      <c r="F93" s="28" t="str">
        <f>F16</f>
        <v>Tišnov</v>
      </c>
      <c r="G93" s="41"/>
      <c r="H93" s="41"/>
      <c r="I93" s="33" t="s">
        <v>22</v>
      </c>
      <c r="J93" s="80" t="str">
        <f>IF(J16="","",J16)</f>
        <v>15. 5. 2025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25.65" customHeight="1">
      <c r="A95" s="39"/>
      <c r="B95" s="40"/>
      <c r="C95" s="33" t="s">
        <v>24</v>
      </c>
      <c r="D95" s="41"/>
      <c r="E95" s="41"/>
      <c r="F95" s="28" t="str">
        <f>E19</f>
        <v>Město Tišnov</v>
      </c>
      <c r="G95" s="41"/>
      <c r="H95" s="41"/>
      <c r="I95" s="33" t="s">
        <v>30</v>
      </c>
      <c r="J95" s="37" t="str">
        <f>E25</f>
        <v>BURIAN-KŘIVINKA ARCHITECTS</v>
      </c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15.15" customHeight="1">
      <c r="A96" s="39"/>
      <c r="B96" s="40"/>
      <c r="C96" s="33" t="s">
        <v>28</v>
      </c>
      <c r="D96" s="41"/>
      <c r="E96" s="41"/>
      <c r="F96" s="28" t="str">
        <f>IF(E22="","",E22)</f>
        <v>Vyplň údaj</v>
      </c>
      <c r="G96" s="41"/>
      <c r="H96" s="41"/>
      <c r="I96" s="33" t="s">
        <v>33</v>
      </c>
      <c r="J96" s="37" t="str">
        <f>E28</f>
        <v xml:space="preserve"> 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9.28" customHeight="1">
      <c r="A98" s="39"/>
      <c r="B98" s="40"/>
      <c r="C98" s="187" t="s">
        <v>218</v>
      </c>
      <c r="D98" s="188"/>
      <c r="E98" s="188"/>
      <c r="F98" s="188"/>
      <c r="G98" s="188"/>
      <c r="H98" s="188"/>
      <c r="I98" s="188"/>
      <c r="J98" s="189" t="s">
        <v>219</v>
      </c>
      <c r="K98" s="188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s="2" customFormat="1" ht="22.8" customHeight="1">
      <c r="A100" s="39"/>
      <c r="B100" s="40"/>
      <c r="C100" s="190" t="s">
        <v>220</v>
      </c>
      <c r="D100" s="41"/>
      <c r="E100" s="41"/>
      <c r="F100" s="41"/>
      <c r="G100" s="41"/>
      <c r="H100" s="41"/>
      <c r="I100" s="41"/>
      <c r="J100" s="111">
        <f>J124</f>
        <v>0</v>
      </c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221</v>
      </c>
    </row>
    <row r="101" s="2" customFormat="1" ht="21.84" customHeight="1">
      <c r="A101" s="39"/>
      <c r="B101" s="40"/>
      <c r="C101" s="41"/>
      <c r="D101" s="41"/>
      <c r="E101" s="41"/>
      <c r="F101" s="41"/>
      <c r="G101" s="41"/>
      <c r="H101" s="41"/>
      <c r="I101" s="41"/>
      <c r="J101" s="41"/>
      <c r="K101" s="41"/>
      <c r="L101" s="64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</row>
    <row r="102" s="2" customFormat="1" ht="6.96" customHeight="1">
      <c r="A102" s="39"/>
      <c r="B102" s="67"/>
      <c r="C102" s="68"/>
      <c r="D102" s="68"/>
      <c r="E102" s="68"/>
      <c r="F102" s="68"/>
      <c r="G102" s="68"/>
      <c r="H102" s="68"/>
      <c r="I102" s="68"/>
      <c r="J102" s="68"/>
      <c r="K102" s="68"/>
      <c r="L102" s="64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</row>
    <row r="106" s="2" customFormat="1" ht="6.96" customHeight="1">
      <c r="A106" s="39"/>
      <c r="B106" s="69"/>
      <c r="C106" s="70"/>
      <c r="D106" s="70"/>
      <c r="E106" s="70"/>
      <c r="F106" s="70"/>
      <c r="G106" s="70"/>
      <c r="H106" s="70"/>
      <c r="I106" s="70"/>
      <c r="J106" s="70"/>
      <c r="K106" s="70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="2" customFormat="1" ht="24.96" customHeight="1">
      <c r="A107" s="39"/>
      <c r="B107" s="40"/>
      <c r="C107" s="24" t="s">
        <v>238</v>
      </c>
      <c r="D107" s="41"/>
      <c r="E107" s="41"/>
      <c r="F107" s="41"/>
      <c r="G107" s="41"/>
      <c r="H107" s="41"/>
      <c r="I107" s="41"/>
      <c r="J107" s="41"/>
      <c r="K107" s="41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6.96" customHeight="1">
      <c r="A108" s="39"/>
      <c r="B108" s="40"/>
      <c r="C108" s="41"/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12" customHeight="1">
      <c r="A109" s="39"/>
      <c r="B109" s="40"/>
      <c r="C109" s="33" t="s">
        <v>16</v>
      </c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16.5" customHeight="1">
      <c r="A110" s="39"/>
      <c r="B110" s="40"/>
      <c r="C110" s="41"/>
      <c r="D110" s="41"/>
      <c r="E110" s="186" t="str">
        <f>E7</f>
        <v>REKONSTRUKCE HOTELU KVĚTNICE - 3. etapa</v>
      </c>
      <c r="F110" s="33"/>
      <c r="G110" s="33"/>
      <c r="H110" s="33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1" customFormat="1" ht="12" customHeight="1">
      <c r="B111" s="22"/>
      <c r="C111" s="33" t="s">
        <v>198</v>
      </c>
      <c r="D111" s="23"/>
      <c r="E111" s="23"/>
      <c r="F111" s="23"/>
      <c r="G111" s="23"/>
      <c r="H111" s="23"/>
      <c r="I111" s="23"/>
      <c r="J111" s="23"/>
      <c r="K111" s="23"/>
      <c r="L111" s="21"/>
    </row>
    <row r="112" s="1" customFormat="1" ht="16.5" customHeight="1">
      <c r="B112" s="22"/>
      <c r="C112" s="23"/>
      <c r="D112" s="23"/>
      <c r="E112" s="186" t="s">
        <v>2073</v>
      </c>
      <c r="F112" s="23"/>
      <c r="G112" s="23"/>
      <c r="H112" s="23"/>
      <c r="I112" s="23"/>
      <c r="J112" s="23"/>
      <c r="K112" s="23"/>
      <c r="L112" s="21"/>
    </row>
    <row r="113" s="1" customFormat="1" ht="12" customHeight="1">
      <c r="B113" s="22"/>
      <c r="C113" s="33" t="s">
        <v>206</v>
      </c>
      <c r="D113" s="23"/>
      <c r="E113" s="23"/>
      <c r="F113" s="23"/>
      <c r="G113" s="23"/>
      <c r="H113" s="23"/>
      <c r="I113" s="23"/>
      <c r="J113" s="23"/>
      <c r="K113" s="23"/>
      <c r="L113" s="21"/>
    </row>
    <row r="114" s="2" customFormat="1" ht="16.5" customHeight="1">
      <c r="A114" s="39"/>
      <c r="B114" s="40"/>
      <c r="C114" s="41"/>
      <c r="D114" s="41"/>
      <c r="E114" s="310" t="s">
        <v>2856</v>
      </c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2" customHeight="1">
      <c r="A115" s="39"/>
      <c r="B115" s="40"/>
      <c r="C115" s="33" t="s">
        <v>1390</v>
      </c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6.5" customHeight="1">
      <c r="A116" s="39"/>
      <c r="B116" s="40"/>
      <c r="C116" s="41"/>
      <c r="D116" s="41"/>
      <c r="E116" s="77" t="str">
        <f>E13</f>
        <v>D.1.4.4.4 - U - Hotelový přístupový systém - ubytování</v>
      </c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6.96" customHeight="1">
      <c r="A117" s="39"/>
      <c r="B117" s="40"/>
      <c r="C117" s="41"/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2" customHeight="1">
      <c r="A118" s="39"/>
      <c r="B118" s="40"/>
      <c r="C118" s="33" t="s">
        <v>20</v>
      </c>
      <c r="D118" s="41"/>
      <c r="E118" s="41"/>
      <c r="F118" s="28" t="str">
        <f>F16</f>
        <v>Tišnov</v>
      </c>
      <c r="G118" s="41"/>
      <c r="H118" s="41"/>
      <c r="I118" s="33" t="s">
        <v>22</v>
      </c>
      <c r="J118" s="80" t="str">
        <f>IF(J16="","",J16)</f>
        <v>15. 5. 2025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6.96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25.65" customHeight="1">
      <c r="A120" s="39"/>
      <c r="B120" s="40"/>
      <c r="C120" s="33" t="s">
        <v>24</v>
      </c>
      <c r="D120" s="41"/>
      <c r="E120" s="41"/>
      <c r="F120" s="28" t="str">
        <f>E19</f>
        <v>Město Tišnov</v>
      </c>
      <c r="G120" s="41"/>
      <c r="H120" s="41"/>
      <c r="I120" s="33" t="s">
        <v>30</v>
      </c>
      <c r="J120" s="37" t="str">
        <f>E25</f>
        <v>BURIAN-KŘIVINKA ARCHITECTS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5.15" customHeight="1">
      <c r="A121" s="39"/>
      <c r="B121" s="40"/>
      <c r="C121" s="33" t="s">
        <v>28</v>
      </c>
      <c r="D121" s="41"/>
      <c r="E121" s="41"/>
      <c r="F121" s="28" t="str">
        <f>IF(E22="","",E22)</f>
        <v>Vyplň údaj</v>
      </c>
      <c r="G121" s="41"/>
      <c r="H121" s="41"/>
      <c r="I121" s="33" t="s">
        <v>33</v>
      </c>
      <c r="J121" s="37" t="str">
        <f>E28</f>
        <v xml:space="preserve"> </v>
      </c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0.32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11" customFormat="1" ht="29.28" customHeight="1">
      <c r="A123" s="202"/>
      <c r="B123" s="203"/>
      <c r="C123" s="204" t="s">
        <v>239</v>
      </c>
      <c r="D123" s="205" t="s">
        <v>61</v>
      </c>
      <c r="E123" s="205" t="s">
        <v>57</v>
      </c>
      <c r="F123" s="205" t="s">
        <v>58</v>
      </c>
      <c r="G123" s="205" t="s">
        <v>240</v>
      </c>
      <c r="H123" s="205" t="s">
        <v>241</v>
      </c>
      <c r="I123" s="205" t="s">
        <v>242</v>
      </c>
      <c r="J123" s="205" t="s">
        <v>219</v>
      </c>
      <c r="K123" s="206" t="s">
        <v>243</v>
      </c>
      <c r="L123" s="207"/>
      <c r="M123" s="101" t="s">
        <v>1</v>
      </c>
      <c r="N123" s="102" t="s">
        <v>40</v>
      </c>
      <c r="O123" s="102" t="s">
        <v>244</v>
      </c>
      <c r="P123" s="102" t="s">
        <v>245</v>
      </c>
      <c r="Q123" s="102" t="s">
        <v>246</v>
      </c>
      <c r="R123" s="102" t="s">
        <v>247</v>
      </c>
      <c r="S123" s="102" t="s">
        <v>248</v>
      </c>
      <c r="T123" s="103" t="s">
        <v>249</v>
      </c>
      <c r="U123" s="202"/>
      <c r="V123" s="202"/>
      <c r="W123" s="202"/>
      <c r="X123" s="202"/>
      <c r="Y123" s="202"/>
      <c r="Z123" s="202"/>
      <c r="AA123" s="202"/>
      <c r="AB123" s="202"/>
      <c r="AC123" s="202"/>
      <c r="AD123" s="202"/>
      <c r="AE123" s="202"/>
    </row>
    <row r="124" s="2" customFormat="1" ht="22.8" customHeight="1">
      <c r="A124" s="39"/>
      <c r="B124" s="40"/>
      <c r="C124" s="108" t="s">
        <v>250</v>
      </c>
      <c r="D124" s="41"/>
      <c r="E124" s="41"/>
      <c r="F124" s="41"/>
      <c r="G124" s="41"/>
      <c r="H124" s="41"/>
      <c r="I124" s="41"/>
      <c r="J124" s="208">
        <f>BK124</f>
        <v>0</v>
      </c>
      <c r="K124" s="41"/>
      <c r="L124" s="45"/>
      <c r="M124" s="104"/>
      <c r="N124" s="209"/>
      <c r="O124" s="105"/>
      <c r="P124" s="210">
        <f>SUM(P125:P154)</f>
        <v>0</v>
      </c>
      <c r="Q124" s="105"/>
      <c r="R124" s="210">
        <f>SUM(R125:R154)</f>
        <v>0</v>
      </c>
      <c r="S124" s="105"/>
      <c r="T124" s="211">
        <f>SUM(T125:T154)</f>
        <v>0</v>
      </c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T124" s="18" t="s">
        <v>75</v>
      </c>
      <c r="AU124" s="18" t="s">
        <v>221</v>
      </c>
      <c r="BK124" s="212">
        <f>SUM(BK125:BK154)</f>
        <v>0</v>
      </c>
    </row>
    <row r="125" s="2" customFormat="1" ht="16.5" customHeight="1">
      <c r="A125" s="39"/>
      <c r="B125" s="40"/>
      <c r="C125" s="229" t="s">
        <v>83</v>
      </c>
      <c r="D125" s="229" t="s">
        <v>256</v>
      </c>
      <c r="E125" s="230" t="s">
        <v>1501</v>
      </c>
      <c r="F125" s="231" t="s">
        <v>1502</v>
      </c>
      <c r="G125" s="232" t="s">
        <v>187</v>
      </c>
      <c r="H125" s="233">
        <v>95</v>
      </c>
      <c r="I125" s="234"/>
      <c r="J125" s="235">
        <f>ROUND(I125*H125,2)</f>
        <v>0</v>
      </c>
      <c r="K125" s="231" t="s">
        <v>1</v>
      </c>
      <c r="L125" s="45"/>
      <c r="M125" s="236" t="s">
        <v>1</v>
      </c>
      <c r="N125" s="237" t="s">
        <v>41</v>
      </c>
      <c r="O125" s="92"/>
      <c r="P125" s="238">
        <f>O125*H125</f>
        <v>0</v>
      </c>
      <c r="Q125" s="238">
        <v>0</v>
      </c>
      <c r="R125" s="238">
        <f>Q125*H125</f>
        <v>0</v>
      </c>
      <c r="S125" s="238">
        <v>0</v>
      </c>
      <c r="T125" s="239">
        <f>S125*H125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R125" s="240" t="s">
        <v>260</v>
      </c>
      <c r="AT125" s="240" t="s">
        <v>256</v>
      </c>
      <c r="AU125" s="240" t="s">
        <v>76</v>
      </c>
      <c r="AY125" s="18" t="s">
        <v>253</v>
      </c>
      <c r="BE125" s="241">
        <f>IF(N125="základní",J125,0)</f>
        <v>0</v>
      </c>
      <c r="BF125" s="241">
        <f>IF(N125="snížená",J125,0)</f>
        <v>0</v>
      </c>
      <c r="BG125" s="241">
        <f>IF(N125="zákl. přenesená",J125,0)</f>
        <v>0</v>
      </c>
      <c r="BH125" s="241">
        <f>IF(N125="sníž. přenesená",J125,0)</f>
        <v>0</v>
      </c>
      <c r="BI125" s="241">
        <f>IF(N125="nulová",J125,0)</f>
        <v>0</v>
      </c>
      <c r="BJ125" s="18" t="s">
        <v>83</v>
      </c>
      <c r="BK125" s="241">
        <f>ROUND(I125*H125,2)</f>
        <v>0</v>
      </c>
      <c r="BL125" s="18" t="s">
        <v>260</v>
      </c>
      <c r="BM125" s="240" t="s">
        <v>85</v>
      </c>
    </row>
    <row r="126" s="2" customFormat="1" ht="16.5" customHeight="1">
      <c r="A126" s="39"/>
      <c r="B126" s="40"/>
      <c r="C126" s="229" t="s">
        <v>85</v>
      </c>
      <c r="D126" s="229" t="s">
        <v>256</v>
      </c>
      <c r="E126" s="230" t="s">
        <v>1505</v>
      </c>
      <c r="F126" s="231" t="s">
        <v>1506</v>
      </c>
      <c r="G126" s="232" t="s">
        <v>187</v>
      </c>
      <c r="H126" s="233">
        <v>205</v>
      </c>
      <c r="I126" s="234"/>
      <c r="J126" s="235">
        <f>ROUND(I126*H126,2)</f>
        <v>0</v>
      </c>
      <c r="K126" s="231" t="s">
        <v>1</v>
      </c>
      <c r="L126" s="45"/>
      <c r="M126" s="236" t="s">
        <v>1</v>
      </c>
      <c r="N126" s="237" t="s">
        <v>41</v>
      </c>
      <c r="O126" s="92"/>
      <c r="P126" s="238">
        <f>O126*H126</f>
        <v>0</v>
      </c>
      <c r="Q126" s="238">
        <v>0</v>
      </c>
      <c r="R126" s="238">
        <f>Q126*H126</f>
        <v>0</v>
      </c>
      <c r="S126" s="238">
        <v>0</v>
      </c>
      <c r="T126" s="239">
        <f>S126*H126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R126" s="240" t="s">
        <v>260</v>
      </c>
      <c r="AT126" s="240" t="s">
        <v>256</v>
      </c>
      <c r="AU126" s="240" t="s">
        <v>76</v>
      </c>
      <c r="AY126" s="18" t="s">
        <v>253</v>
      </c>
      <c r="BE126" s="241">
        <f>IF(N126="základní",J126,0)</f>
        <v>0</v>
      </c>
      <c r="BF126" s="241">
        <f>IF(N126="snížená",J126,0)</f>
        <v>0</v>
      </c>
      <c r="BG126" s="241">
        <f>IF(N126="zákl. přenesená",J126,0)</f>
        <v>0</v>
      </c>
      <c r="BH126" s="241">
        <f>IF(N126="sníž. přenesená",J126,0)</f>
        <v>0</v>
      </c>
      <c r="BI126" s="241">
        <f>IF(N126="nulová",J126,0)</f>
        <v>0</v>
      </c>
      <c r="BJ126" s="18" t="s">
        <v>83</v>
      </c>
      <c r="BK126" s="241">
        <f>ROUND(I126*H126,2)</f>
        <v>0</v>
      </c>
      <c r="BL126" s="18" t="s">
        <v>260</v>
      </c>
      <c r="BM126" s="240" t="s">
        <v>260</v>
      </c>
    </row>
    <row r="127" s="2" customFormat="1" ht="16.5" customHeight="1">
      <c r="A127" s="39"/>
      <c r="B127" s="40"/>
      <c r="C127" s="229" t="s">
        <v>260</v>
      </c>
      <c r="D127" s="229" t="s">
        <v>256</v>
      </c>
      <c r="E127" s="230" t="s">
        <v>1416</v>
      </c>
      <c r="F127" s="231" t="s">
        <v>1417</v>
      </c>
      <c r="G127" s="232" t="s">
        <v>1372</v>
      </c>
      <c r="H127" s="233">
        <v>230</v>
      </c>
      <c r="I127" s="234"/>
      <c r="J127" s="235">
        <f>ROUND(I127*H127,2)</f>
        <v>0</v>
      </c>
      <c r="K127" s="231" t="s">
        <v>1</v>
      </c>
      <c r="L127" s="45"/>
      <c r="M127" s="236" t="s">
        <v>1</v>
      </c>
      <c r="N127" s="237" t="s">
        <v>41</v>
      </c>
      <c r="O127" s="92"/>
      <c r="P127" s="238">
        <f>O127*H127</f>
        <v>0</v>
      </c>
      <c r="Q127" s="238">
        <v>0</v>
      </c>
      <c r="R127" s="238">
        <f>Q127*H127</f>
        <v>0</v>
      </c>
      <c r="S127" s="238">
        <v>0</v>
      </c>
      <c r="T127" s="239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40" t="s">
        <v>260</v>
      </c>
      <c r="AT127" s="240" t="s">
        <v>256</v>
      </c>
      <c r="AU127" s="240" t="s">
        <v>76</v>
      </c>
      <c r="AY127" s="18" t="s">
        <v>253</v>
      </c>
      <c r="BE127" s="241">
        <f>IF(N127="základní",J127,0)</f>
        <v>0</v>
      </c>
      <c r="BF127" s="241">
        <f>IF(N127="snížená",J127,0)</f>
        <v>0</v>
      </c>
      <c r="BG127" s="241">
        <f>IF(N127="zákl. přenesená",J127,0)</f>
        <v>0</v>
      </c>
      <c r="BH127" s="241">
        <f>IF(N127="sníž. přenesená",J127,0)</f>
        <v>0</v>
      </c>
      <c r="BI127" s="241">
        <f>IF(N127="nulová",J127,0)</f>
        <v>0</v>
      </c>
      <c r="BJ127" s="18" t="s">
        <v>83</v>
      </c>
      <c r="BK127" s="241">
        <f>ROUND(I127*H127,2)</f>
        <v>0</v>
      </c>
      <c r="BL127" s="18" t="s">
        <v>260</v>
      </c>
      <c r="BM127" s="240" t="s">
        <v>254</v>
      </c>
    </row>
    <row r="128" s="2" customFormat="1" ht="16.5" customHeight="1">
      <c r="A128" s="39"/>
      <c r="B128" s="40"/>
      <c r="C128" s="229" t="s">
        <v>288</v>
      </c>
      <c r="D128" s="229" t="s">
        <v>256</v>
      </c>
      <c r="E128" s="230" t="s">
        <v>1412</v>
      </c>
      <c r="F128" s="231" t="s">
        <v>1413</v>
      </c>
      <c r="G128" s="232" t="s">
        <v>187</v>
      </c>
      <c r="H128" s="233">
        <v>155</v>
      </c>
      <c r="I128" s="234"/>
      <c r="J128" s="235">
        <f>ROUND(I128*H128,2)</f>
        <v>0</v>
      </c>
      <c r="K128" s="231" t="s">
        <v>1</v>
      </c>
      <c r="L128" s="45"/>
      <c r="M128" s="236" t="s">
        <v>1</v>
      </c>
      <c r="N128" s="237" t="s">
        <v>41</v>
      </c>
      <c r="O128" s="92"/>
      <c r="P128" s="238">
        <f>O128*H128</f>
        <v>0</v>
      </c>
      <c r="Q128" s="238">
        <v>0</v>
      </c>
      <c r="R128" s="238">
        <f>Q128*H128</f>
        <v>0</v>
      </c>
      <c r="S128" s="238">
        <v>0</v>
      </c>
      <c r="T128" s="239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40" t="s">
        <v>260</v>
      </c>
      <c r="AT128" s="240" t="s">
        <v>256</v>
      </c>
      <c r="AU128" s="240" t="s">
        <v>76</v>
      </c>
      <c r="AY128" s="18" t="s">
        <v>253</v>
      </c>
      <c r="BE128" s="241">
        <f>IF(N128="základní",J128,0)</f>
        <v>0</v>
      </c>
      <c r="BF128" s="241">
        <f>IF(N128="snížená",J128,0)</f>
        <v>0</v>
      </c>
      <c r="BG128" s="241">
        <f>IF(N128="zákl. přenesená",J128,0)</f>
        <v>0</v>
      </c>
      <c r="BH128" s="241">
        <f>IF(N128="sníž. přenesená",J128,0)</f>
        <v>0</v>
      </c>
      <c r="BI128" s="241">
        <f>IF(N128="nulová",J128,0)</f>
        <v>0</v>
      </c>
      <c r="BJ128" s="18" t="s">
        <v>83</v>
      </c>
      <c r="BK128" s="241">
        <f>ROUND(I128*H128,2)</f>
        <v>0</v>
      </c>
      <c r="BL128" s="18" t="s">
        <v>260</v>
      </c>
      <c r="BM128" s="240" t="s">
        <v>328</v>
      </c>
    </row>
    <row r="129" s="2" customFormat="1" ht="16.5" customHeight="1">
      <c r="A129" s="39"/>
      <c r="B129" s="40"/>
      <c r="C129" s="229" t="s">
        <v>254</v>
      </c>
      <c r="D129" s="229" t="s">
        <v>256</v>
      </c>
      <c r="E129" s="230" t="s">
        <v>1490</v>
      </c>
      <c r="F129" s="231" t="s">
        <v>1491</v>
      </c>
      <c r="G129" s="232" t="s">
        <v>187</v>
      </c>
      <c r="H129" s="233">
        <v>75</v>
      </c>
      <c r="I129" s="234"/>
      <c r="J129" s="235">
        <f>ROUND(I129*H129,2)</f>
        <v>0</v>
      </c>
      <c r="K129" s="231" t="s">
        <v>1</v>
      </c>
      <c r="L129" s="45"/>
      <c r="M129" s="236" t="s">
        <v>1</v>
      </c>
      <c r="N129" s="237" t="s">
        <v>41</v>
      </c>
      <c r="O129" s="92"/>
      <c r="P129" s="238">
        <f>O129*H129</f>
        <v>0</v>
      </c>
      <c r="Q129" s="238">
        <v>0</v>
      </c>
      <c r="R129" s="238">
        <f>Q129*H129</f>
        <v>0</v>
      </c>
      <c r="S129" s="238">
        <v>0</v>
      </c>
      <c r="T129" s="239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40" t="s">
        <v>260</v>
      </c>
      <c r="AT129" s="240" t="s">
        <v>256</v>
      </c>
      <c r="AU129" s="240" t="s">
        <v>76</v>
      </c>
      <c r="AY129" s="18" t="s">
        <v>253</v>
      </c>
      <c r="BE129" s="241">
        <f>IF(N129="základní",J129,0)</f>
        <v>0</v>
      </c>
      <c r="BF129" s="241">
        <f>IF(N129="snížená",J129,0)</f>
        <v>0</v>
      </c>
      <c r="BG129" s="241">
        <f>IF(N129="zákl. přenesená",J129,0)</f>
        <v>0</v>
      </c>
      <c r="BH129" s="241">
        <f>IF(N129="sníž. přenesená",J129,0)</f>
        <v>0</v>
      </c>
      <c r="BI129" s="241">
        <f>IF(N129="nulová",J129,0)</f>
        <v>0</v>
      </c>
      <c r="BJ129" s="18" t="s">
        <v>83</v>
      </c>
      <c r="BK129" s="241">
        <f>ROUND(I129*H129,2)</f>
        <v>0</v>
      </c>
      <c r="BL129" s="18" t="s">
        <v>260</v>
      </c>
      <c r="BM129" s="240" t="s">
        <v>375</v>
      </c>
    </row>
    <row r="130" s="2" customFormat="1" ht="21.75" customHeight="1">
      <c r="A130" s="39"/>
      <c r="B130" s="40"/>
      <c r="C130" s="229" t="s">
        <v>361</v>
      </c>
      <c r="D130" s="229" t="s">
        <v>256</v>
      </c>
      <c r="E130" s="230" t="s">
        <v>1507</v>
      </c>
      <c r="F130" s="231" t="s">
        <v>1508</v>
      </c>
      <c r="G130" s="232" t="s">
        <v>187</v>
      </c>
      <c r="H130" s="233">
        <v>35</v>
      </c>
      <c r="I130" s="234"/>
      <c r="J130" s="235">
        <f>ROUND(I130*H130,2)</f>
        <v>0</v>
      </c>
      <c r="K130" s="231" t="s">
        <v>1</v>
      </c>
      <c r="L130" s="45"/>
      <c r="M130" s="236" t="s">
        <v>1</v>
      </c>
      <c r="N130" s="237" t="s">
        <v>41</v>
      </c>
      <c r="O130" s="92"/>
      <c r="P130" s="238">
        <f>O130*H130</f>
        <v>0</v>
      </c>
      <c r="Q130" s="238">
        <v>0</v>
      </c>
      <c r="R130" s="238">
        <f>Q130*H130</f>
        <v>0</v>
      </c>
      <c r="S130" s="238">
        <v>0</v>
      </c>
      <c r="T130" s="239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40" t="s">
        <v>260</v>
      </c>
      <c r="AT130" s="240" t="s">
        <v>256</v>
      </c>
      <c r="AU130" s="240" t="s">
        <v>76</v>
      </c>
      <c r="AY130" s="18" t="s">
        <v>253</v>
      </c>
      <c r="BE130" s="241">
        <f>IF(N130="základní",J130,0)</f>
        <v>0</v>
      </c>
      <c r="BF130" s="241">
        <f>IF(N130="snížená",J130,0)</f>
        <v>0</v>
      </c>
      <c r="BG130" s="241">
        <f>IF(N130="zákl. přenesená",J130,0)</f>
        <v>0</v>
      </c>
      <c r="BH130" s="241">
        <f>IF(N130="sníž. přenesená",J130,0)</f>
        <v>0</v>
      </c>
      <c r="BI130" s="241">
        <f>IF(N130="nulová",J130,0)</f>
        <v>0</v>
      </c>
      <c r="BJ130" s="18" t="s">
        <v>83</v>
      </c>
      <c r="BK130" s="241">
        <f>ROUND(I130*H130,2)</f>
        <v>0</v>
      </c>
      <c r="BL130" s="18" t="s">
        <v>260</v>
      </c>
      <c r="BM130" s="240" t="s">
        <v>8</v>
      </c>
    </row>
    <row r="131" s="2" customFormat="1" ht="16.5" customHeight="1">
      <c r="A131" s="39"/>
      <c r="B131" s="40"/>
      <c r="C131" s="229" t="s">
        <v>328</v>
      </c>
      <c r="D131" s="229" t="s">
        <v>256</v>
      </c>
      <c r="E131" s="230" t="s">
        <v>1426</v>
      </c>
      <c r="F131" s="231" t="s">
        <v>1427</v>
      </c>
      <c r="G131" s="232" t="s">
        <v>1372</v>
      </c>
      <c r="H131" s="233">
        <v>410</v>
      </c>
      <c r="I131" s="234"/>
      <c r="J131" s="235">
        <f>ROUND(I131*H131,2)</f>
        <v>0</v>
      </c>
      <c r="K131" s="231" t="s">
        <v>1</v>
      </c>
      <c r="L131" s="45"/>
      <c r="M131" s="236" t="s">
        <v>1</v>
      </c>
      <c r="N131" s="237" t="s">
        <v>41</v>
      </c>
      <c r="O131" s="92"/>
      <c r="P131" s="238">
        <f>O131*H131</f>
        <v>0</v>
      </c>
      <c r="Q131" s="238">
        <v>0</v>
      </c>
      <c r="R131" s="238">
        <f>Q131*H131</f>
        <v>0</v>
      </c>
      <c r="S131" s="238">
        <v>0</v>
      </c>
      <c r="T131" s="239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40" t="s">
        <v>260</v>
      </c>
      <c r="AT131" s="240" t="s">
        <v>256</v>
      </c>
      <c r="AU131" s="240" t="s">
        <v>76</v>
      </c>
      <c r="AY131" s="18" t="s">
        <v>253</v>
      </c>
      <c r="BE131" s="241">
        <f>IF(N131="základní",J131,0)</f>
        <v>0</v>
      </c>
      <c r="BF131" s="241">
        <f>IF(N131="snížená",J131,0)</f>
        <v>0</v>
      </c>
      <c r="BG131" s="241">
        <f>IF(N131="zákl. přenesená",J131,0)</f>
        <v>0</v>
      </c>
      <c r="BH131" s="241">
        <f>IF(N131="sníž. přenesená",J131,0)</f>
        <v>0</v>
      </c>
      <c r="BI131" s="241">
        <f>IF(N131="nulová",J131,0)</f>
        <v>0</v>
      </c>
      <c r="BJ131" s="18" t="s">
        <v>83</v>
      </c>
      <c r="BK131" s="241">
        <f>ROUND(I131*H131,2)</f>
        <v>0</v>
      </c>
      <c r="BL131" s="18" t="s">
        <v>260</v>
      </c>
      <c r="BM131" s="240" t="s">
        <v>390</v>
      </c>
    </row>
    <row r="132" s="2" customFormat="1" ht="16.5" customHeight="1">
      <c r="A132" s="39"/>
      <c r="B132" s="40"/>
      <c r="C132" s="229" t="s">
        <v>305</v>
      </c>
      <c r="D132" s="229" t="s">
        <v>256</v>
      </c>
      <c r="E132" s="230" t="s">
        <v>1418</v>
      </c>
      <c r="F132" s="231" t="s">
        <v>1419</v>
      </c>
      <c r="G132" s="232" t="s">
        <v>1372</v>
      </c>
      <c r="H132" s="233">
        <v>85</v>
      </c>
      <c r="I132" s="234"/>
      <c r="J132" s="235">
        <f>ROUND(I132*H132,2)</f>
        <v>0</v>
      </c>
      <c r="K132" s="231" t="s">
        <v>1</v>
      </c>
      <c r="L132" s="45"/>
      <c r="M132" s="236" t="s">
        <v>1</v>
      </c>
      <c r="N132" s="237" t="s">
        <v>41</v>
      </c>
      <c r="O132" s="92"/>
      <c r="P132" s="238">
        <f>O132*H132</f>
        <v>0</v>
      </c>
      <c r="Q132" s="238">
        <v>0</v>
      </c>
      <c r="R132" s="238">
        <f>Q132*H132</f>
        <v>0</v>
      </c>
      <c r="S132" s="238">
        <v>0</v>
      </c>
      <c r="T132" s="239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40" t="s">
        <v>260</v>
      </c>
      <c r="AT132" s="240" t="s">
        <v>256</v>
      </c>
      <c r="AU132" s="240" t="s">
        <v>76</v>
      </c>
      <c r="AY132" s="18" t="s">
        <v>253</v>
      </c>
      <c r="BE132" s="241">
        <f>IF(N132="základní",J132,0)</f>
        <v>0</v>
      </c>
      <c r="BF132" s="241">
        <f>IF(N132="snížená",J132,0)</f>
        <v>0</v>
      </c>
      <c r="BG132" s="241">
        <f>IF(N132="zákl. přenesená",J132,0)</f>
        <v>0</v>
      </c>
      <c r="BH132" s="241">
        <f>IF(N132="sníž. přenesená",J132,0)</f>
        <v>0</v>
      </c>
      <c r="BI132" s="241">
        <f>IF(N132="nulová",J132,0)</f>
        <v>0</v>
      </c>
      <c r="BJ132" s="18" t="s">
        <v>83</v>
      </c>
      <c r="BK132" s="241">
        <f>ROUND(I132*H132,2)</f>
        <v>0</v>
      </c>
      <c r="BL132" s="18" t="s">
        <v>260</v>
      </c>
      <c r="BM132" s="240" t="s">
        <v>398</v>
      </c>
    </row>
    <row r="133" s="2" customFormat="1" ht="16.5" customHeight="1">
      <c r="A133" s="39"/>
      <c r="B133" s="40"/>
      <c r="C133" s="229" t="s">
        <v>375</v>
      </c>
      <c r="D133" s="229" t="s">
        <v>256</v>
      </c>
      <c r="E133" s="230" t="s">
        <v>1456</v>
      </c>
      <c r="F133" s="231" t="s">
        <v>1457</v>
      </c>
      <c r="G133" s="232" t="s">
        <v>1430</v>
      </c>
      <c r="H133" s="233">
        <v>1</v>
      </c>
      <c r="I133" s="234"/>
      <c r="J133" s="235">
        <f>ROUND(I133*H133,2)</f>
        <v>0</v>
      </c>
      <c r="K133" s="231" t="s">
        <v>1</v>
      </c>
      <c r="L133" s="45"/>
      <c r="M133" s="236" t="s">
        <v>1</v>
      </c>
      <c r="N133" s="237" t="s">
        <v>41</v>
      </c>
      <c r="O133" s="92"/>
      <c r="P133" s="238">
        <f>O133*H133</f>
        <v>0</v>
      </c>
      <c r="Q133" s="238">
        <v>0</v>
      </c>
      <c r="R133" s="238">
        <f>Q133*H133</f>
        <v>0</v>
      </c>
      <c r="S133" s="238">
        <v>0</v>
      </c>
      <c r="T133" s="239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40" t="s">
        <v>260</v>
      </c>
      <c r="AT133" s="240" t="s">
        <v>256</v>
      </c>
      <c r="AU133" s="240" t="s">
        <v>76</v>
      </c>
      <c r="AY133" s="18" t="s">
        <v>253</v>
      </c>
      <c r="BE133" s="241">
        <f>IF(N133="základní",J133,0)</f>
        <v>0</v>
      </c>
      <c r="BF133" s="241">
        <f>IF(N133="snížená",J133,0)</f>
        <v>0</v>
      </c>
      <c r="BG133" s="241">
        <f>IF(N133="zákl. přenesená",J133,0)</f>
        <v>0</v>
      </c>
      <c r="BH133" s="241">
        <f>IF(N133="sníž. přenesená",J133,0)</f>
        <v>0</v>
      </c>
      <c r="BI133" s="241">
        <f>IF(N133="nulová",J133,0)</f>
        <v>0</v>
      </c>
      <c r="BJ133" s="18" t="s">
        <v>83</v>
      </c>
      <c r="BK133" s="241">
        <f>ROUND(I133*H133,2)</f>
        <v>0</v>
      </c>
      <c r="BL133" s="18" t="s">
        <v>260</v>
      </c>
      <c r="BM133" s="240" t="s">
        <v>406</v>
      </c>
    </row>
    <row r="134" s="2" customFormat="1" ht="16.5" customHeight="1">
      <c r="A134" s="39"/>
      <c r="B134" s="40"/>
      <c r="C134" s="229" t="s">
        <v>379</v>
      </c>
      <c r="D134" s="229" t="s">
        <v>256</v>
      </c>
      <c r="E134" s="230" t="s">
        <v>1536</v>
      </c>
      <c r="F134" s="231" t="s">
        <v>1537</v>
      </c>
      <c r="G134" s="232" t="s">
        <v>1430</v>
      </c>
      <c r="H134" s="233">
        <v>1</v>
      </c>
      <c r="I134" s="234"/>
      <c r="J134" s="235">
        <f>ROUND(I134*H134,2)</f>
        <v>0</v>
      </c>
      <c r="K134" s="231" t="s">
        <v>1</v>
      </c>
      <c r="L134" s="45"/>
      <c r="M134" s="236" t="s">
        <v>1</v>
      </c>
      <c r="N134" s="237" t="s">
        <v>41</v>
      </c>
      <c r="O134" s="92"/>
      <c r="P134" s="238">
        <f>O134*H134</f>
        <v>0</v>
      </c>
      <c r="Q134" s="238">
        <v>0</v>
      </c>
      <c r="R134" s="238">
        <f>Q134*H134</f>
        <v>0</v>
      </c>
      <c r="S134" s="238">
        <v>0</v>
      </c>
      <c r="T134" s="239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40" t="s">
        <v>260</v>
      </c>
      <c r="AT134" s="240" t="s">
        <v>256</v>
      </c>
      <c r="AU134" s="240" t="s">
        <v>76</v>
      </c>
      <c r="AY134" s="18" t="s">
        <v>253</v>
      </c>
      <c r="BE134" s="241">
        <f>IF(N134="základní",J134,0)</f>
        <v>0</v>
      </c>
      <c r="BF134" s="241">
        <f>IF(N134="snížená",J134,0)</f>
        <v>0</v>
      </c>
      <c r="BG134" s="241">
        <f>IF(N134="zákl. přenesená",J134,0)</f>
        <v>0</v>
      </c>
      <c r="BH134" s="241">
        <f>IF(N134="sníž. přenesená",J134,0)</f>
        <v>0</v>
      </c>
      <c r="BI134" s="241">
        <f>IF(N134="nulová",J134,0)</f>
        <v>0</v>
      </c>
      <c r="BJ134" s="18" t="s">
        <v>83</v>
      </c>
      <c r="BK134" s="241">
        <f>ROUND(I134*H134,2)</f>
        <v>0</v>
      </c>
      <c r="BL134" s="18" t="s">
        <v>260</v>
      </c>
      <c r="BM134" s="240" t="s">
        <v>414</v>
      </c>
    </row>
    <row r="135" s="2" customFormat="1" ht="16.5" customHeight="1">
      <c r="A135" s="39"/>
      <c r="B135" s="40"/>
      <c r="C135" s="229" t="s">
        <v>8</v>
      </c>
      <c r="D135" s="229" t="s">
        <v>256</v>
      </c>
      <c r="E135" s="230" t="s">
        <v>1538</v>
      </c>
      <c r="F135" s="231" t="s">
        <v>1539</v>
      </c>
      <c r="G135" s="232" t="s">
        <v>1430</v>
      </c>
      <c r="H135" s="233">
        <v>0</v>
      </c>
      <c r="I135" s="234"/>
      <c r="J135" s="235">
        <f>ROUND(I135*H135,2)</f>
        <v>0</v>
      </c>
      <c r="K135" s="231" t="s">
        <v>1</v>
      </c>
      <c r="L135" s="45"/>
      <c r="M135" s="236" t="s">
        <v>1</v>
      </c>
      <c r="N135" s="237" t="s">
        <v>41</v>
      </c>
      <c r="O135" s="92"/>
      <c r="P135" s="238">
        <f>O135*H135</f>
        <v>0</v>
      </c>
      <c r="Q135" s="238">
        <v>0</v>
      </c>
      <c r="R135" s="238">
        <f>Q135*H135</f>
        <v>0</v>
      </c>
      <c r="S135" s="238">
        <v>0</v>
      </c>
      <c r="T135" s="239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40" t="s">
        <v>260</v>
      </c>
      <c r="AT135" s="240" t="s">
        <v>256</v>
      </c>
      <c r="AU135" s="240" t="s">
        <v>76</v>
      </c>
      <c r="AY135" s="18" t="s">
        <v>253</v>
      </c>
      <c r="BE135" s="241">
        <f>IF(N135="základní",J135,0)</f>
        <v>0</v>
      </c>
      <c r="BF135" s="241">
        <f>IF(N135="snížená",J135,0)</f>
        <v>0</v>
      </c>
      <c r="BG135" s="241">
        <f>IF(N135="zákl. přenesená",J135,0)</f>
        <v>0</v>
      </c>
      <c r="BH135" s="241">
        <f>IF(N135="sníž. přenesená",J135,0)</f>
        <v>0</v>
      </c>
      <c r="BI135" s="241">
        <f>IF(N135="nulová",J135,0)</f>
        <v>0</v>
      </c>
      <c r="BJ135" s="18" t="s">
        <v>83</v>
      </c>
      <c r="BK135" s="241">
        <f>ROUND(I135*H135,2)</f>
        <v>0</v>
      </c>
      <c r="BL135" s="18" t="s">
        <v>260</v>
      </c>
      <c r="BM135" s="240" t="s">
        <v>428</v>
      </c>
    </row>
    <row r="136" s="2" customFormat="1" ht="16.5" customHeight="1">
      <c r="A136" s="39"/>
      <c r="B136" s="40"/>
      <c r="C136" s="229" t="s">
        <v>386</v>
      </c>
      <c r="D136" s="229" t="s">
        <v>256</v>
      </c>
      <c r="E136" s="230" t="s">
        <v>1540</v>
      </c>
      <c r="F136" s="231" t="s">
        <v>1541</v>
      </c>
      <c r="G136" s="232" t="s">
        <v>1430</v>
      </c>
      <c r="H136" s="233">
        <v>0</v>
      </c>
      <c r="I136" s="234"/>
      <c r="J136" s="235">
        <f>ROUND(I136*H136,2)</f>
        <v>0</v>
      </c>
      <c r="K136" s="231" t="s">
        <v>1</v>
      </c>
      <c r="L136" s="45"/>
      <c r="M136" s="236" t="s">
        <v>1</v>
      </c>
      <c r="N136" s="237" t="s">
        <v>41</v>
      </c>
      <c r="O136" s="92"/>
      <c r="P136" s="238">
        <f>O136*H136</f>
        <v>0</v>
      </c>
      <c r="Q136" s="238">
        <v>0</v>
      </c>
      <c r="R136" s="238">
        <f>Q136*H136</f>
        <v>0</v>
      </c>
      <c r="S136" s="238">
        <v>0</v>
      </c>
      <c r="T136" s="239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40" t="s">
        <v>260</v>
      </c>
      <c r="AT136" s="240" t="s">
        <v>256</v>
      </c>
      <c r="AU136" s="240" t="s">
        <v>76</v>
      </c>
      <c r="AY136" s="18" t="s">
        <v>253</v>
      </c>
      <c r="BE136" s="241">
        <f>IF(N136="základní",J136,0)</f>
        <v>0</v>
      </c>
      <c r="BF136" s="241">
        <f>IF(N136="snížená",J136,0)</f>
        <v>0</v>
      </c>
      <c r="BG136" s="241">
        <f>IF(N136="zákl. přenesená",J136,0)</f>
        <v>0</v>
      </c>
      <c r="BH136" s="241">
        <f>IF(N136="sníž. přenesená",J136,0)</f>
        <v>0</v>
      </c>
      <c r="BI136" s="241">
        <f>IF(N136="nulová",J136,0)</f>
        <v>0</v>
      </c>
      <c r="BJ136" s="18" t="s">
        <v>83</v>
      </c>
      <c r="BK136" s="241">
        <f>ROUND(I136*H136,2)</f>
        <v>0</v>
      </c>
      <c r="BL136" s="18" t="s">
        <v>260</v>
      </c>
      <c r="BM136" s="240" t="s">
        <v>437</v>
      </c>
    </row>
    <row r="137" s="2" customFormat="1" ht="16.5" customHeight="1">
      <c r="A137" s="39"/>
      <c r="B137" s="40"/>
      <c r="C137" s="229" t="s">
        <v>390</v>
      </c>
      <c r="D137" s="229" t="s">
        <v>256</v>
      </c>
      <c r="E137" s="230" t="s">
        <v>1498</v>
      </c>
      <c r="F137" s="231" t="s">
        <v>1499</v>
      </c>
      <c r="G137" s="232" t="s">
        <v>1433</v>
      </c>
      <c r="H137" s="233">
        <v>8</v>
      </c>
      <c r="I137" s="234"/>
      <c r="J137" s="235">
        <f>ROUND(I137*H137,2)</f>
        <v>0</v>
      </c>
      <c r="K137" s="231" t="s">
        <v>1</v>
      </c>
      <c r="L137" s="45"/>
      <c r="M137" s="236" t="s">
        <v>1</v>
      </c>
      <c r="N137" s="237" t="s">
        <v>41</v>
      </c>
      <c r="O137" s="92"/>
      <c r="P137" s="238">
        <f>O137*H137</f>
        <v>0</v>
      </c>
      <c r="Q137" s="238">
        <v>0</v>
      </c>
      <c r="R137" s="238">
        <f>Q137*H137</f>
        <v>0</v>
      </c>
      <c r="S137" s="238">
        <v>0</v>
      </c>
      <c r="T137" s="239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40" t="s">
        <v>260</v>
      </c>
      <c r="AT137" s="240" t="s">
        <v>256</v>
      </c>
      <c r="AU137" s="240" t="s">
        <v>76</v>
      </c>
      <c r="AY137" s="18" t="s">
        <v>253</v>
      </c>
      <c r="BE137" s="241">
        <f>IF(N137="základní",J137,0)</f>
        <v>0</v>
      </c>
      <c r="BF137" s="241">
        <f>IF(N137="snížená",J137,0)</f>
        <v>0</v>
      </c>
      <c r="BG137" s="241">
        <f>IF(N137="zákl. přenesená",J137,0)</f>
        <v>0</v>
      </c>
      <c r="BH137" s="241">
        <f>IF(N137="sníž. přenesená",J137,0)</f>
        <v>0</v>
      </c>
      <c r="BI137" s="241">
        <f>IF(N137="nulová",J137,0)</f>
        <v>0</v>
      </c>
      <c r="BJ137" s="18" t="s">
        <v>83</v>
      </c>
      <c r="BK137" s="241">
        <f>ROUND(I137*H137,2)</f>
        <v>0</v>
      </c>
      <c r="BL137" s="18" t="s">
        <v>260</v>
      </c>
      <c r="BM137" s="240" t="s">
        <v>456</v>
      </c>
    </row>
    <row r="138" s="2" customFormat="1" ht="16.5" customHeight="1">
      <c r="A138" s="39"/>
      <c r="B138" s="40"/>
      <c r="C138" s="229" t="s">
        <v>394</v>
      </c>
      <c r="D138" s="229" t="s">
        <v>256</v>
      </c>
      <c r="E138" s="230" t="s">
        <v>1454</v>
      </c>
      <c r="F138" s="231" t="s">
        <v>1455</v>
      </c>
      <c r="G138" s="232" t="s">
        <v>1372</v>
      </c>
      <c r="H138" s="233">
        <v>14</v>
      </c>
      <c r="I138" s="234"/>
      <c r="J138" s="235">
        <f>ROUND(I138*H138,2)</f>
        <v>0</v>
      </c>
      <c r="K138" s="231" t="s">
        <v>1</v>
      </c>
      <c r="L138" s="45"/>
      <c r="M138" s="236" t="s">
        <v>1</v>
      </c>
      <c r="N138" s="237" t="s">
        <v>41</v>
      </c>
      <c r="O138" s="92"/>
      <c r="P138" s="238">
        <f>O138*H138</f>
        <v>0</v>
      </c>
      <c r="Q138" s="238">
        <v>0</v>
      </c>
      <c r="R138" s="238">
        <f>Q138*H138</f>
        <v>0</v>
      </c>
      <c r="S138" s="238">
        <v>0</v>
      </c>
      <c r="T138" s="239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40" t="s">
        <v>260</v>
      </c>
      <c r="AT138" s="240" t="s">
        <v>256</v>
      </c>
      <c r="AU138" s="240" t="s">
        <v>76</v>
      </c>
      <c r="AY138" s="18" t="s">
        <v>253</v>
      </c>
      <c r="BE138" s="241">
        <f>IF(N138="základní",J138,0)</f>
        <v>0</v>
      </c>
      <c r="BF138" s="241">
        <f>IF(N138="snížená",J138,0)</f>
        <v>0</v>
      </c>
      <c r="BG138" s="241">
        <f>IF(N138="zákl. přenesená",J138,0)</f>
        <v>0</v>
      </c>
      <c r="BH138" s="241">
        <f>IF(N138="sníž. přenesená",J138,0)</f>
        <v>0</v>
      </c>
      <c r="BI138" s="241">
        <f>IF(N138="nulová",J138,0)</f>
        <v>0</v>
      </c>
      <c r="BJ138" s="18" t="s">
        <v>83</v>
      </c>
      <c r="BK138" s="241">
        <f>ROUND(I138*H138,2)</f>
        <v>0</v>
      </c>
      <c r="BL138" s="18" t="s">
        <v>260</v>
      </c>
      <c r="BM138" s="240" t="s">
        <v>470</v>
      </c>
    </row>
    <row r="139" s="2" customFormat="1" ht="16.5" customHeight="1">
      <c r="A139" s="39"/>
      <c r="B139" s="40"/>
      <c r="C139" s="229" t="s">
        <v>398</v>
      </c>
      <c r="D139" s="229" t="s">
        <v>256</v>
      </c>
      <c r="E139" s="230" t="s">
        <v>1452</v>
      </c>
      <c r="F139" s="231" t="s">
        <v>1453</v>
      </c>
      <c r="G139" s="232" t="s">
        <v>1372</v>
      </c>
      <c r="H139" s="233">
        <v>4</v>
      </c>
      <c r="I139" s="234"/>
      <c r="J139" s="235">
        <f>ROUND(I139*H139,2)</f>
        <v>0</v>
      </c>
      <c r="K139" s="231" t="s">
        <v>1</v>
      </c>
      <c r="L139" s="45"/>
      <c r="M139" s="236" t="s">
        <v>1</v>
      </c>
      <c r="N139" s="237" t="s">
        <v>41</v>
      </c>
      <c r="O139" s="92"/>
      <c r="P139" s="238">
        <f>O139*H139</f>
        <v>0</v>
      </c>
      <c r="Q139" s="238">
        <v>0</v>
      </c>
      <c r="R139" s="238">
        <f>Q139*H139</f>
        <v>0</v>
      </c>
      <c r="S139" s="238">
        <v>0</v>
      </c>
      <c r="T139" s="239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40" t="s">
        <v>260</v>
      </c>
      <c r="AT139" s="240" t="s">
        <v>256</v>
      </c>
      <c r="AU139" s="240" t="s">
        <v>76</v>
      </c>
      <c r="AY139" s="18" t="s">
        <v>253</v>
      </c>
      <c r="BE139" s="241">
        <f>IF(N139="základní",J139,0)</f>
        <v>0</v>
      </c>
      <c r="BF139" s="241">
        <f>IF(N139="snížená",J139,0)</f>
        <v>0</v>
      </c>
      <c r="BG139" s="241">
        <f>IF(N139="zákl. přenesená",J139,0)</f>
        <v>0</v>
      </c>
      <c r="BH139" s="241">
        <f>IF(N139="sníž. přenesená",J139,0)</f>
        <v>0</v>
      </c>
      <c r="BI139" s="241">
        <f>IF(N139="nulová",J139,0)</f>
        <v>0</v>
      </c>
      <c r="BJ139" s="18" t="s">
        <v>83</v>
      </c>
      <c r="BK139" s="241">
        <f>ROUND(I139*H139,2)</f>
        <v>0</v>
      </c>
      <c r="BL139" s="18" t="s">
        <v>260</v>
      </c>
      <c r="BM139" s="240" t="s">
        <v>487</v>
      </c>
    </row>
    <row r="140" s="2" customFormat="1" ht="16.5" customHeight="1">
      <c r="A140" s="39"/>
      <c r="B140" s="40"/>
      <c r="C140" s="229" t="s">
        <v>402</v>
      </c>
      <c r="D140" s="229" t="s">
        <v>256</v>
      </c>
      <c r="E140" s="230" t="s">
        <v>1515</v>
      </c>
      <c r="F140" s="231" t="s">
        <v>1516</v>
      </c>
      <c r="G140" s="232" t="s">
        <v>1433</v>
      </c>
      <c r="H140" s="233">
        <v>10</v>
      </c>
      <c r="I140" s="234"/>
      <c r="J140" s="235">
        <f>ROUND(I140*H140,2)</f>
        <v>0</v>
      </c>
      <c r="K140" s="231" t="s">
        <v>1</v>
      </c>
      <c r="L140" s="45"/>
      <c r="M140" s="236" t="s">
        <v>1</v>
      </c>
      <c r="N140" s="237" t="s">
        <v>41</v>
      </c>
      <c r="O140" s="92"/>
      <c r="P140" s="238">
        <f>O140*H140</f>
        <v>0</v>
      </c>
      <c r="Q140" s="238">
        <v>0</v>
      </c>
      <c r="R140" s="238">
        <f>Q140*H140</f>
        <v>0</v>
      </c>
      <c r="S140" s="238">
        <v>0</v>
      </c>
      <c r="T140" s="239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40" t="s">
        <v>260</v>
      </c>
      <c r="AT140" s="240" t="s">
        <v>256</v>
      </c>
      <c r="AU140" s="240" t="s">
        <v>76</v>
      </c>
      <c r="AY140" s="18" t="s">
        <v>253</v>
      </c>
      <c r="BE140" s="241">
        <f>IF(N140="základní",J140,0)</f>
        <v>0</v>
      </c>
      <c r="BF140" s="241">
        <f>IF(N140="snížená",J140,0)</f>
        <v>0</v>
      </c>
      <c r="BG140" s="241">
        <f>IF(N140="zákl. přenesená",J140,0)</f>
        <v>0</v>
      </c>
      <c r="BH140" s="241">
        <f>IF(N140="sníž. přenesená",J140,0)</f>
        <v>0</v>
      </c>
      <c r="BI140" s="241">
        <f>IF(N140="nulová",J140,0)</f>
        <v>0</v>
      </c>
      <c r="BJ140" s="18" t="s">
        <v>83</v>
      </c>
      <c r="BK140" s="241">
        <f>ROUND(I140*H140,2)</f>
        <v>0</v>
      </c>
      <c r="BL140" s="18" t="s">
        <v>260</v>
      </c>
      <c r="BM140" s="240" t="s">
        <v>366</v>
      </c>
    </row>
    <row r="141" s="2" customFormat="1" ht="24.15" customHeight="1">
      <c r="A141" s="39"/>
      <c r="B141" s="40"/>
      <c r="C141" s="229" t="s">
        <v>406</v>
      </c>
      <c r="D141" s="229" t="s">
        <v>256</v>
      </c>
      <c r="E141" s="230" t="s">
        <v>1458</v>
      </c>
      <c r="F141" s="231" t="s">
        <v>1459</v>
      </c>
      <c r="G141" s="232" t="s">
        <v>1460</v>
      </c>
      <c r="H141" s="233">
        <v>1</v>
      </c>
      <c r="I141" s="234"/>
      <c r="J141" s="235">
        <f>ROUND(I141*H141,2)</f>
        <v>0</v>
      </c>
      <c r="K141" s="231" t="s">
        <v>1</v>
      </c>
      <c r="L141" s="45"/>
      <c r="M141" s="236" t="s">
        <v>1</v>
      </c>
      <c r="N141" s="237" t="s">
        <v>41</v>
      </c>
      <c r="O141" s="92"/>
      <c r="P141" s="238">
        <f>O141*H141</f>
        <v>0</v>
      </c>
      <c r="Q141" s="238">
        <v>0</v>
      </c>
      <c r="R141" s="238">
        <f>Q141*H141</f>
        <v>0</v>
      </c>
      <c r="S141" s="238">
        <v>0</v>
      </c>
      <c r="T141" s="239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40" t="s">
        <v>260</v>
      </c>
      <c r="AT141" s="240" t="s">
        <v>256</v>
      </c>
      <c r="AU141" s="240" t="s">
        <v>76</v>
      </c>
      <c r="AY141" s="18" t="s">
        <v>253</v>
      </c>
      <c r="BE141" s="241">
        <f>IF(N141="základní",J141,0)</f>
        <v>0</v>
      </c>
      <c r="BF141" s="241">
        <f>IF(N141="snížená",J141,0)</f>
        <v>0</v>
      </c>
      <c r="BG141" s="241">
        <f>IF(N141="zákl. přenesená",J141,0)</f>
        <v>0</v>
      </c>
      <c r="BH141" s="241">
        <f>IF(N141="sníž. přenesená",J141,0)</f>
        <v>0</v>
      </c>
      <c r="BI141" s="241">
        <f>IF(N141="nulová",J141,0)</f>
        <v>0</v>
      </c>
      <c r="BJ141" s="18" t="s">
        <v>83</v>
      </c>
      <c r="BK141" s="241">
        <f>ROUND(I141*H141,2)</f>
        <v>0</v>
      </c>
      <c r="BL141" s="18" t="s">
        <v>260</v>
      </c>
      <c r="BM141" s="240" t="s">
        <v>512</v>
      </c>
    </row>
    <row r="142" s="2" customFormat="1" ht="24.15" customHeight="1">
      <c r="A142" s="39"/>
      <c r="B142" s="40"/>
      <c r="C142" s="229" t="s">
        <v>410</v>
      </c>
      <c r="D142" s="229" t="s">
        <v>256</v>
      </c>
      <c r="E142" s="230" t="s">
        <v>1542</v>
      </c>
      <c r="F142" s="231" t="s">
        <v>1543</v>
      </c>
      <c r="G142" s="232" t="s">
        <v>1372</v>
      </c>
      <c r="H142" s="233">
        <v>1</v>
      </c>
      <c r="I142" s="234"/>
      <c r="J142" s="235">
        <f>ROUND(I142*H142,2)</f>
        <v>0</v>
      </c>
      <c r="K142" s="231" t="s">
        <v>1</v>
      </c>
      <c r="L142" s="45"/>
      <c r="M142" s="236" t="s">
        <v>1</v>
      </c>
      <c r="N142" s="237" t="s">
        <v>41</v>
      </c>
      <c r="O142" s="92"/>
      <c r="P142" s="238">
        <f>O142*H142</f>
        <v>0</v>
      </c>
      <c r="Q142" s="238">
        <v>0</v>
      </c>
      <c r="R142" s="238">
        <f>Q142*H142</f>
        <v>0</v>
      </c>
      <c r="S142" s="238">
        <v>0</v>
      </c>
      <c r="T142" s="239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40" t="s">
        <v>260</v>
      </c>
      <c r="AT142" s="240" t="s">
        <v>256</v>
      </c>
      <c r="AU142" s="240" t="s">
        <v>76</v>
      </c>
      <c r="AY142" s="18" t="s">
        <v>253</v>
      </c>
      <c r="BE142" s="241">
        <f>IF(N142="základní",J142,0)</f>
        <v>0</v>
      </c>
      <c r="BF142" s="241">
        <f>IF(N142="snížená",J142,0)</f>
        <v>0</v>
      </c>
      <c r="BG142" s="241">
        <f>IF(N142="zákl. přenesená",J142,0)</f>
        <v>0</v>
      </c>
      <c r="BH142" s="241">
        <f>IF(N142="sníž. přenesená",J142,0)</f>
        <v>0</v>
      </c>
      <c r="BI142" s="241">
        <f>IF(N142="nulová",J142,0)</f>
        <v>0</v>
      </c>
      <c r="BJ142" s="18" t="s">
        <v>83</v>
      </c>
      <c r="BK142" s="241">
        <f>ROUND(I142*H142,2)</f>
        <v>0</v>
      </c>
      <c r="BL142" s="18" t="s">
        <v>260</v>
      </c>
      <c r="BM142" s="240" t="s">
        <v>539</v>
      </c>
    </row>
    <row r="143" s="2" customFormat="1" ht="33" customHeight="1">
      <c r="A143" s="39"/>
      <c r="B143" s="40"/>
      <c r="C143" s="229" t="s">
        <v>414</v>
      </c>
      <c r="D143" s="229" t="s">
        <v>256</v>
      </c>
      <c r="E143" s="230" t="s">
        <v>1544</v>
      </c>
      <c r="F143" s="231" t="s">
        <v>1545</v>
      </c>
      <c r="G143" s="232" t="s">
        <v>1372</v>
      </c>
      <c r="H143" s="233">
        <v>1</v>
      </c>
      <c r="I143" s="234"/>
      <c r="J143" s="235">
        <f>ROUND(I143*H143,2)</f>
        <v>0</v>
      </c>
      <c r="K143" s="231" t="s">
        <v>1</v>
      </c>
      <c r="L143" s="45"/>
      <c r="M143" s="236" t="s">
        <v>1</v>
      </c>
      <c r="N143" s="237" t="s">
        <v>41</v>
      </c>
      <c r="O143" s="92"/>
      <c r="P143" s="238">
        <f>O143*H143</f>
        <v>0</v>
      </c>
      <c r="Q143" s="238">
        <v>0</v>
      </c>
      <c r="R143" s="238">
        <f>Q143*H143</f>
        <v>0</v>
      </c>
      <c r="S143" s="238">
        <v>0</v>
      </c>
      <c r="T143" s="239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40" t="s">
        <v>260</v>
      </c>
      <c r="AT143" s="240" t="s">
        <v>256</v>
      </c>
      <c r="AU143" s="240" t="s">
        <v>76</v>
      </c>
      <c r="AY143" s="18" t="s">
        <v>253</v>
      </c>
      <c r="BE143" s="241">
        <f>IF(N143="základní",J143,0)</f>
        <v>0</v>
      </c>
      <c r="BF143" s="241">
        <f>IF(N143="snížená",J143,0)</f>
        <v>0</v>
      </c>
      <c r="BG143" s="241">
        <f>IF(N143="zákl. přenesená",J143,0)</f>
        <v>0</v>
      </c>
      <c r="BH143" s="241">
        <f>IF(N143="sníž. přenesená",J143,0)</f>
        <v>0</v>
      </c>
      <c r="BI143" s="241">
        <f>IF(N143="nulová",J143,0)</f>
        <v>0</v>
      </c>
      <c r="BJ143" s="18" t="s">
        <v>83</v>
      </c>
      <c r="BK143" s="241">
        <f>ROUND(I143*H143,2)</f>
        <v>0</v>
      </c>
      <c r="BL143" s="18" t="s">
        <v>260</v>
      </c>
      <c r="BM143" s="240" t="s">
        <v>548</v>
      </c>
    </row>
    <row r="144" s="2" customFormat="1" ht="16.5" customHeight="1">
      <c r="A144" s="39"/>
      <c r="B144" s="40"/>
      <c r="C144" s="229" t="s">
        <v>7</v>
      </c>
      <c r="D144" s="229" t="s">
        <v>256</v>
      </c>
      <c r="E144" s="230" t="s">
        <v>1546</v>
      </c>
      <c r="F144" s="231" t="s">
        <v>1547</v>
      </c>
      <c r="G144" s="232" t="s">
        <v>1433</v>
      </c>
      <c r="H144" s="233">
        <v>6</v>
      </c>
      <c r="I144" s="234"/>
      <c r="J144" s="235">
        <f>ROUND(I144*H144,2)</f>
        <v>0</v>
      </c>
      <c r="K144" s="231" t="s">
        <v>1</v>
      </c>
      <c r="L144" s="45"/>
      <c r="M144" s="236" t="s">
        <v>1</v>
      </c>
      <c r="N144" s="237" t="s">
        <v>41</v>
      </c>
      <c r="O144" s="92"/>
      <c r="P144" s="238">
        <f>O144*H144</f>
        <v>0</v>
      </c>
      <c r="Q144" s="238">
        <v>0</v>
      </c>
      <c r="R144" s="238">
        <f>Q144*H144</f>
        <v>0</v>
      </c>
      <c r="S144" s="238">
        <v>0</v>
      </c>
      <c r="T144" s="239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40" t="s">
        <v>260</v>
      </c>
      <c r="AT144" s="240" t="s">
        <v>256</v>
      </c>
      <c r="AU144" s="240" t="s">
        <v>76</v>
      </c>
      <c r="AY144" s="18" t="s">
        <v>253</v>
      </c>
      <c r="BE144" s="241">
        <f>IF(N144="základní",J144,0)</f>
        <v>0</v>
      </c>
      <c r="BF144" s="241">
        <f>IF(N144="snížená",J144,0)</f>
        <v>0</v>
      </c>
      <c r="BG144" s="241">
        <f>IF(N144="zákl. přenesená",J144,0)</f>
        <v>0</v>
      </c>
      <c r="BH144" s="241">
        <f>IF(N144="sníž. přenesená",J144,0)</f>
        <v>0</v>
      </c>
      <c r="BI144" s="241">
        <f>IF(N144="nulová",J144,0)</f>
        <v>0</v>
      </c>
      <c r="BJ144" s="18" t="s">
        <v>83</v>
      </c>
      <c r="BK144" s="241">
        <f>ROUND(I144*H144,2)</f>
        <v>0</v>
      </c>
      <c r="BL144" s="18" t="s">
        <v>260</v>
      </c>
      <c r="BM144" s="240" t="s">
        <v>559</v>
      </c>
    </row>
    <row r="145" s="2" customFormat="1" ht="16.5" customHeight="1">
      <c r="A145" s="39"/>
      <c r="B145" s="40"/>
      <c r="C145" s="229" t="s">
        <v>432</v>
      </c>
      <c r="D145" s="229" t="s">
        <v>256</v>
      </c>
      <c r="E145" s="230" t="s">
        <v>1548</v>
      </c>
      <c r="F145" s="231" t="s">
        <v>1549</v>
      </c>
      <c r="G145" s="232" t="s">
        <v>1372</v>
      </c>
      <c r="H145" s="233">
        <v>14</v>
      </c>
      <c r="I145" s="234"/>
      <c r="J145" s="235">
        <f>ROUND(I145*H145,2)</f>
        <v>0</v>
      </c>
      <c r="K145" s="231" t="s">
        <v>1</v>
      </c>
      <c r="L145" s="45"/>
      <c r="M145" s="236" t="s">
        <v>1</v>
      </c>
      <c r="N145" s="237" t="s">
        <v>41</v>
      </c>
      <c r="O145" s="92"/>
      <c r="P145" s="238">
        <f>O145*H145</f>
        <v>0</v>
      </c>
      <c r="Q145" s="238">
        <v>0</v>
      </c>
      <c r="R145" s="238">
        <f>Q145*H145</f>
        <v>0</v>
      </c>
      <c r="S145" s="238">
        <v>0</v>
      </c>
      <c r="T145" s="239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40" t="s">
        <v>260</v>
      </c>
      <c r="AT145" s="240" t="s">
        <v>256</v>
      </c>
      <c r="AU145" s="240" t="s">
        <v>76</v>
      </c>
      <c r="AY145" s="18" t="s">
        <v>253</v>
      </c>
      <c r="BE145" s="241">
        <f>IF(N145="základní",J145,0)</f>
        <v>0</v>
      </c>
      <c r="BF145" s="241">
        <f>IF(N145="snížená",J145,0)</f>
        <v>0</v>
      </c>
      <c r="BG145" s="241">
        <f>IF(N145="zákl. přenesená",J145,0)</f>
        <v>0</v>
      </c>
      <c r="BH145" s="241">
        <f>IF(N145="sníž. přenesená",J145,0)</f>
        <v>0</v>
      </c>
      <c r="BI145" s="241">
        <f>IF(N145="nulová",J145,0)</f>
        <v>0</v>
      </c>
      <c r="BJ145" s="18" t="s">
        <v>83</v>
      </c>
      <c r="BK145" s="241">
        <f>ROUND(I145*H145,2)</f>
        <v>0</v>
      </c>
      <c r="BL145" s="18" t="s">
        <v>260</v>
      </c>
      <c r="BM145" s="240" t="s">
        <v>567</v>
      </c>
    </row>
    <row r="146" s="2" customFormat="1" ht="16.5" customHeight="1">
      <c r="A146" s="39"/>
      <c r="B146" s="40"/>
      <c r="C146" s="229" t="s">
        <v>437</v>
      </c>
      <c r="D146" s="229" t="s">
        <v>256</v>
      </c>
      <c r="E146" s="230" t="s">
        <v>1550</v>
      </c>
      <c r="F146" s="231" t="s">
        <v>1551</v>
      </c>
      <c r="G146" s="232" t="s">
        <v>1372</v>
      </c>
      <c r="H146" s="233">
        <v>14</v>
      </c>
      <c r="I146" s="234"/>
      <c r="J146" s="235">
        <f>ROUND(I146*H146,2)</f>
        <v>0</v>
      </c>
      <c r="K146" s="231" t="s">
        <v>1</v>
      </c>
      <c r="L146" s="45"/>
      <c r="M146" s="236" t="s">
        <v>1</v>
      </c>
      <c r="N146" s="237" t="s">
        <v>41</v>
      </c>
      <c r="O146" s="92"/>
      <c r="P146" s="238">
        <f>O146*H146</f>
        <v>0</v>
      </c>
      <c r="Q146" s="238">
        <v>0</v>
      </c>
      <c r="R146" s="238">
        <f>Q146*H146</f>
        <v>0</v>
      </c>
      <c r="S146" s="238">
        <v>0</v>
      </c>
      <c r="T146" s="239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40" t="s">
        <v>260</v>
      </c>
      <c r="AT146" s="240" t="s">
        <v>256</v>
      </c>
      <c r="AU146" s="240" t="s">
        <v>76</v>
      </c>
      <c r="AY146" s="18" t="s">
        <v>253</v>
      </c>
      <c r="BE146" s="241">
        <f>IF(N146="základní",J146,0)</f>
        <v>0</v>
      </c>
      <c r="BF146" s="241">
        <f>IF(N146="snížená",J146,0)</f>
        <v>0</v>
      </c>
      <c r="BG146" s="241">
        <f>IF(N146="zákl. přenesená",J146,0)</f>
        <v>0</v>
      </c>
      <c r="BH146" s="241">
        <f>IF(N146="sníž. přenesená",J146,0)</f>
        <v>0</v>
      </c>
      <c r="BI146" s="241">
        <f>IF(N146="nulová",J146,0)</f>
        <v>0</v>
      </c>
      <c r="BJ146" s="18" t="s">
        <v>83</v>
      </c>
      <c r="BK146" s="241">
        <f>ROUND(I146*H146,2)</f>
        <v>0</v>
      </c>
      <c r="BL146" s="18" t="s">
        <v>260</v>
      </c>
      <c r="BM146" s="240" t="s">
        <v>577</v>
      </c>
    </row>
    <row r="147" s="2" customFormat="1" ht="16.5" customHeight="1">
      <c r="A147" s="39"/>
      <c r="B147" s="40"/>
      <c r="C147" s="229" t="s">
        <v>444</v>
      </c>
      <c r="D147" s="229" t="s">
        <v>256</v>
      </c>
      <c r="E147" s="230" t="s">
        <v>1552</v>
      </c>
      <c r="F147" s="231" t="s">
        <v>1553</v>
      </c>
      <c r="G147" s="232" t="s">
        <v>1372</v>
      </c>
      <c r="H147" s="233">
        <v>14</v>
      </c>
      <c r="I147" s="234"/>
      <c r="J147" s="235">
        <f>ROUND(I147*H147,2)</f>
        <v>0</v>
      </c>
      <c r="K147" s="231" t="s">
        <v>1</v>
      </c>
      <c r="L147" s="45"/>
      <c r="M147" s="236" t="s">
        <v>1</v>
      </c>
      <c r="N147" s="237" t="s">
        <v>41</v>
      </c>
      <c r="O147" s="92"/>
      <c r="P147" s="238">
        <f>O147*H147</f>
        <v>0</v>
      </c>
      <c r="Q147" s="238">
        <v>0</v>
      </c>
      <c r="R147" s="238">
        <f>Q147*H147</f>
        <v>0</v>
      </c>
      <c r="S147" s="238">
        <v>0</v>
      </c>
      <c r="T147" s="239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40" t="s">
        <v>260</v>
      </c>
      <c r="AT147" s="240" t="s">
        <v>256</v>
      </c>
      <c r="AU147" s="240" t="s">
        <v>76</v>
      </c>
      <c r="AY147" s="18" t="s">
        <v>253</v>
      </c>
      <c r="BE147" s="241">
        <f>IF(N147="základní",J147,0)</f>
        <v>0</v>
      </c>
      <c r="BF147" s="241">
        <f>IF(N147="snížená",J147,0)</f>
        <v>0</v>
      </c>
      <c r="BG147" s="241">
        <f>IF(N147="zákl. přenesená",J147,0)</f>
        <v>0</v>
      </c>
      <c r="BH147" s="241">
        <f>IF(N147="sníž. přenesená",J147,0)</f>
        <v>0</v>
      </c>
      <c r="BI147" s="241">
        <f>IF(N147="nulová",J147,0)</f>
        <v>0</v>
      </c>
      <c r="BJ147" s="18" t="s">
        <v>83</v>
      </c>
      <c r="BK147" s="241">
        <f>ROUND(I147*H147,2)</f>
        <v>0</v>
      </c>
      <c r="BL147" s="18" t="s">
        <v>260</v>
      </c>
      <c r="BM147" s="240" t="s">
        <v>589</v>
      </c>
    </row>
    <row r="148" s="2" customFormat="1" ht="16.5" customHeight="1">
      <c r="A148" s="39"/>
      <c r="B148" s="40"/>
      <c r="C148" s="229" t="s">
        <v>456</v>
      </c>
      <c r="D148" s="229" t="s">
        <v>256</v>
      </c>
      <c r="E148" s="230" t="s">
        <v>1554</v>
      </c>
      <c r="F148" s="231" t="s">
        <v>1555</v>
      </c>
      <c r="G148" s="232" t="s">
        <v>1372</v>
      </c>
      <c r="H148" s="233">
        <v>14</v>
      </c>
      <c r="I148" s="234"/>
      <c r="J148" s="235">
        <f>ROUND(I148*H148,2)</f>
        <v>0</v>
      </c>
      <c r="K148" s="231" t="s">
        <v>1</v>
      </c>
      <c r="L148" s="45"/>
      <c r="M148" s="236" t="s">
        <v>1</v>
      </c>
      <c r="N148" s="237" t="s">
        <v>41</v>
      </c>
      <c r="O148" s="92"/>
      <c r="P148" s="238">
        <f>O148*H148</f>
        <v>0</v>
      </c>
      <c r="Q148" s="238">
        <v>0</v>
      </c>
      <c r="R148" s="238">
        <f>Q148*H148</f>
        <v>0</v>
      </c>
      <c r="S148" s="238">
        <v>0</v>
      </c>
      <c r="T148" s="239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40" t="s">
        <v>260</v>
      </c>
      <c r="AT148" s="240" t="s">
        <v>256</v>
      </c>
      <c r="AU148" s="240" t="s">
        <v>76</v>
      </c>
      <c r="AY148" s="18" t="s">
        <v>253</v>
      </c>
      <c r="BE148" s="241">
        <f>IF(N148="základní",J148,0)</f>
        <v>0</v>
      </c>
      <c r="BF148" s="241">
        <f>IF(N148="snížená",J148,0)</f>
        <v>0</v>
      </c>
      <c r="BG148" s="241">
        <f>IF(N148="zákl. přenesená",J148,0)</f>
        <v>0</v>
      </c>
      <c r="BH148" s="241">
        <f>IF(N148="sníž. přenesená",J148,0)</f>
        <v>0</v>
      </c>
      <c r="BI148" s="241">
        <f>IF(N148="nulová",J148,0)</f>
        <v>0</v>
      </c>
      <c r="BJ148" s="18" t="s">
        <v>83</v>
      </c>
      <c r="BK148" s="241">
        <f>ROUND(I148*H148,2)</f>
        <v>0</v>
      </c>
      <c r="BL148" s="18" t="s">
        <v>260</v>
      </c>
      <c r="BM148" s="240" t="s">
        <v>598</v>
      </c>
    </row>
    <row r="149" s="2" customFormat="1" ht="16.5" customHeight="1">
      <c r="A149" s="39"/>
      <c r="B149" s="40"/>
      <c r="C149" s="229" t="s">
        <v>462</v>
      </c>
      <c r="D149" s="229" t="s">
        <v>256</v>
      </c>
      <c r="E149" s="230" t="s">
        <v>1556</v>
      </c>
      <c r="F149" s="231" t="s">
        <v>1557</v>
      </c>
      <c r="G149" s="232" t="s">
        <v>1372</v>
      </c>
      <c r="H149" s="233">
        <v>14</v>
      </c>
      <c r="I149" s="234"/>
      <c r="J149" s="235">
        <f>ROUND(I149*H149,2)</f>
        <v>0</v>
      </c>
      <c r="K149" s="231" t="s">
        <v>1</v>
      </c>
      <c r="L149" s="45"/>
      <c r="M149" s="236" t="s">
        <v>1</v>
      </c>
      <c r="N149" s="237" t="s">
        <v>41</v>
      </c>
      <c r="O149" s="92"/>
      <c r="P149" s="238">
        <f>O149*H149</f>
        <v>0</v>
      </c>
      <c r="Q149" s="238">
        <v>0</v>
      </c>
      <c r="R149" s="238">
        <f>Q149*H149</f>
        <v>0</v>
      </c>
      <c r="S149" s="238">
        <v>0</v>
      </c>
      <c r="T149" s="239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40" t="s">
        <v>260</v>
      </c>
      <c r="AT149" s="240" t="s">
        <v>256</v>
      </c>
      <c r="AU149" s="240" t="s">
        <v>76</v>
      </c>
      <c r="AY149" s="18" t="s">
        <v>253</v>
      </c>
      <c r="BE149" s="241">
        <f>IF(N149="základní",J149,0)</f>
        <v>0</v>
      </c>
      <c r="BF149" s="241">
        <f>IF(N149="snížená",J149,0)</f>
        <v>0</v>
      </c>
      <c r="BG149" s="241">
        <f>IF(N149="zákl. přenesená",J149,0)</f>
        <v>0</v>
      </c>
      <c r="BH149" s="241">
        <f>IF(N149="sníž. přenesená",J149,0)</f>
        <v>0</v>
      </c>
      <c r="BI149" s="241">
        <f>IF(N149="nulová",J149,0)</f>
        <v>0</v>
      </c>
      <c r="BJ149" s="18" t="s">
        <v>83</v>
      </c>
      <c r="BK149" s="241">
        <f>ROUND(I149*H149,2)</f>
        <v>0</v>
      </c>
      <c r="BL149" s="18" t="s">
        <v>260</v>
      </c>
      <c r="BM149" s="240" t="s">
        <v>610</v>
      </c>
    </row>
    <row r="150" s="2" customFormat="1" ht="16.5" customHeight="1">
      <c r="A150" s="39"/>
      <c r="B150" s="40"/>
      <c r="C150" s="229" t="s">
        <v>470</v>
      </c>
      <c r="D150" s="229" t="s">
        <v>256</v>
      </c>
      <c r="E150" s="230" t="s">
        <v>1558</v>
      </c>
      <c r="F150" s="231" t="s">
        <v>1559</v>
      </c>
      <c r="G150" s="232" t="s">
        <v>1372</v>
      </c>
      <c r="H150" s="233">
        <v>14</v>
      </c>
      <c r="I150" s="234"/>
      <c r="J150" s="235">
        <f>ROUND(I150*H150,2)</f>
        <v>0</v>
      </c>
      <c r="K150" s="231" t="s">
        <v>1</v>
      </c>
      <c r="L150" s="45"/>
      <c r="M150" s="236" t="s">
        <v>1</v>
      </c>
      <c r="N150" s="237" t="s">
        <v>41</v>
      </c>
      <c r="O150" s="92"/>
      <c r="P150" s="238">
        <f>O150*H150</f>
        <v>0</v>
      </c>
      <c r="Q150" s="238">
        <v>0</v>
      </c>
      <c r="R150" s="238">
        <f>Q150*H150</f>
        <v>0</v>
      </c>
      <c r="S150" s="238">
        <v>0</v>
      </c>
      <c r="T150" s="239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40" t="s">
        <v>260</v>
      </c>
      <c r="AT150" s="240" t="s">
        <v>256</v>
      </c>
      <c r="AU150" s="240" t="s">
        <v>76</v>
      </c>
      <c r="AY150" s="18" t="s">
        <v>253</v>
      </c>
      <c r="BE150" s="241">
        <f>IF(N150="základní",J150,0)</f>
        <v>0</v>
      </c>
      <c r="BF150" s="241">
        <f>IF(N150="snížená",J150,0)</f>
        <v>0</v>
      </c>
      <c r="BG150" s="241">
        <f>IF(N150="zákl. přenesená",J150,0)</f>
        <v>0</v>
      </c>
      <c r="BH150" s="241">
        <f>IF(N150="sníž. přenesená",J150,0)</f>
        <v>0</v>
      </c>
      <c r="BI150" s="241">
        <f>IF(N150="nulová",J150,0)</f>
        <v>0</v>
      </c>
      <c r="BJ150" s="18" t="s">
        <v>83</v>
      </c>
      <c r="BK150" s="241">
        <f>ROUND(I150*H150,2)</f>
        <v>0</v>
      </c>
      <c r="BL150" s="18" t="s">
        <v>260</v>
      </c>
      <c r="BM150" s="240" t="s">
        <v>625</v>
      </c>
    </row>
    <row r="151" s="2" customFormat="1" ht="16.5" customHeight="1">
      <c r="A151" s="39"/>
      <c r="B151" s="40"/>
      <c r="C151" s="229" t="s">
        <v>475</v>
      </c>
      <c r="D151" s="229" t="s">
        <v>256</v>
      </c>
      <c r="E151" s="230" t="s">
        <v>1560</v>
      </c>
      <c r="F151" s="231" t="s">
        <v>1561</v>
      </c>
      <c r="G151" s="232" t="s">
        <v>1372</v>
      </c>
      <c r="H151" s="233">
        <v>0</v>
      </c>
      <c r="I151" s="234"/>
      <c r="J151" s="235">
        <f>ROUND(I151*H151,2)</f>
        <v>0</v>
      </c>
      <c r="K151" s="231" t="s">
        <v>1</v>
      </c>
      <c r="L151" s="45"/>
      <c r="M151" s="236" t="s">
        <v>1</v>
      </c>
      <c r="N151" s="237" t="s">
        <v>41</v>
      </c>
      <c r="O151" s="92"/>
      <c r="P151" s="238">
        <f>O151*H151</f>
        <v>0</v>
      </c>
      <c r="Q151" s="238">
        <v>0</v>
      </c>
      <c r="R151" s="238">
        <f>Q151*H151</f>
        <v>0</v>
      </c>
      <c r="S151" s="238">
        <v>0</v>
      </c>
      <c r="T151" s="239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40" t="s">
        <v>260</v>
      </c>
      <c r="AT151" s="240" t="s">
        <v>256</v>
      </c>
      <c r="AU151" s="240" t="s">
        <v>76</v>
      </c>
      <c r="AY151" s="18" t="s">
        <v>253</v>
      </c>
      <c r="BE151" s="241">
        <f>IF(N151="základní",J151,0)</f>
        <v>0</v>
      </c>
      <c r="BF151" s="241">
        <f>IF(N151="snížená",J151,0)</f>
        <v>0</v>
      </c>
      <c r="BG151" s="241">
        <f>IF(N151="zákl. přenesená",J151,0)</f>
        <v>0</v>
      </c>
      <c r="BH151" s="241">
        <f>IF(N151="sníž. přenesená",J151,0)</f>
        <v>0</v>
      </c>
      <c r="BI151" s="241">
        <f>IF(N151="nulová",J151,0)</f>
        <v>0</v>
      </c>
      <c r="BJ151" s="18" t="s">
        <v>83</v>
      </c>
      <c r="BK151" s="241">
        <f>ROUND(I151*H151,2)</f>
        <v>0</v>
      </c>
      <c r="BL151" s="18" t="s">
        <v>260</v>
      </c>
      <c r="BM151" s="240" t="s">
        <v>635</v>
      </c>
    </row>
    <row r="152" s="2" customFormat="1" ht="16.5" customHeight="1">
      <c r="A152" s="39"/>
      <c r="B152" s="40"/>
      <c r="C152" s="229" t="s">
        <v>487</v>
      </c>
      <c r="D152" s="229" t="s">
        <v>256</v>
      </c>
      <c r="E152" s="230" t="s">
        <v>1562</v>
      </c>
      <c r="F152" s="231" t="s">
        <v>1563</v>
      </c>
      <c r="G152" s="232" t="s">
        <v>1372</v>
      </c>
      <c r="H152" s="233">
        <v>1</v>
      </c>
      <c r="I152" s="234"/>
      <c r="J152" s="235">
        <f>ROUND(I152*H152,2)</f>
        <v>0</v>
      </c>
      <c r="K152" s="231" t="s">
        <v>1</v>
      </c>
      <c r="L152" s="45"/>
      <c r="M152" s="236" t="s">
        <v>1</v>
      </c>
      <c r="N152" s="237" t="s">
        <v>41</v>
      </c>
      <c r="O152" s="92"/>
      <c r="P152" s="238">
        <f>O152*H152</f>
        <v>0</v>
      </c>
      <c r="Q152" s="238">
        <v>0</v>
      </c>
      <c r="R152" s="238">
        <f>Q152*H152</f>
        <v>0</v>
      </c>
      <c r="S152" s="238">
        <v>0</v>
      </c>
      <c r="T152" s="239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40" t="s">
        <v>260</v>
      </c>
      <c r="AT152" s="240" t="s">
        <v>256</v>
      </c>
      <c r="AU152" s="240" t="s">
        <v>76</v>
      </c>
      <c r="AY152" s="18" t="s">
        <v>253</v>
      </c>
      <c r="BE152" s="241">
        <f>IF(N152="základní",J152,0)</f>
        <v>0</v>
      </c>
      <c r="BF152" s="241">
        <f>IF(N152="snížená",J152,0)</f>
        <v>0</v>
      </c>
      <c r="BG152" s="241">
        <f>IF(N152="zákl. přenesená",J152,0)</f>
        <v>0</v>
      </c>
      <c r="BH152" s="241">
        <f>IF(N152="sníž. přenesená",J152,0)</f>
        <v>0</v>
      </c>
      <c r="BI152" s="241">
        <f>IF(N152="nulová",J152,0)</f>
        <v>0</v>
      </c>
      <c r="BJ152" s="18" t="s">
        <v>83</v>
      </c>
      <c r="BK152" s="241">
        <f>ROUND(I152*H152,2)</f>
        <v>0</v>
      </c>
      <c r="BL152" s="18" t="s">
        <v>260</v>
      </c>
      <c r="BM152" s="240" t="s">
        <v>650</v>
      </c>
    </row>
    <row r="153" s="2" customFormat="1" ht="37.8" customHeight="1">
      <c r="A153" s="39"/>
      <c r="B153" s="40"/>
      <c r="C153" s="229" t="s">
        <v>497</v>
      </c>
      <c r="D153" s="229" t="s">
        <v>256</v>
      </c>
      <c r="E153" s="230" t="s">
        <v>1531</v>
      </c>
      <c r="F153" s="231" t="s">
        <v>1532</v>
      </c>
      <c r="G153" s="232" t="s">
        <v>1372</v>
      </c>
      <c r="H153" s="233">
        <v>0</v>
      </c>
      <c r="I153" s="234"/>
      <c r="J153" s="235">
        <f>ROUND(I153*H153,2)</f>
        <v>0</v>
      </c>
      <c r="K153" s="231" t="s">
        <v>1</v>
      </c>
      <c r="L153" s="45"/>
      <c r="M153" s="236" t="s">
        <v>1</v>
      </c>
      <c r="N153" s="237" t="s">
        <v>41</v>
      </c>
      <c r="O153" s="92"/>
      <c r="P153" s="238">
        <f>O153*H153</f>
        <v>0</v>
      </c>
      <c r="Q153" s="238">
        <v>0</v>
      </c>
      <c r="R153" s="238">
        <f>Q153*H153</f>
        <v>0</v>
      </c>
      <c r="S153" s="238">
        <v>0</v>
      </c>
      <c r="T153" s="239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40" t="s">
        <v>260</v>
      </c>
      <c r="AT153" s="240" t="s">
        <v>256</v>
      </c>
      <c r="AU153" s="240" t="s">
        <v>76</v>
      </c>
      <c r="AY153" s="18" t="s">
        <v>253</v>
      </c>
      <c r="BE153" s="241">
        <f>IF(N153="základní",J153,0)</f>
        <v>0</v>
      </c>
      <c r="BF153" s="241">
        <f>IF(N153="snížená",J153,0)</f>
        <v>0</v>
      </c>
      <c r="BG153" s="241">
        <f>IF(N153="zákl. přenesená",J153,0)</f>
        <v>0</v>
      </c>
      <c r="BH153" s="241">
        <f>IF(N153="sníž. přenesená",J153,0)</f>
        <v>0</v>
      </c>
      <c r="BI153" s="241">
        <f>IF(N153="nulová",J153,0)</f>
        <v>0</v>
      </c>
      <c r="BJ153" s="18" t="s">
        <v>83</v>
      </c>
      <c r="BK153" s="241">
        <f>ROUND(I153*H153,2)</f>
        <v>0</v>
      </c>
      <c r="BL153" s="18" t="s">
        <v>260</v>
      </c>
      <c r="BM153" s="240" t="s">
        <v>660</v>
      </c>
    </row>
    <row r="154" s="2" customFormat="1" ht="16.5" customHeight="1">
      <c r="A154" s="39"/>
      <c r="B154" s="40"/>
      <c r="C154" s="229" t="s">
        <v>366</v>
      </c>
      <c r="D154" s="229" t="s">
        <v>256</v>
      </c>
      <c r="E154" s="230" t="s">
        <v>1533</v>
      </c>
      <c r="F154" s="231" t="s">
        <v>1534</v>
      </c>
      <c r="G154" s="232" t="s">
        <v>1372</v>
      </c>
      <c r="H154" s="233">
        <v>0</v>
      </c>
      <c r="I154" s="234"/>
      <c r="J154" s="235">
        <f>ROUND(I154*H154,2)</f>
        <v>0</v>
      </c>
      <c r="K154" s="231" t="s">
        <v>1</v>
      </c>
      <c r="L154" s="45"/>
      <c r="M154" s="302" t="s">
        <v>1</v>
      </c>
      <c r="N154" s="303" t="s">
        <v>41</v>
      </c>
      <c r="O154" s="304"/>
      <c r="P154" s="305">
        <f>O154*H154</f>
        <v>0</v>
      </c>
      <c r="Q154" s="305">
        <v>0</v>
      </c>
      <c r="R154" s="305">
        <f>Q154*H154</f>
        <v>0</v>
      </c>
      <c r="S154" s="305">
        <v>0</v>
      </c>
      <c r="T154" s="306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40" t="s">
        <v>260</v>
      </c>
      <c r="AT154" s="240" t="s">
        <v>256</v>
      </c>
      <c r="AU154" s="240" t="s">
        <v>76</v>
      </c>
      <c r="AY154" s="18" t="s">
        <v>253</v>
      </c>
      <c r="BE154" s="241">
        <f>IF(N154="základní",J154,0)</f>
        <v>0</v>
      </c>
      <c r="BF154" s="241">
        <f>IF(N154="snížená",J154,0)</f>
        <v>0</v>
      </c>
      <c r="BG154" s="241">
        <f>IF(N154="zákl. přenesená",J154,0)</f>
        <v>0</v>
      </c>
      <c r="BH154" s="241">
        <f>IF(N154="sníž. přenesená",J154,0)</f>
        <v>0</v>
      </c>
      <c r="BI154" s="241">
        <f>IF(N154="nulová",J154,0)</f>
        <v>0</v>
      </c>
      <c r="BJ154" s="18" t="s">
        <v>83</v>
      </c>
      <c r="BK154" s="241">
        <f>ROUND(I154*H154,2)</f>
        <v>0</v>
      </c>
      <c r="BL154" s="18" t="s">
        <v>260</v>
      </c>
      <c r="BM154" s="240" t="s">
        <v>668</v>
      </c>
    </row>
    <row r="155" s="2" customFormat="1" ht="6.96" customHeight="1">
      <c r="A155" s="39"/>
      <c r="B155" s="67"/>
      <c r="C155" s="68"/>
      <c r="D155" s="68"/>
      <c r="E155" s="68"/>
      <c r="F155" s="68"/>
      <c r="G155" s="68"/>
      <c r="H155" s="68"/>
      <c r="I155" s="68"/>
      <c r="J155" s="68"/>
      <c r="K155" s="68"/>
      <c r="L155" s="45"/>
      <c r="M155" s="39"/>
      <c r="O155" s="39"/>
      <c r="P155" s="39"/>
      <c r="Q155" s="39"/>
      <c r="R155" s="39"/>
      <c r="S155" s="39"/>
      <c r="T155" s="39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</row>
  </sheetData>
  <sheetProtection sheet="1" autoFilter="0" formatColumns="0" formatRows="0" objects="1" scenarios="1" spinCount="100000" saltValue="zVhbzoPS1hiwbM1E2bNaL/4s+j2KIXoCtlLYAeQiGbVIpkKJawy+KpYvhs6LQZwqJSemTbWKoGSFD1ZX9Qy87w==" hashValue="az7mWVT5h9T1v728LkSLbVBaWMVZmuPrily1lB4G8R/T8Twd668/rKivfYhQydG+qdpJak9IQPpnfQiOwtKMHQ==" algorithmName="SHA-512" password="CC35"/>
  <autoFilter ref="C123:K154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0:H110"/>
    <mergeCell ref="E114:H114"/>
    <mergeCell ref="E112:H112"/>
    <mergeCell ref="E116:H116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165</v>
      </c>
    </row>
    <row r="3" s="1" customFormat="1" ht="6.96" customHeight="1">
      <c r="B3" s="149"/>
      <c r="C3" s="150"/>
      <c r="D3" s="150"/>
      <c r="E3" s="150"/>
      <c r="F3" s="150"/>
      <c r="G3" s="150"/>
      <c r="H3" s="150"/>
      <c r="I3" s="150"/>
      <c r="J3" s="150"/>
      <c r="K3" s="150"/>
      <c r="L3" s="21"/>
      <c r="AT3" s="18" t="s">
        <v>85</v>
      </c>
    </row>
    <row r="4" s="1" customFormat="1" ht="24.96" customHeight="1">
      <c r="B4" s="21"/>
      <c r="D4" s="151" t="s">
        <v>184</v>
      </c>
      <c r="L4" s="21"/>
      <c r="M4" s="152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3" t="s">
        <v>16</v>
      </c>
      <c r="L6" s="21"/>
    </row>
    <row r="7" s="1" customFormat="1" ht="16.5" customHeight="1">
      <c r="B7" s="21"/>
      <c r="E7" s="154" t="str">
        <f>'Rekapitulace stavby'!K6</f>
        <v>REKONSTRUKCE HOTELU KVĚTNICE - 3. etapa</v>
      </c>
      <c r="F7" s="153"/>
      <c r="G7" s="153"/>
      <c r="H7" s="153"/>
      <c r="L7" s="21"/>
    </row>
    <row r="8">
      <c r="B8" s="21"/>
      <c r="D8" s="153" t="s">
        <v>198</v>
      </c>
      <c r="L8" s="21"/>
    </row>
    <row r="9" s="1" customFormat="1" ht="16.5" customHeight="1">
      <c r="B9" s="21"/>
      <c r="E9" s="154" t="s">
        <v>2073</v>
      </c>
      <c r="F9" s="1"/>
      <c r="G9" s="1"/>
      <c r="H9" s="1"/>
      <c r="L9" s="21"/>
    </row>
    <row r="10" s="1" customFormat="1" ht="12" customHeight="1">
      <c r="B10" s="21"/>
      <c r="D10" s="153" t="s">
        <v>206</v>
      </c>
      <c r="L10" s="21"/>
    </row>
    <row r="11" s="2" customFormat="1" ht="16.5" customHeight="1">
      <c r="A11" s="39"/>
      <c r="B11" s="45"/>
      <c r="C11" s="39"/>
      <c r="D11" s="39"/>
      <c r="E11" s="165" t="s">
        <v>2863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3" t="s">
        <v>1390</v>
      </c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30" customHeight="1">
      <c r="A13" s="39"/>
      <c r="B13" s="45"/>
      <c r="C13" s="39"/>
      <c r="D13" s="39"/>
      <c r="E13" s="155" t="s">
        <v>2864</v>
      </c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3" t="s">
        <v>18</v>
      </c>
      <c r="E15" s="39"/>
      <c r="F15" s="142" t="s">
        <v>1</v>
      </c>
      <c r="G15" s="39"/>
      <c r="H15" s="39"/>
      <c r="I15" s="153" t="s">
        <v>19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3" t="s">
        <v>20</v>
      </c>
      <c r="E16" s="39"/>
      <c r="F16" s="142" t="s">
        <v>21</v>
      </c>
      <c r="G16" s="39"/>
      <c r="H16" s="39"/>
      <c r="I16" s="153" t="s">
        <v>22</v>
      </c>
      <c r="J16" s="156" t="str">
        <f>'Rekapitulace stavby'!AN8</f>
        <v>15. 5. 2025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3" t="s">
        <v>24</v>
      </c>
      <c r="E18" s="39"/>
      <c r="F18" s="39"/>
      <c r="G18" s="39"/>
      <c r="H18" s="39"/>
      <c r="I18" s="153" t="s">
        <v>25</v>
      </c>
      <c r="J18" s="142" t="s">
        <v>1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2" t="s">
        <v>26</v>
      </c>
      <c r="F19" s="39"/>
      <c r="G19" s="39"/>
      <c r="H19" s="39"/>
      <c r="I19" s="153" t="s">
        <v>27</v>
      </c>
      <c r="J19" s="142" t="s">
        <v>1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3" t="s">
        <v>28</v>
      </c>
      <c r="E21" s="39"/>
      <c r="F21" s="39"/>
      <c r="G21" s="39"/>
      <c r="H21" s="39"/>
      <c r="I21" s="153" t="s">
        <v>25</v>
      </c>
      <c r="J21" s="34" t="str">
        <f>'Rekapitulace stavby'!AN13</f>
        <v>Vyplň údaj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'Rekapitulace stavby'!E14</f>
        <v>Vyplň údaj</v>
      </c>
      <c r="F22" s="142"/>
      <c r="G22" s="142"/>
      <c r="H22" s="142"/>
      <c r="I22" s="153" t="s">
        <v>27</v>
      </c>
      <c r="J22" s="34" t="str">
        <f>'Rekapitulace stavby'!AN14</f>
        <v>Vyplň údaj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3" t="s">
        <v>30</v>
      </c>
      <c r="E24" s="39"/>
      <c r="F24" s="39"/>
      <c r="G24" s="39"/>
      <c r="H24" s="39"/>
      <c r="I24" s="153" t="s">
        <v>25</v>
      </c>
      <c r="J24" s="142" t="s">
        <v>1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2" t="s">
        <v>31</v>
      </c>
      <c r="F25" s="39"/>
      <c r="G25" s="39"/>
      <c r="H25" s="39"/>
      <c r="I25" s="153" t="s">
        <v>27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3" t="s">
        <v>33</v>
      </c>
      <c r="E27" s="39"/>
      <c r="F27" s="39"/>
      <c r="G27" s="39"/>
      <c r="H27" s="39"/>
      <c r="I27" s="153" t="s">
        <v>25</v>
      </c>
      <c r="J27" s="142" t="str">
        <f>IF('Rekapitulace stavby'!AN19="","",'Rekapitulace stavby'!AN19)</f>
        <v/>
      </c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2" t="str">
        <f>IF('Rekapitulace stavby'!E20="","",'Rekapitulace stavby'!E20)</f>
        <v xml:space="preserve"> </v>
      </c>
      <c r="F28" s="39"/>
      <c r="G28" s="39"/>
      <c r="H28" s="39"/>
      <c r="I28" s="153" t="s">
        <v>27</v>
      </c>
      <c r="J28" s="142" t="str">
        <f>IF('Rekapitulace stavby'!AN20="","",'Rekapitulace stavby'!AN20)</f>
        <v/>
      </c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3" t="s">
        <v>35</v>
      </c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6.5" customHeight="1">
      <c r="A31" s="157"/>
      <c r="B31" s="158"/>
      <c r="C31" s="157"/>
      <c r="D31" s="157"/>
      <c r="E31" s="159" t="s">
        <v>1</v>
      </c>
      <c r="F31" s="159"/>
      <c r="G31" s="159"/>
      <c r="H31" s="159"/>
      <c r="I31" s="157"/>
      <c r="J31" s="157"/>
      <c r="K31" s="157"/>
      <c r="L31" s="160"/>
      <c r="S31" s="157"/>
      <c r="T31" s="157"/>
      <c r="U31" s="157"/>
      <c r="V31" s="157"/>
      <c r="W31" s="157"/>
      <c r="X31" s="157"/>
      <c r="Y31" s="157"/>
      <c r="Z31" s="157"/>
      <c r="AA31" s="157"/>
      <c r="AB31" s="157"/>
      <c r="AC31" s="157"/>
      <c r="AD31" s="157"/>
      <c r="AE31" s="157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1"/>
      <c r="E33" s="161"/>
      <c r="F33" s="161"/>
      <c r="G33" s="161"/>
      <c r="H33" s="161"/>
      <c r="I33" s="161"/>
      <c r="J33" s="161"/>
      <c r="K33" s="161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2" t="s">
        <v>36</v>
      </c>
      <c r="E34" s="39"/>
      <c r="F34" s="39"/>
      <c r="G34" s="39"/>
      <c r="H34" s="39"/>
      <c r="I34" s="39"/>
      <c r="J34" s="163">
        <f>ROUND(J126,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1"/>
      <c r="E35" s="161"/>
      <c r="F35" s="161"/>
      <c r="G35" s="161"/>
      <c r="H35" s="161"/>
      <c r="I35" s="161"/>
      <c r="J35" s="161"/>
      <c r="K35" s="161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4" t="s">
        <v>38</v>
      </c>
      <c r="G36" s="39"/>
      <c r="H36" s="39"/>
      <c r="I36" s="164" t="s">
        <v>37</v>
      </c>
      <c r="J36" s="164" t="s">
        <v>39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65" t="s">
        <v>40</v>
      </c>
      <c r="E37" s="153" t="s">
        <v>41</v>
      </c>
      <c r="F37" s="166">
        <f>ROUND((SUM(BE126:BE151)),  2)</f>
        <v>0</v>
      </c>
      <c r="G37" s="39"/>
      <c r="H37" s="39"/>
      <c r="I37" s="167">
        <v>0.20999999999999999</v>
      </c>
      <c r="J37" s="166">
        <f>ROUND(((SUM(BE126:BE151))*I37),  2)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53" t="s">
        <v>42</v>
      </c>
      <c r="F38" s="166">
        <f>ROUND((SUM(BF126:BF151)),  2)</f>
        <v>0</v>
      </c>
      <c r="G38" s="39"/>
      <c r="H38" s="39"/>
      <c r="I38" s="167">
        <v>0.12</v>
      </c>
      <c r="J38" s="166">
        <f>ROUND(((SUM(BF126:BF151))*I38),  2)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3" t="s">
        <v>43</v>
      </c>
      <c r="F39" s="166">
        <f>ROUND((SUM(BG126:BG151)),  2)</f>
        <v>0</v>
      </c>
      <c r="G39" s="39"/>
      <c r="H39" s="39"/>
      <c r="I39" s="167">
        <v>0.20999999999999999</v>
      </c>
      <c r="J39" s="166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3" t="s">
        <v>44</v>
      </c>
      <c r="F40" s="166">
        <f>ROUND((SUM(BH126:BH151)),  2)</f>
        <v>0</v>
      </c>
      <c r="G40" s="39"/>
      <c r="H40" s="39"/>
      <c r="I40" s="167">
        <v>0.12</v>
      </c>
      <c r="J40" s="166">
        <f>0</f>
        <v>0</v>
      </c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53" t="s">
        <v>45</v>
      </c>
      <c r="F41" s="166">
        <f>ROUND((SUM(BI126:BI151)),  2)</f>
        <v>0</v>
      </c>
      <c r="G41" s="39"/>
      <c r="H41" s="39"/>
      <c r="I41" s="167">
        <v>0</v>
      </c>
      <c r="J41" s="166">
        <f>0</f>
        <v>0</v>
      </c>
      <c r="K41" s="39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68"/>
      <c r="D43" s="169" t="s">
        <v>46</v>
      </c>
      <c r="E43" s="170"/>
      <c r="F43" s="170"/>
      <c r="G43" s="171" t="s">
        <v>47</v>
      </c>
      <c r="H43" s="172" t="s">
        <v>48</v>
      </c>
      <c r="I43" s="170"/>
      <c r="J43" s="173">
        <f>SUM(J34:J41)</f>
        <v>0</v>
      </c>
      <c r="K43" s="174"/>
      <c r="L43" s="64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64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5" t="s">
        <v>49</v>
      </c>
      <c r="E50" s="176"/>
      <c r="F50" s="176"/>
      <c r="G50" s="175" t="s">
        <v>50</v>
      </c>
      <c r="H50" s="176"/>
      <c r="I50" s="176"/>
      <c r="J50" s="176"/>
      <c r="K50" s="176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7" t="s">
        <v>51</v>
      </c>
      <c r="E61" s="178"/>
      <c r="F61" s="179" t="s">
        <v>52</v>
      </c>
      <c r="G61" s="177" t="s">
        <v>51</v>
      </c>
      <c r="H61" s="178"/>
      <c r="I61" s="178"/>
      <c r="J61" s="180" t="s">
        <v>52</v>
      </c>
      <c r="K61" s="178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5" t="s">
        <v>53</v>
      </c>
      <c r="E65" s="181"/>
      <c r="F65" s="181"/>
      <c r="G65" s="175" t="s">
        <v>54</v>
      </c>
      <c r="H65" s="181"/>
      <c r="I65" s="181"/>
      <c r="J65" s="181"/>
      <c r="K65" s="181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7" t="s">
        <v>51</v>
      </c>
      <c r="E76" s="178"/>
      <c r="F76" s="179" t="s">
        <v>52</v>
      </c>
      <c r="G76" s="177" t="s">
        <v>51</v>
      </c>
      <c r="H76" s="178"/>
      <c r="I76" s="178"/>
      <c r="J76" s="180" t="s">
        <v>52</v>
      </c>
      <c r="K76" s="178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2"/>
      <c r="C77" s="183"/>
      <c r="D77" s="183"/>
      <c r="E77" s="183"/>
      <c r="F77" s="183"/>
      <c r="G77" s="183"/>
      <c r="H77" s="183"/>
      <c r="I77" s="183"/>
      <c r="J77" s="183"/>
      <c r="K77" s="183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4"/>
      <c r="C81" s="185"/>
      <c r="D81" s="185"/>
      <c r="E81" s="185"/>
      <c r="F81" s="185"/>
      <c r="G81" s="185"/>
      <c r="H81" s="185"/>
      <c r="I81" s="185"/>
      <c r="J81" s="185"/>
      <c r="K81" s="185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217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6" t="str">
        <f>E7</f>
        <v>REKONSTRUKCE HOTELU KVĚTNICE - 3. etapa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198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1" customFormat="1" ht="16.5" customHeight="1">
      <c r="B87" s="22"/>
      <c r="C87" s="23"/>
      <c r="D87" s="23"/>
      <c r="E87" s="186" t="s">
        <v>2073</v>
      </c>
      <c r="F87" s="23"/>
      <c r="G87" s="23"/>
      <c r="H87" s="23"/>
      <c r="I87" s="23"/>
      <c r="J87" s="23"/>
      <c r="K87" s="23"/>
      <c r="L87" s="21"/>
    </row>
    <row r="88" s="1" customFormat="1" ht="12" customHeight="1">
      <c r="B88" s="22"/>
      <c r="C88" s="33" t="s">
        <v>206</v>
      </c>
      <c r="D88" s="23"/>
      <c r="E88" s="23"/>
      <c r="F88" s="23"/>
      <c r="G88" s="23"/>
      <c r="H88" s="23"/>
      <c r="I88" s="23"/>
      <c r="J88" s="23"/>
      <c r="K88" s="23"/>
      <c r="L88" s="21"/>
    </row>
    <row r="89" s="2" customFormat="1" ht="16.5" customHeight="1">
      <c r="A89" s="39"/>
      <c r="B89" s="40"/>
      <c r="C89" s="41"/>
      <c r="D89" s="41"/>
      <c r="E89" s="310" t="s">
        <v>2863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12" customHeight="1">
      <c r="A90" s="39"/>
      <c r="B90" s="40"/>
      <c r="C90" s="33" t="s">
        <v>1390</v>
      </c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30" customHeight="1">
      <c r="A91" s="39"/>
      <c r="B91" s="40"/>
      <c r="C91" s="41"/>
      <c r="D91" s="41"/>
      <c r="E91" s="77" t="str">
        <f>E13</f>
        <v>D.1.4.5.1 - U - Silnoproudá elektrotechnika - společné prostory - ubytování</v>
      </c>
      <c r="F91" s="41"/>
      <c r="G91" s="41"/>
      <c r="H91" s="41"/>
      <c r="I91" s="41"/>
      <c r="J91" s="41"/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2" customHeight="1">
      <c r="A93" s="39"/>
      <c r="B93" s="40"/>
      <c r="C93" s="33" t="s">
        <v>20</v>
      </c>
      <c r="D93" s="41"/>
      <c r="E93" s="41"/>
      <c r="F93" s="28" t="str">
        <f>F16</f>
        <v>Tišnov</v>
      </c>
      <c r="G93" s="41"/>
      <c r="H93" s="41"/>
      <c r="I93" s="33" t="s">
        <v>22</v>
      </c>
      <c r="J93" s="80" t="str">
        <f>IF(J16="","",J16)</f>
        <v>15. 5. 2025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25.65" customHeight="1">
      <c r="A95" s="39"/>
      <c r="B95" s="40"/>
      <c r="C95" s="33" t="s">
        <v>24</v>
      </c>
      <c r="D95" s="41"/>
      <c r="E95" s="41"/>
      <c r="F95" s="28" t="str">
        <f>E19</f>
        <v>Město Tišnov</v>
      </c>
      <c r="G95" s="41"/>
      <c r="H95" s="41"/>
      <c r="I95" s="33" t="s">
        <v>30</v>
      </c>
      <c r="J95" s="37" t="str">
        <f>E25</f>
        <v>BURIAN-KŘIVINKA ARCHITECTS</v>
      </c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15.15" customHeight="1">
      <c r="A96" s="39"/>
      <c r="B96" s="40"/>
      <c r="C96" s="33" t="s">
        <v>28</v>
      </c>
      <c r="D96" s="41"/>
      <c r="E96" s="41"/>
      <c r="F96" s="28" t="str">
        <f>IF(E22="","",E22)</f>
        <v>Vyplň údaj</v>
      </c>
      <c r="G96" s="41"/>
      <c r="H96" s="41"/>
      <c r="I96" s="33" t="s">
        <v>33</v>
      </c>
      <c r="J96" s="37" t="str">
        <f>E28</f>
        <v xml:space="preserve"> 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9.28" customHeight="1">
      <c r="A98" s="39"/>
      <c r="B98" s="40"/>
      <c r="C98" s="187" t="s">
        <v>218</v>
      </c>
      <c r="D98" s="188"/>
      <c r="E98" s="188"/>
      <c r="F98" s="188"/>
      <c r="G98" s="188"/>
      <c r="H98" s="188"/>
      <c r="I98" s="188"/>
      <c r="J98" s="189" t="s">
        <v>219</v>
      </c>
      <c r="K98" s="188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s="2" customFormat="1" ht="22.8" customHeight="1">
      <c r="A100" s="39"/>
      <c r="B100" s="40"/>
      <c r="C100" s="190" t="s">
        <v>220</v>
      </c>
      <c r="D100" s="41"/>
      <c r="E100" s="41"/>
      <c r="F100" s="41"/>
      <c r="G100" s="41"/>
      <c r="H100" s="41"/>
      <c r="I100" s="41"/>
      <c r="J100" s="111">
        <f>J126</f>
        <v>0</v>
      </c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221</v>
      </c>
    </row>
    <row r="101" s="9" customFormat="1" ht="24.96" customHeight="1">
      <c r="A101" s="9"/>
      <c r="B101" s="191"/>
      <c r="C101" s="192"/>
      <c r="D101" s="193" t="s">
        <v>1603</v>
      </c>
      <c r="E101" s="194"/>
      <c r="F101" s="194"/>
      <c r="G101" s="194"/>
      <c r="H101" s="194"/>
      <c r="I101" s="194"/>
      <c r="J101" s="195">
        <f>J127</f>
        <v>0</v>
      </c>
      <c r="K101" s="192"/>
      <c r="L101" s="196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91"/>
      <c r="C102" s="192"/>
      <c r="D102" s="193" t="s">
        <v>1604</v>
      </c>
      <c r="E102" s="194"/>
      <c r="F102" s="194"/>
      <c r="G102" s="194"/>
      <c r="H102" s="194"/>
      <c r="I102" s="194"/>
      <c r="J102" s="195">
        <f>J129</f>
        <v>0</v>
      </c>
      <c r="K102" s="192"/>
      <c r="L102" s="196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2" customFormat="1" ht="21.84" customHeight="1">
      <c r="A103" s="39"/>
      <c r="B103" s="40"/>
      <c r="C103" s="41"/>
      <c r="D103" s="41"/>
      <c r="E103" s="41"/>
      <c r="F103" s="41"/>
      <c r="G103" s="41"/>
      <c r="H103" s="41"/>
      <c r="I103" s="41"/>
      <c r="J103" s="41"/>
      <c r="K103" s="41"/>
      <c r="L103" s="64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</row>
    <row r="104" s="2" customFormat="1" ht="6.96" customHeight="1">
      <c r="A104" s="39"/>
      <c r="B104" s="67"/>
      <c r="C104" s="68"/>
      <c r="D104" s="68"/>
      <c r="E104" s="68"/>
      <c r="F104" s="68"/>
      <c r="G104" s="68"/>
      <c r="H104" s="68"/>
      <c r="I104" s="68"/>
      <c r="J104" s="68"/>
      <c r="K104" s="68"/>
      <c r="L104" s="64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8" s="2" customFormat="1" ht="6.96" customHeight="1">
      <c r="A108" s="39"/>
      <c r="B108" s="69"/>
      <c r="C108" s="70"/>
      <c r="D108" s="70"/>
      <c r="E108" s="70"/>
      <c r="F108" s="70"/>
      <c r="G108" s="70"/>
      <c r="H108" s="70"/>
      <c r="I108" s="70"/>
      <c r="J108" s="70"/>
      <c r="K108" s="70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24.96" customHeight="1">
      <c r="A109" s="39"/>
      <c r="B109" s="40"/>
      <c r="C109" s="24" t="s">
        <v>238</v>
      </c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6.96" customHeight="1">
      <c r="A110" s="39"/>
      <c r="B110" s="40"/>
      <c r="C110" s="41"/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12" customHeight="1">
      <c r="A111" s="39"/>
      <c r="B111" s="40"/>
      <c r="C111" s="33" t="s">
        <v>16</v>
      </c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6.5" customHeight="1">
      <c r="A112" s="39"/>
      <c r="B112" s="40"/>
      <c r="C112" s="41"/>
      <c r="D112" s="41"/>
      <c r="E112" s="186" t="str">
        <f>E7</f>
        <v>REKONSTRUKCE HOTELU KVĚTNICE - 3. etapa</v>
      </c>
      <c r="F112" s="33"/>
      <c r="G112" s="33"/>
      <c r="H112" s="33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1" customFormat="1" ht="12" customHeight="1">
      <c r="B113" s="22"/>
      <c r="C113" s="33" t="s">
        <v>198</v>
      </c>
      <c r="D113" s="23"/>
      <c r="E113" s="23"/>
      <c r="F113" s="23"/>
      <c r="G113" s="23"/>
      <c r="H113" s="23"/>
      <c r="I113" s="23"/>
      <c r="J113" s="23"/>
      <c r="K113" s="23"/>
      <c r="L113" s="21"/>
    </row>
    <row r="114" s="1" customFormat="1" ht="16.5" customHeight="1">
      <c r="B114" s="22"/>
      <c r="C114" s="23"/>
      <c r="D114" s="23"/>
      <c r="E114" s="186" t="s">
        <v>2073</v>
      </c>
      <c r="F114" s="23"/>
      <c r="G114" s="23"/>
      <c r="H114" s="23"/>
      <c r="I114" s="23"/>
      <c r="J114" s="23"/>
      <c r="K114" s="23"/>
      <c r="L114" s="21"/>
    </row>
    <row r="115" s="1" customFormat="1" ht="12" customHeight="1">
      <c r="B115" s="22"/>
      <c r="C115" s="33" t="s">
        <v>206</v>
      </c>
      <c r="D115" s="23"/>
      <c r="E115" s="23"/>
      <c r="F115" s="23"/>
      <c r="G115" s="23"/>
      <c r="H115" s="23"/>
      <c r="I115" s="23"/>
      <c r="J115" s="23"/>
      <c r="K115" s="23"/>
      <c r="L115" s="21"/>
    </row>
    <row r="116" s="2" customFormat="1" ht="16.5" customHeight="1">
      <c r="A116" s="39"/>
      <c r="B116" s="40"/>
      <c r="C116" s="41"/>
      <c r="D116" s="41"/>
      <c r="E116" s="310" t="s">
        <v>2863</v>
      </c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2" customHeight="1">
      <c r="A117" s="39"/>
      <c r="B117" s="40"/>
      <c r="C117" s="33" t="s">
        <v>1390</v>
      </c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30" customHeight="1">
      <c r="A118" s="39"/>
      <c r="B118" s="40"/>
      <c r="C118" s="41"/>
      <c r="D118" s="41"/>
      <c r="E118" s="77" t="str">
        <f>E13</f>
        <v>D.1.4.5.1 - U - Silnoproudá elektrotechnika - společné prostory - ubytování</v>
      </c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6.96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2" customHeight="1">
      <c r="A120" s="39"/>
      <c r="B120" s="40"/>
      <c r="C120" s="33" t="s">
        <v>20</v>
      </c>
      <c r="D120" s="41"/>
      <c r="E120" s="41"/>
      <c r="F120" s="28" t="str">
        <f>F16</f>
        <v>Tišnov</v>
      </c>
      <c r="G120" s="41"/>
      <c r="H120" s="41"/>
      <c r="I120" s="33" t="s">
        <v>22</v>
      </c>
      <c r="J120" s="80" t="str">
        <f>IF(J16="","",J16)</f>
        <v>15. 5. 2025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6.96" customHeight="1">
      <c r="A121" s="39"/>
      <c r="B121" s="40"/>
      <c r="C121" s="41"/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25.65" customHeight="1">
      <c r="A122" s="39"/>
      <c r="B122" s="40"/>
      <c r="C122" s="33" t="s">
        <v>24</v>
      </c>
      <c r="D122" s="41"/>
      <c r="E122" s="41"/>
      <c r="F122" s="28" t="str">
        <f>E19</f>
        <v>Město Tišnov</v>
      </c>
      <c r="G122" s="41"/>
      <c r="H122" s="41"/>
      <c r="I122" s="33" t="s">
        <v>30</v>
      </c>
      <c r="J122" s="37" t="str">
        <f>E25</f>
        <v>BURIAN-KŘIVINKA ARCHITECTS</v>
      </c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5.15" customHeight="1">
      <c r="A123" s="39"/>
      <c r="B123" s="40"/>
      <c r="C123" s="33" t="s">
        <v>28</v>
      </c>
      <c r="D123" s="41"/>
      <c r="E123" s="41"/>
      <c r="F123" s="28" t="str">
        <f>IF(E22="","",E22)</f>
        <v>Vyplň údaj</v>
      </c>
      <c r="G123" s="41"/>
      <c r="H123" s="41"/>
      <c r="I123" s="33" t="s">
        <v>33</v>
      </c>
      <c r="J123" s="37" t="str">
        <f>E28</f>
        <v xml:space="preserve"> </v>
      </c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0.32" customHeight="1">
      <c r="A124" s="39"/>
      <c r="B124" s="40"/>
      <c r="C124" s="41"/>
      <c r="D124" s="41"/>
      <c r="E124" s="41"/>
      <c r="F124" s="41"/>
      <c r="G124" s="41"/>
      <c r="H124" s="41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11" customFormat="1" ht="29.28" customHeight="1">
      <c r="A125" s="202"/>
      <c r="B125" s="203"/>
      <c r="C125" s="204" t="s">
        <v>239</v>
      </c>
      <c r="D125" s="205" t="s">
        <v>61</v>
      </c>
      <c r="E125" s="205" t="s">
        <v>57</v>
      </c>
      <c r="F125" s="205" t="s">
        <v>58</v>
      </c>
      <c r="G125" s="205" t="s">
        <v>240</v>
      </c>
      <c r="H125" s="205" t="s">
        <v>241</v>
      </c>
      <c r="I125" s="205" t="s">
        <v>242</v>
      </c>
      <c r="J125" s="205" t="s">
        <v>219</v>
      </c>
      <c r="K125" s="206" t="s">
        <v>243</v>
      </c>
      <c r="L125" s="207"/>
      <c r="M125" s="101" t="s">
        <v>1</v>
      </c>
      <c r="N125" s="102" t="s">
        <v>40</v>
      </c>
      <c r="O125" s="102" t="s">
        <v>244</v>
      </c>
      <c r="P125" s="102" t="s">
        <v>245</v>
      </c>
      <c r="Q125" s="102" t="s">
        <v>246</v>
      </c>
      <c r="R125" s="102" t="s">
        <v>247</v>
      </c>
      <c r="S125" s="102" t="s">
        <v>248</v>
      </c>
      <c r="T125" s="103" t="s">
        <v>249</v>
      </c>
      <c r="U125" s="202"/>
      <c r="V125" s="202"/>
      <c r="W125" s="202"/>
      <c r="X125" s="202"/>
      <c r="Y125" s="202"/>
      <c r="Z125" s="202"/>
      <c r="AA125" s="202"/>
      <c r="AB125" s="202"/>
      <c r="AC125" s="202"/>
      <c r="AD125" s="202"/>
      <c r="AE125" s="202"/>
    </row>
    <row r="126" s="2" customFormat="1" ht="22.8" customHeight="1">
      <c r="A126" s="39"/>
      <c r="B126" s="40"/>
      <c r="C126" s="108" t="s">
        <v>250</v>
      </c>
      <c r="D126" s="41"/>
      <c r="E126" s="41"/>
      <c r="F126" s="41"/>
      <c r="G126" s="41"/>
      <c r="H126" s="41"/>
      <c r="I126" s="41"/>
      <c r="J126" s="208">
        <f>BK126</f>
        <v>0</v>
      </c>
      <c r="K126" s="41"/>
      <c r="L126" s="45"/>
      <c r="M126" s="104"/>
      <c r="N126" s="209"/>
      <c r="O126" s="105"/>
      <c r="P126" s="210">
        <f>P127+P129</f>
        <v>0</v>
      </c>
      <c r="Q126" s="105"/>
      <c r="R126" s="210">
        <f>R127+R129</f>
        <v>0</v>
      </c>
      <c r="S126" s="105"/>
      <c r="T126" s="211">
        <f>T127+T129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T126" s="18" t="s">
        <v>75</v>
      </c>
      <c r="AU126" s="18" t="s">
        <v>221</v>
      </c>
      <c r="BK126" s="212">
        <f>BK127+BK129</f>
        <v>0</v>
      </c>
    </row>
    <row r="127" s="12" customFormat="1" ht="25.92" customHeight="1">
      <c r="A127" s="12"/>
      <c r="B127" s="213"/>
      <c r="C127" s="214"/>
      <c r="D127" s="215" t="s">
        <v>75</v>
      </c>
      <c r="E127" s="216" t="s">
        <v>1605</v>
      </c>
      <c r="F127" s="216" t="s">
        <v>1606</v>
      </c>
      <c r="G127" s="214"/>
      <c r="H127" s="214"/>
      <c r="I127" s="217"/>
      <c r="J127" s="218">
        <f>BK127</f>
        <v>0</v>
      </c>
      <c r="K127" s="214"/>
      <c r="L127" s="219"/>
      <c r="M127" s="220"/>
      <c r="N127" s="221"/>
      <c r="O127" s="221"/>
      <c r="P127" s="222">
        <f>P128</f>
        <v>0</v>
      </c>
      <c r="Q127" s="221"/>
      <c r="R127" s="222">
        <f>R128</f>
        <v>0</v>
      </c>
      <c r="S127" s="221"/>
      <c r="T127" s="223">
        <f>T128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24" t="s">
        <v>83</v>
      </c>
      <c r="AT127" s="225" t="s">
        <v>75</v>
      </c>
      <c r="AU127" s="225" t="s">
        <v>76</v>
      </c>
      <c r="AY127" s="224" t="s">
        <v>253</v>
      </c>
      <c r="BK127" s="226">
        <f>BK128</f>
        <v>0</v>
      </c>
    </row>
    <row r="128" s="2" customFormat="1" ht="24.15" customHeight="1">
      <c r="A128" s="39"/>
      <c r="B128" s="40"/>
      <c r="C128" s="229" t="s">
        <v>83</v>
      </c>
      <c r="D128" s="229" t="s">
        <v>256</v>
      </c>
      <c r="E128" s="230" t="s">
        <v>2865</v>
      </c>
      <c r="F128" s="231" t="s">
        <v>1608</v>
      </c>
      <c r="G128" s="232" t="s">
        <v>187</v>
      </c>
      <c r="H128" s="233">
        <v>0</v>
      </c>
      <c r="I128" s="234"/>
      <c r="J128" s="235">
        <f>ROUND(I128*H128,2)</f>
        <v>0</v>
      </c>
      <c r="K128" s="231" t="s">
        <v>1</v>
      </c>
      <c r="L128" s="45"/>
      <c r="M128" s="236" t="s">
        <v>1</v>
      </c>
      <c r="N128" s="237" t="s">
        <v>41</v>
      </c>
      <c r="O128" s="92"/>
      <c r="P128" s="238">
        <f>O128*H128</f>
        <v>0</v>
      </c>
      <c r="Q128" s="238">
        <v>0</v>
      </c>
      <c r="R128" s="238">
        <f>Q128*H128</f>
        <v>0</v>
      </c>
      <c r="S128" s="238">
        <v>0</v>
      </c>
      <c r="T128" s="239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40" t="s">
        <v>260</v>
      </c>
      <c r="AT128" s="240" t="s">
        <v>256</v>
      </c>
      <c r="AU128" s="240" t="s">
        <v>83</v>
      </c>
      <c r="AY128" s="18" t="s">
        <v>253</v>
      </c>
      <c r="BE128" s="241">
        <f>IF(N128="základní",J128,0)</f>
        <v>0</v>
      </c>
      <c r="BF128" s="241">
        <f>IF(N128="snížená",J128,0)</f>
        <v>0</v>
      </c>
      <c r="BG128" s="241">
        <f>IF(N128="zákl. přenesená",J128,0)</f>
        <v>0</v>
      </c>
      <c r="BH128" s="241">
        <f>IF(N128="sníž. přenesená",J128,0)</f>
        <v>0</v>
      </c>
      <c r="BI128" s="241">
        <f>IF(N128="nulová",J128,0)</f>
        <v>0</v>
      </c>
      <c r="BJ128" s="18" t="s">
        <v>83</v>
      </c>
      <c r="BK128" s="241">
        <f>ROUND(I128*H128,2)</f>
        <v>0</v>
      </c>
      <c r="BL128" s="18" t="s">
        <v>260</v>
      </c>
      <c r="BM128" s="240" t="s">
        <v>2866</v>
      </c>
    </row>
    <row r="129" s="12" customFormat="1" ht="25.92" customHeight="1">
      <c r="A129" s="12"/>
      <c r="B129" s="213"/>
      <c r="C129" s="214"/>
      <c r="D129" s="215" t="s">
        <v>75</v>
      </c>
      <c r="E129" s="216" t="s">
        <v>1609</v>
      </c>
      <c r="F129" s="216" t="s">
        <v>1610</v>
      </c>
      <c r="G129" s="214"/>
      <c r="H129" s="214"/>
      <c r="I129" s="217"/>
      <c r="J129" s="218">
        <f>BK129</f>
        <v>0</v>
      </c>
      <c r="K129" s="214"/>
      <c r="L129" s="219"/>
      <c r="M129" s="220"/>
      <c r="N129" s="221"/>
      <c r="O129" s="221"/>
      <c r="P129" s="222">
        <f>SUM(P130:P151)</f>
        <v>0</v>
      </c>
      <c r="Q129" s="221"/>
      <c r="R129" s="222">
        <f>SUM(R130:R151)</f>
        <v>0</v>
      </c>
      <c r="S129" s="221"/>
      <c r="T129" s="223">
        <f>SUM(T130:T151)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24" t="s">
        <v>83</v>
      </c>
      <c r="AT129" s="225" t="s">
        <v>75</v>
      </c>
      <c r="AU129" s="225" t="s">
        <v>76</v>
      </c>
      <c r="AY129" s="224" t="s">
        <v>253</v>
      </c>
      <c r="BK129" s="226">
        <f>SUM(BK130:BK151)</f>
        <v>0</v>
      </c>
    </row>
    <row r="130" s="2" customFormat="1" ht="24.15" customHeight="1">
      <c r="A130" s="39"/>
      <c r="B130" s="40"/>
      <c r="C130" s="229" t="s">
        <v>85</v>
      </c>
      <c r="D130" s="229" t="s">
        <v>256</v>
      </c>
      <c r="E130" s="230" t="s">
        <v>2867</v>
      </c>
      <c r="F130" s="231" t="s">
        <v>2868</v>
      </c>
      <c r="G130" s="232" t="s">
        <v>1372</v>
      </c>
      <c r="H130" s="233">
        <v>1</v>
      </c>
      <c r="I130" s="234"/>
      <c r="J130" s="235">
        <f>ROUND(I130*H130,2)</f>
        <v>0</v>
      </c>
      <c r="K130" s="231" t="s">
        <v>1</v>
      </c>
      <c r="L130" s="45"/>
      <c r="M130" s="236" t="s">
        <v>1</v>
      </c>
      <c r="N130" s="237" t="s">
        <v>41</v>
      </c>
      <c r="O130" s="92"/>
      <c r="P130" s="238">
        <f>O130*H130</f>
        <v>0</v>
      </c>
      <c r="Q130" s="238">
        <v>0</v>
      </c>
      <c r="R130" s="238">
        <f>Q130*H130</f>
        <v>0</v>
      </c>
      <c r="S130" s="238">
        <v>0</v>
      </c>
      <c r="T130" s="239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40" t="s">
        <v>260</v>
      </c>
      <c r="AT130" s="240" t="s">
        <v>256</v>
      </c>
      <c r="AU130" s="240" t="s">
        <v>83</v>
      </c>
      <c r="AY130" s="18" t="s">
        <v>253</v>
      </c>
      <c r="BE130" s="241">
        <f>IF(N130="základní",J130,0)</f>
        <v>0</v>
      </c>
      <c r="BF130" s="241">
        <f>IF(N130="snížená",J130,0)</f>
        <v>0</v>
      </c>
      <c r="BG130" s="241">
        <f>IF(N130="zákl. přenesená",J130,0)</f>
        <v>0</v>
      </c>
      <c r="BH130" s="241">
        <f>IF(N130="sníž. přenesená",J130,0)</f>
        <v>0</v>
      </c>
      <c r="BI130" s="241">
        <f>IF(N130="nulová",J130,0)</f>
        <v>0</v>
      </c>
      <c r="BJ130" s="18" t="s">
        <v>83</v>
      </c>
      <c r="BK130" s="241">
        <f>ROUND(I130*H130,2)</f>
        <v>0</v>
      </c>
      <c r="BL130" s="18" t="s">
        <v>260</v>
      </c>
      <c r="BM130" s="240" t="s">
        <v>2869</v>
      </c>
    </row>
    <row r="131" s="2" customFormat="1" ht="24.15" customHeight="1">
      <c r="A131" s="39"/>
      <c r="B131" s="40"/>
      <c r="C131" s="229" t="s">
        <v>102</v>
      </c>
      <c r="D131" s="229" t="s">
        <v>256</v>
      </c>
      <c r="E131" s="230" t="s">
        <v>2870</v>
      </c>
      <c r="F131" s="231" t="s">
        <v>1612</v>
      </c>
      <c r="G131" s="232" t="s">
        <v>1372</v>
      </c>
      <c r="H131" s="233">
        <v>15</v>
      </c>
      <c r="I131" s="234"/>
      <c r="J131" s="235">
        <f>ROUND(I131*H131,2)</f>
        <v>0</v>
      </c>
      <c r="K131" s="231" t="s">
        <v>1</v>
      </c>
      <c r="L131" s="45"/>
      <c r="M131" s="236" t="s">
        <v>1</v>
      </c>
      <c r="N131" s="237" t="s">
        <v>41</v>
      </c>
      <c r="O131" s="92"/>
      <c r="P131" s="238">
        <f>O131*H131</f>
        <v>0</v>
      </c>
      <c r="Q131" s="238">
        <v>0</v>
      </c>
      <c r="R131" s="238">
        <f>Q131*H131</f>
        <v>0</v>
      </c>
      <c r="S131" s="238">
        <v>0</v>
      </c>
      <c r="T131" s="239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40" t="s">
        <v>260</v>
      </c>
      <c r="AT131" s="240" t="s">
        <v>256</v>
      </c>
      <c r="AU131" s="240" t="s">
        <v>83</v>
      </c>
      <c r="AY131" s="18" t="s">
        <v>253</v>
      </c>
      <c r="BE131" s="241">
        <f>IF(N131="základní",J131,0)</f>
        <v>0</v>
      </c>
      <c r="BF131" s="241">
        <f>IF(N131="snížená",J131,0)</f>
        <v>0</v>
      </c>
      <c r="BG131" s="241">
        <f>IF(N131="zákl. přenesená",J131,0)</f>
        <v>0</v>
      </c>
      <c r="BH131" s="241">
        <f>IF(N131="sníž. přenesená",J131,0)</f>
        <v>0</v>
      </c>
      <c r="BI131" s="241">
        <f>IF(N131="nulová",J131,0)</f>
        <v>0</v>
      </c>
      <c r="BJ131" s="18" t="s">
        <v>83</v>
      </c>
      <c r="BK131" s="241">
        <f>ROUND(I131*H131,2)</f>
        <v>0</v>
      </c>
      <c r="BL131" s="18" t="s">
        <v>260</v>
      </c>
      <c r="BM131" s="240" t="s">
        <v>2871</v>
      </c>
    </row>
    <row r="132" s="2" customFormat="1" ht="24.15" customHeight="1">
      <c r="A132" s="39"/>
      <c r="B132" s="40"/>
      <c r="C132" s="229" t="s">
        <v>260</v>
      </c>
      <c r="D132" s="229" t="s">
        <v>256</v>
      </c>
      <c r="E132" s="230" t="s">
        <v>1607</v>
      </c>
      <c r="F132" s="231" t="s">
        <v>1614</v>
      </c>
      <c r="G132" s="232" t="s">
        <v>1372</v>
      </c>
      <c r="H132" s="233">
        <v>11</v>
      </c>
      <c r="I132" s="234"/>
      <c r="J132" s="235">
        <f>ROUND(I132*H132,2)</f>
        <v>0</v>
      </c>
      <c r="K132" s="231" t="s">
        <v>1</v>
      </c>
      <c r="L132" s="45"/>
      <c r="M132" s="236" t="s">
        <v>1</v>
      </c>
      <c r="N132" s="237" t="s">
        <v>41</v>
      </c>
      <c r="O132" s="92"/>
      <c r="P132" s="238">
        <f>O132*H132</f>
        <v>0</v>
      </c>
      <c r="Q132" s="238">
        <v>0</v>
      </c>
      <c r="R132" s="238">
        <f>Q132*H132</f>
        <v>0</v>
      </c>
      <c r="S132" s="238">
        <v>0</v>
      </c>
      <c r="T132" s="239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40" t="s">
        <v>260</v>
      </c>
      <c r="AT132" s="240" t="s">
        <v>256</v>
      </c>
      <c r="AU132" s="240" t="s">
        <v>83</v>
      </c>
      <c r="AY132" s="18" t="s">
        <v>253</v>
      </c>
      <c r="BE132" s="241">
        <f>IF(N132="základní",J132,0)</f>
        <v>0</v>
      </c>
      <c r="BF132" s="241">
        <f>IF(N132="snížená",J132,0)</f>
        <v>0</v>
      </c>
      <c r="BG132" s="241">
        <f>IF(N132="zákl. přenesená",J132,0)</f>
        <v>0</v>
      </c>
      <c r="BH132" s="241">
        <f>IF(N132="sníž. přenesená",J132,0)</f>
        <v>0</v>
      </c>
      <c r="BI132" s="241">
        <f>IF(N132="nulová",J132,0)</f>
        <v>0</v>
      </c>
      <c r="BJ132" s="18" t="s">
        <v>83</v>
      </c>
      <c r="BK132" s="241">
        <f>ROUND(I132*H132,2)</f>
        <v>0</v>
      </c>
      <c r="BL132" s="18" t="s">
        <v>260</v>
      </c>
      <c r="BM132" s="240" t="s">
        <v>2872</v>
      </c>
    </row>
    <row r="133" s="2" customFormat="1" ht="24.15" customHeight="1">
      <c r="A133" s="39"/>
      <c r="B133" s="40"/>
      <c r="C133" s="229" t="s">
        <v>288</v>
      </c>
      <c r="D133" s="229" t="s">
        <v>256</v>
      </c>
      <c r="E133" s="230" t="s">
        <v>2873</v>
      </c>
      <c r="F133" s="231" t="s">
        <v>2874</v>
      </c>
      <c r="G133" s="232" t="s">
        <v>1372</v>
      </c>
      <c r="H133" s="233">
        <v>24</v>
      </c>
      <c r="I133" s="234"/>
      <c r="J133" s="235">
        <f>ROUND(I133*H133,2)</f>
        <v>0</v>
      </c>
      <c r="K133" s="231" t="s">
        <v>1</v>
      </c>
      <c r="L133" s="45"/>
      <c r="M133" s="236" t="s">
        <v>1</v>
      </c>
      <c r="N133" s="237" t="s">
        <v>41</v>
      </c>
      <c r="O133" s="92"/>
      <c r="P133" s="238">
        <f>O133*H133</f>
        <v>0</v>
      </c>
      <c r="Q133" s="238">
        <v>0</v>
      </c>
      <c r="R133" s="238">
        <f>Q133*H133</f>
        <v>0</v>
      </c>
      <c r="S133" s="238">
        <v>0</v>
      </c>
      <c r="T133" s="239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40" t="s">
        <v>260</v>
      </c>
      <c r="AT133" s="240" t="s">
        <v>256</v>
      </c>
      <c r="AU133" s="240" t="s">
        <v>83</v>
      </c>
      <c r="AY133" s="18" t="s">
        <v>253</v>
      </c>
      <c r="BE133" s="241">
        <f>IF(N133="základní",J133,0)</f>
        <v>0</v>
      </c>
      <c r="BF133" s="241">
        <f>IF(N133="snížená",J133,0)</f>
        <v>0</v>
      </c>
      <c r="BG133" s="241">
        <f>IF(N133="zákl. přenesená",J133,0)</f>
        <v>0</v>
      </c>
      <c r="BH133" s="241">
        <f>IF(N133="sníž. přenesená",J133,0)</f>
        <v>0</v>
      </c>
      <c r="BI133" s="241">
        <f>IF(N133="nulová",J133,0)</f>
        <v>0</v>
      </c>
      <c r="BJ133" s="18" t="s">
        <v>83</v>
      </c>
      <c r="BK133" s="241">
        <f>ROUND(I133*H133,2)</f>
        <v>0</v>
      </c>
      <c r="BL133" s="18" t="s">
        <v>260</v>
      </c>
      <c r="BM133" s="240" t="s">
        <v>2875</v>
      </c>
    </row>
    <row r="134" s="2" customFormat="1" ht="24.15" customHeight="1">
      <c r="A134" s="39"/>
      <c r="B134" s="40"/>
      <c r="C134" s="229" t="s">
        <v>254</v>
      </c>
      <c r="D134" s="229" t="s">
        <v>256</v>
      </c>
      <c r="E134" s="230" t="s">
        <v>2876</v>
      </c>
      <c r="F134" s="231" t="s">
        <v>2877</v>
      </c>
      <c r="G134" s="232" t="s">
        <v>1372</v>
      </c>
      <c r="H134" s="233">
        <v>11</v>
      </c>
      <c r="I134" s="234"/>
      <c r="J134" s="235">
        <f>ROUND(I134*H134,2)</f>
        <v>0</v>
      </c>
      <c r="K134" s="231" t="s">
        <v>1</v>
      </c>
      <c r="L134" s="45"/>
      <c r="M134" s="236" t="s">
        <v>1</v>
      </c>
      <c r="N134" s="237" t="s">
        <v>41</v>
      </c>
      <c r="O134" s="92"/>
      <c r="P134" s="238">
        <f>O134*H134</f>
        <v>0</v>
      </c>
      <c r="Q134" s="238">
        <v>0</v>
      </c>
      <c r="R134" s="238">
        <f>Q134*H134</f>
        <v>0</v>
      </c>
      <c r="S134" s="238">
        <v>0</v>
      </c>
      <c r="T134" s="239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40" t="s">
        <v>260</v>
      </c>
      <c r="AT134" s="240" t="s">
        <v>256</v>
      </c>
      <c r="AU134" s="240" t="s">
        <v>83</v>
      </c>
      <c r="AY134" s="18" t="s">
        <v>253</v>
      </c>
      <c r="BE134" s="241">
        <f>IF(N134="základní",J134,0)</f>
        <v>0</v>
      </c>
      <c r="BF134" s="241">
        <f>IF(N134="snížená",J134,0)</f>
        <v>0</v>
      </c>
      <c r="BG134" s="241">
        <f>IF(N134="zákl. přenesená",J134,0)</f>
        <v>0</v>
      </c>
      <c r="BH134" s="241">
        <f>IF(N134="sníž. přenesená",J134,0)</f>
        <v>0</v>
      </c>
      <c r="BI134" s="241">
        <f>IF(N134="nulová",J134,0)</f>
        <v>0</v>
      </c>
      <c r="BJ134" s="18" t="s">
        <v>83</v>
      </c>
      <c r="BK134" s="241">
        <f>ROUND(I134*H134,2)</f>
        <v>0</v>
      </c>
      <c r="BL134" s="18" t="s">
        <v>260</v>
      </c>
      <c r="BM134" s="240" t="s">
        <v>2878</v>
      </c>
    </row>
    <row r="135" s="2" customFormat="1" ht="24.15" customHeight="1">
      <c r="A135" s="39"/>
      <c r="B135" s="40"/>
      <c r="C135" s="229" t="s">
        <v>361</v>
      </c>
      <c r="D135" s="229" t="s">
        <v>256</v>
      </c>
      <c r="E135" s="230" t="s">
        <v>1611</v>
      </c>
      <c r="F135" s="231" t="s">
        <v>1616</v>
      </c>
      <c r="G135" s="232" t="s">
        <v>1372</v>
      </c>
      <c r="H135" s="233">
        <v>33</v>
      </c>
      <c r="I135" s="234"/>
      <c r="J135" s="235">
        <f>ROUND(I135*H135,2)</f>
        <v>0</v>
      </c>
      <c r="K135" s="231" t="s">
        <v>1</v>
      </c>
      <c r="L135" s="45"/>
      <c r="M135" s="236" t="s">
        <v>1</v>
      </c>
      <c r="N135" s="237" t="s">
        <v>41</v>
      </c>
      <c r="O135" s="92"/>
      <c r="P135" s="238">
        <f>O135*H135</f>
        <v>0</v>
      </c>
      <c r="Q135" s="238">
        <v>0</v>
      </c>
      <c r="R135" s="238">
        <f>Q135*H135</f>
        <v>0</v>
      </c>
      <c r="S135" s="238">
        <v>0</v>
      </c>
      <c r="T135" s="239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40" t="s">
        <v>260</v>
      </c>
      <c r="AT135" s="240" t="s">
        <v>256</v>
      </c>
      <c r="AU135" s="240" t="s">
        <v>83</v>
      </c>
      <c r="AY135" s="18" t="s">
        <v>253</v>
      </c>
      <c r="BE135" s="241">
        <f>IF(N135="základní",J135,0)</f>
        <v>0</v>
      </c>
      <c r="BF135" s="241">
        <f>IF(N135="snížená",J135,0)</f>
        <v>0</v>
      </c>
      <c r="BG135" s="241">
        <f>IF(N135="zákl. přenesená",J135,0)</f>
        <v>0</v>
      </c>
      <c r="BH135" s="241">
        <f>IF(N135="sníž. přenesená",J135,0)</f>
        <v>0</v>
      </c>
      <c r="BI135" s="241">
        <f>IF(N135="nulová",J135,0)</f>
        <v>0</v>
      </c>
      <c r="BJ135" s="18" t="s">
        <v>83</v>
      </c>
      <c r="BK135" s="241">
        <f>ROUND(I135*H135,2)</f>
        <v>0</v>
      </c>
      <c r="BL135" s="18" t="s">
        <v>260</v>
      </c>
      <c r="BM135" s="240" t="s">
        <v>2879</v>
      </c>
    </row>
    <row r="136" s="2" customFormat="1" ht="33" customHeight="1">
      <c r="A136" s="39"/>
      <c r="B136" s="40"/>
      <c r="C136" s="229" t="s">
        <v>328</v>
      </c>
      <c r="D136" s="229" t="s">
        <v>256</v>
      </c>
      <c r="E136" s="230" t="s">
        <v>1613</v>
      </c>
      <c r="F136" s="231" t="s">
        <v>1622</v>
      </c>
      <c r="G136" s="232" t="s">
        <v>1372</v>
      </c>
      <c r="H136" s="233">
        <v>11</v>
      </c>
      <c r="I136" s="234"/>
      <c r="J136" s="235">
        <f>ROUND(I136*H136,2)</f>
        <v>0</v>
      </c>
      <c r="K136" s="231" t="s">
        <v>1</v>
      </c>
      <c r="L136" s="45"/>
      <c r="M136" s="236" t="s">
        <v>1</v>
      </c>
      <c r="N136" s="237" t="s">
        <v>41</v>
      </c>
      <c r="O136" s="92"/>
      <c r="P136" s="238">
        <f>O136*H136</f>
        <v>0</v>
      </c>
      <c r="Q136" s="238">
        <v>0</v>
      </c>
      <c r="R136" s="238">
        <f>Q136*H136</f>
        <v>0</v>
      </c>
      <c r="S136" s="238">
        <v>0</v>
      </c>
      <c r="T136" s="239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40" t="s">
        <v>260</v>
      </c>
      <c r="AT136" s="240" t="s">
        <v>256</v>
      </c>
      <c r="AU136" s="240" t="s">
        <v>83</v>
      </c>
      <c r="AY136" s="18" t="s">
        <v>253</v>
      </c>
      <c r="BE136" s="241">
        <f>IF(N136="základní",J136,0)</f>
        <v>0</v>
      </c>
      <c r="BF136" s="241">
        <f>IF(N136="snížená",J136,0)</f>
        <v>0</v>
      </c>
      <c r="BG136" s="241">
        <f>IF(N136="zákl. přenesená",J136,0)</f>
        <v>0</v>
      </c>
      <c r="BH136" s="241">
        <f>IF(N136="sníž. přenesená",J136,0)</f>
        <v>0</v>
      </c>
      <c r="BI136" s="241">
        <f>IF(N136="nulová",J136,0)</f>
        <v>0</v>
      </c>
      <c r="BJ136" s="18" t="s">
        <v>83</v>
      </c>
      <c r="BK136" s="241">
        <f>ROUND(I136*H136,2)</f>
        <v>0</v>
      </c>
      <c r="BL136" s="18" t="s">
        <v>260</v>
      </c>
      <c r="BM136" s="240" t="s">
        <v>2880</v>
      </c>
    </row>
    <row r="137" s="2" customFormat="1" ht="33" customHeight="1">
      <c r="A137" s="39"/>
      <c r="B137" s="40"/>
      <c r="C137" s="229" t="s">
        <v>305</v>
      </c>
      <c r="D137" s="229" t="s">
        <v>256</v>
      </c>
      <c r="E137" s="230" t="s">
        <v>1615</v>
      </c>
      <c r="F137" s="231" t="s">
        <v>2881</v>
      </c>
      <c r="G137" s="232" t="s">
        <v>1372</v>
      </c>
      <c r="H137" s="233">
        <v>2</v>
      </c>
      <c r="I137" s="234"/>
      <c r="J137" s="235">
        <f>ROUND(I137*H137,2)</f>
        <v>0</v>
      </c>
      <c r="K137" s="231" t="s">
        <v>1</v>
      </c>
      <c r="L137" s="45"/>
      <c r="M137" s="236" t="s">
        <v>1</v>
      </c>
      <c r="N137" s="237" t="s">
        <v>41</v>
      </c>
      <c r="O137" s="92"/>
      <c r="P137" s="238">
        <f>O137*H137</f>
        <v>0</v>
      </c>
      <c r="Q137" s="238">
        <v>0</v>
      </c>
      <c r="R137" s="238">
        <f>Q137*H137</f>
        <v>0</v>
      </c>
      <c r="S137" s="238">
        <v>0</v>
      </c>
      <c r="T137" s="239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40" t="s">
        <v>260</v>
      </c>
      <c r="AT137" s="240" t="s">
        <v>256</v>
      </c>
      <c r="AU137" s="240" t="s">
        <v>83</v>
      </c>
      <c r="AY137" s="18" t="s">
        <v>253</v>
      </c>
      <c r="BE137" s="241">
        <f>IF(N137="základní",J137,0)</f>
        <v>0</v>
      </c>
      <c r="BF137" s="241">
        <f>IF(N137="snížená",J137,0)</f>
        <v>0</v>
      </c>
      <c r="BG137" s="241">
        <f>IF(N137="zákl. přenesená",J137,0)</f>
        <v>0</v>
      </c>
      <c r="BH137" s="241">
        <f>IF(N137="sníž. přenesená",J137,0)</f>
        <v>0</v>
      </c>
      <c r="BI137" s="241">
        <f>IF(N137="nulová",J137,0)</f>
        <v>0</v>
      </c>
      <c r="BJ137" s="18" t="s">
        <v>83</v>
      </c>
      <c r="BK137" s="241">
        <f>ROUND(I137*H137,2)</f>
        <v>0</v>
      </c>
      <c r="BL137" s="18" t="s">
        <v>260</v>
      </c>
      <c r="BM137" s="240" t="s">
        <v>2882</v>
      </c>
    </row>
    <row r="138" s="2" customFormat="1" ht="37.8" customHeight="1">
      <c r="A138" s="39"/>
      <c r="B138" s="40"/>
      <c r="C138" s="229" t="s">
        <v>375</v>
      </c>
      <c r="D138" s="229" t="s">
        <v>256</v>
      </c>
      <c r="E138" s="230" t="s">
        <v>1617</v>
      </c>
      <c r="F138" s="231" t="s">
        <v>1624</v>
      </c>
      <c r="G138" s="232" t="s">
        <v>1372</v>
      </c>
      <c r="H138" s="233">
        <v>187</v>
      </c>
      <c r="I138" s="234"/>
      <c r="J138" s="235">
        <f>ROUND(I138*H138,2)</f>
        <v>0</v>
      </c>
      <c r="K138" s="231" t="s">
        <v>1</v>
      </c>
      <c r="L138" s="45"/>
      <c r="M138" s="236" t="s">
        <v>1</v>
      </c>
      <c r="N138" s="237" t="s">
        <v>41</v>
      </c>
      <c r="O138" s="92"/>
      <c r="P138" s="238">
        <f>O138*H138</f>
        <v>0</v>
      </c>
      <c r="Q138" s="238">
        <v>0</v>
      </c>
      <c r="R138" s="238">
        <f>Q138*H138</f>
        <v>0</v>
      </c>
      <c r="S138" s="238">
        <v>0</v>
      </c>
      <c r="T138" s="239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40" t="s">
        <v>260</v>
      </c>
      <c r="AT138" s="240" t="s">
        <v>256</v>
      </c>
      <c r="AU138" s="240" t="s">
        <v>83</v>
      </c>
      <c r="AY138" s="18" t="s">
        <v>253</v>
      </c>
      <c r="BE138" s="241">
        <f>IF(N138="základní",J138,0)</f>
        <v>0</v>
      </c>
      <c r="BF138" s="241">
        <f>IF(N138="snížená",J138,0)</f>
        <v>0</v>
      </c>
      <c r="BG138" s="241">
        <f>IF(N138="zákl. přenesená",J138,0)</f>
        <v>0</v>
      </c>
      <c r="BH138" s="241">
        <f>IF(N138="sníž. přenesená",J138,0)</f>
        <v>0</v>
      </c>
      <c r="BI138" s="241">
        <f>IF(N138="nulová",J138,0)</f>
        <v>0</v>
      </c>
      <c r="BJ138" s="18" t="s">
        <v>83</v>
      </c>
      <c r="BK138" s="241">
        <f>ROUND(I138*H138,2)</f>
        <v>0</v>
      </c>
      <c r="BL138" s="18" t="s">
        <v>260</v>
      </c>
      <c r="BM138" s="240" t="s">
        <v>2883</v>
      </c>
    </row>
    <row r="139" s="2" customFormat="1" ht="44.25" customHeight="1">
      <c r="A139" s="39"/>
      <c r="B139" s="40"/>
      <c r="C139" s="229" t="s">
        <v>379</v>
      </c>
      <c r="D139" s="229" t="s">
        <v>256</v>
      </c>
      <c r="E139" s="230" t="s">
        <v>1619</v>
      </c>
      <c r="F139" s="231" t="s">
        <v>1626</v>
      </c>
      <c r="G139" s="232" t="s">
        <v>1372</v>
      </c>
      <c r="H139" s="233">
        <v>11</v>
      </c>
      <c r="I139" s="234"/>
      <c r="J139" s="235">
        <f>ROUND(I139*H139,2)</f>
        <v>0</v>
      </c>
      <c r="K139" s="231" t="s">
        <v>1</v>
      </c>
      <c r="L139" s="45"/>
      <c r="M139" s="236" t="s">
        <v>1</v>
      </c>
      <c r="N139" s="237" t="s">
        <v>41</v>
      </c>
      <c r="O139" s="92"/>
      <c r="P139" s="238">
        <f>O139*H139</f>
        <v>0</v>
      </c>
      <c r="Q139" s="238">
        <v>0</v>
      </c>
      <c r="R139" s="238">
        <f>Q139*H139</f>
        <v>0</v>
      </c>
      <c r="S139" s="238">
        <v>0</v>
      </c>
      <c r="T139" s="239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40" t="s">
        <v>260</v>
      </c>
      <c r="AT139" s="240" t="s">
        <v>256</v>
      </c>
      <c r="AU139" s="240" t="s">
        <v>83</v>
      </c>
      <c r="AY139" s="18" t="s">
        <v>253</v>
      </c>
      <c r="BE139" s="241">
        <f>IF(N139="základní",J139,0)</f>
        <v>0</v>
      </c>
      <c r="BF139" s="241">
        <f>IF(N139="snížená",J139,0)</f>
        <v>0</v>
      </c>
      <c r="BG139" s="241">
        <f>IF(N139="zákl. přenesená",J139,0)</f>
        <v>0</v>
      </c>
      <c r="BH139" s="241">
        <f>IF(N139="sníž. přenesená",J139,0)</f>
        <v>0</v>
      </c>
      <c r="BI139" s="241">
        <f>IF(N139="nulová",J139,0)</f>
        <v>0</v>
      </c>
      <c r="BJ139" s="18" t="s">
        <v>83</v>
      </c>
      <c r="BK139" s="241">
        <f>ROUND(I139*H139,2)</f>
        <v>0</v>
      </c>
      <c r="BL139" s="18" t="s">
        <v>260</v>
      </c>
      <c r="BM139" s="240" t="s">
        <v>2884</v>
      </c>
    </row>
    <row r="140" s="2" customFormat="1" ht="37.8" customHeight="1">
      <c r="A140" s="39"/>
      <c r="B140" s="40"/>
      <c r="C140" s="229" t="s">
        <v>8</v>
      </c>
      <c r="D140" s="229" t="s">
        <v>256</v>
      </c>
      <c r="E140" s="230" t="s">
        <v>1621</v>
      </c>
      <c r="F140" s="231" t="s">
        <v>1632</v>
      </c>
      <c r="G140" s="232" t="s">
        <v>1372</v>
      </c>
      <c r="H140" s="233">
        <v>2</v>
      </c>
      <c r="I140" s="234"/>
      <c r="J140" s="235">
        <f>ROUND(I140*H140,2)</f>
        <v>0</v>
      </c>
      <c r="K140" s="231" t="s">
        <v>1</v>
      </c>
      <c r="L140" s="45"/>
      <c r="M140" s="236" t="s">
        <v>1</v>
      </c>
      <c r="N140" s="237" t="s">
        <v>41</v>
      </c>
      <c r="O140" s="92"/>
      <c r="P140" s="238">
        <f>O140*H140</f>
        <v>0</v>
      </c>
      <c r="Q140" s="238">
        <v>0</v>
      </c>
      <c r="R140" s="238">
        <f>Q140*H140</f>
        <v>0</v>
      </c>
      <c r="S140" s="238">
        <v>0</v>
      </c>
      <c r="T140" s="239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40" t="s">
        <v>260</v>
      </c>
      <c r="AT140" s="240" t="s">
        <v>256</v>
      </c>
      <c r="AU140" s="240" t="s">
        <v>83</v>
      </c>
      <c r="AY140" s="18" t="s">
        <v>253</v>
      </c>
      <c r="BE140" s="241">
        <f>IF(N140="základní",J140,0)</f>
        <v>0</v>
      </c>
      <c r="BF140" s="241">
        <f>IF(N140="snížená",J140,0)</f>
        <v>0</v>
      </c>
      <c r="BG140" s="241">
        <f>IF(N140="zákl. přenesená",J140,0)</f>
        <v>0</v>
      </c>
      <c r="BH140" s="241">
        <f>IF(N140="sníž. přenesená",J140,0)</f>
        <v>0</v>
      </c>
      <c r="BI140" s="241">
        <f>IF(N140="nulová",J140,0)</f>
        <v>0</v>
      </c>
      <c r="BJ140" s="18" t="s">
        <v>83</v>
      </c>
      <c r="BK140" s="241">
        <f>ROUND(I140*H140,2)</f>
        <v>0</v>
      </c>
      <c r="BL140" s="18" t="s">
        <v>260</v>
      </c>
      <c r="BM140" s="240" t="s">
        <v>2885</v>
      </c>
    </row>
    <row r="141" s="2" customFormat="1" ht="49.05" customHeight="1">
      <c r="A141" s="39"/>
      <c r="B141" s="40"/>
      <c r="C141" s="229" t="s">
        <v>386</v>
      </c>
      <c r="D141" s="229" t="s">
        <v>256</v>
      </c>
      <c r="E141" s="230" t="s">
        <v>1623</v>
      </c>
      <c r="F141" s="231" t="s">
        <v>1634</v>
      </c>
      <c r="G141" s="232" t="s">
        <v>1372</v>
      </c>
      <c r="H141" s="233">
        <v>6</v>
      </c>
      <c r="I141" s="234"/>
      <c r="J141" s="235">
        <f>ROUND(I141*H141,2)</f>
        <v>0</v>
      </c>
      <c r="K141" s="231" t="s">
        <v>1</v>
      </c>
      <c r="L141" s="45"/>
      <c r="M141" s="236" t="s">
        <v>1</v>
      </c>
      <c r="N141" s="237" t="s">
        <v>41</v>
      </c>
      <c r="O141" s="92"/>
      <c r="P141" s="238">
        <f>O141*H141</f>
        <v>0</v>
      </c>
      <c r="Q141" s="238">
        <v>0</v>
      </c>
      <c r="R141" s="238">
        <f>Q141*H141</f>
        <v>0</v>
      </c>
      <c r="S141" s="238">
        <v>0</v>
      </c>
      <c r="T141" s="239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40" t="s">
        <v>260</v>
      </c>
      <c r="AT141" s="240" t="s">
        <v>256</v>
      </c>
      <c r="AU141" s="240" t="s">
        <v>83</v>
      </c>
      <c r="AY141" s="18" t="s">
        <v>253</v>
      </c>
      <c r="BE141" s="241">
        <f>IF(N141="základní",J141,0)</f>
        <v>0</v>
      </c>
      <c r="BF141" s="241">
        <f>IF(N141="snížená",J141,0)</f>
        <v>0</v>
      </c>
      <c r="BG141" s="241">
        <f>IF(N141="zákl. přenesená",J141,0)</f>
        <v>0</v>
      </c>
      <c r="BH141" s="241">
        <f>IF(N141="sníž. přenesená",J141,0)</f>
        <v>0</v>
      </c>
      <c r="BI141" s="241">
        <f>IF(N141="nulová",J141,0)</f>
        <v>0</v>
      </c>
      <c r="BJ141" s="18" t="s">
        <v>83</v>
      </c>
      <c r="BK141" s="241">
        <f>ROUND(I141*H141,2)</f>
        <v>0</v>
      </c>
      <c r="BL141" s="18" t="s">
        <v>260</v>
      </c>
      <c r="BM141" s="240" t="s">
        <v>2886</v>
      </c>
    </row>
    <row r="142" s="2" customFormat="1" ht="16.5" customHeight="1">
      <c r="A142" s="39"/>
      <c r="B142" s="40"/>
      <c r="C142" s="229" t="s">
        <v>390</v>
      </c>
      <c r="D142" s="229" t="s">
        <v>256</v>
      </c>
      <c r="E142" s="230" t="s">
        <v>1625</v>
      </c>
      <c r="F142" s="231" t="s">
        <v>1640</v>
      </c>
      <c r="G142" s="232" t="s">
        <v>1372</v>
      </c>
      <c r="H142" s="233">
        <v>55</v>
      </c>
      <c r="I142" s="234"/>
      <c r="J142" s="235">
        <f>ROUND(I142*H142,2)</f>
        <v>0</v>
      </c>
      <c r="K142" s="231" t="s">
        <v>1</v>
      </c>
      <c r="L142" s="45"/>
      <c r="M142" s="236" t="s">
        <v>1</v>
      </c>
      <c r="N142" s="237" t="s">
        <v>41</v>
      </c>
      <c r="O142" s="92"/>
      <c r="P142" s="238">
        <f>O142*H142</f>
        <v>0</v>
      </c>
      <c r="Q142" s="238">
        <v>0</v>
      </c>
      <c r="R142" s="238">
        <f>Q142*H142</f>
        <v>0</v>
      </c>
      <c r="S142" s="238">
        <v>0</v>
      </c>
      <c r="T142" s="239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40" t="s">
        <v>260</v>
      </c>
      <c r="AT142" s="240" t="s">
        <v>256</v>
      </c>
      <c r="AU142" s="240" t="s">
        <v>83</v>
      </c>
      <c r="AY142" s="18" t="s">
        <v>253</v>
      </c>
      <c r="BE142" s="241">
        <f>IF(N142="základní",J142,0)</f>
        <v>0</v>
      </c>
      <c r="BF142" s="241">
        <f>IF(N142="snížená",J142,0)</f>
        <v>0</v>
      </c>
      <c r="BG142" s="241">
        <f>IF(N142="zákl. přenesená",J142,0)</f>
        <v>0</v>
      </c>
      <c r="BH142" s="241">
        <f>IF(N142="sníž. přenesená",J142,0)</f>
        <v>0</v>
      </c>
      <c r="BI142" s="241">
        <f>IF(N142="nulová",J142,0)</f>
        <v>0</v>
      </c>
      <c r="BJ142" s="18" t="s">
        <v>83</v>
      </c>
      <c r="BK142" s="241">
        <f>ROUND(I142*H142,2)</f>
        <v>0</v>
      </c>
      <c r="BL142" s="18" t="s">
        <v>260</v>
      </c>
      <c r="BM142" s="240" t="s">
        <v>2887</v>
      </c>
    </row>
    <row r="143" s="2" customFormat="1" ht="16.5" customHeight="1">
      <c r="A143" s="39"/>
      <c r="B143" s="40"/>
      <c r="C143" s="229" t="s">
        <v>394</v>
      </c>
      <c r="D143" s="229" t="s">
        <v>256</v>
      </c>
      <c r="E143" s="230" t="s">
        <v>1627</v>
      </c>
      <c r="F143" s="231" t="s">
        <v>1642</v>
      </c>
      <c r="G143" s="232" t="s">
        <v>1372</v>
      </c>
      <c r="H143" s="233">
        <v>32</v>
      </c>
      <c r="I143" s="234"/>
      <c r="J143" s="235">
        <f>ROUND(I143*H143,2)</f>
        <v>0</v>
      </c>
      <c r="K143" s="231" t="s">
        <v>1</v>
      </c>
      <c r="L143" s="45"/>
      <c r="M143" s="236" t="s">
        <v>1</v>
      </c>
      <c r="N143" s="237" t="s">
        <v>41</v>
      </c>
      <c r="O143" s="92"/>
      <c r="P143" s="238">
        <f>O143*H143</f>
        <v>0</v>
      </c>
      <c r="Q143" s="238">
        <v>0</v>
      </c>
      <c r="R143" s="238">
        <f>Q143*H143</f>
        <v>0</v>
      </c>
      <c r="S143" s="238">
        <v>0</v>
      </c>
      <c r="T143" s="239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40" t="s">
        <v>260</v>
      </c>
      <c r="AT143" s="240" t="s">
        <v>256</v>
      </c>
      <c r="AU143" s="240" t="s">
        <v>83</v>
      </c>
      <c r="AY143" s="18" t="s">
        <v>253</v>
      </c>
      <c r="BE143" s="241">
        <f>IF(N143="základní",J143,0)</f>
        <v>0</v>
      </c>
      <c r="BF143" s="241">
        <f>IF(N143="snížená",J143,0)</f>
        <v>0</v>
      </c>
      <c r="BG143" s="241">
        <f>IF(N143="zákl. přenesená",J143,0)</f>
        <v>0</v>
      </c>
      <c r="BH143" s="241">
        <f>IF(N143="sníž. přenesená",J143,0)</f>
        <v>0</v>
      </c>
      <c r="BI143" s="241">
        <f>IF(N143="nulová",J143,0)</f>
        <v>0</v>
      </c>
      <c r="BJ143" s="18" t="s">
        <v>83</v>
      </c>
      <c r="BK143" s="241">
        <f>ROUND(I143*H143,2)</f>
        <v>0</v>
      </c>
      <c r="BL143" s="18" t="s">
        <v>260</v>
      </c>
      <c r="BM143" s="240" t="s">
        <v>2888</v>
      </c>
    </row>
    <row r="144" s="2" customFormat="1" ht="16.5" customHeight="1">
      <c r="A144" s="39"/>
      <c r="B144" s="40"/>
      <c r="C144" s="229" t="s">
        <v>398</v>
      </c>
      <c r="D144" s="229" t="s">
        <v>256</v>
      </c>
      <c r="E144" s="230" t="s">
        <v>1629</v>
      </c>
      <c r="F144" s="231" t="s">
        <v>2889</v>
      </c>
      <c r="G144" s="232" t="s">
        <v>1372</v>
      </c>
      <c r="H144" s="233">
        <v>28</v>
      </c>
      <c r="I144" s="234"/>
      <c r="J144" s="235">
        <f>ROUND(I144*H144,2)</f>
        <v>0</v>
      </c>
      <c r="K144" s="231" t="s">
        <v>1</v>
      </c>
      <c r="L144" s="45"/>
      <c r="M144" s="236" t="s">
        <v>1</v>
      </c>
      <c r="N144" s="237" t="s">
        <v>41</v>
      </c>
      <c r="O144" s="92"/>
      <c r="P144" s="238">
        <f>O144*H144</f>
        <v>0</v>
      </c>
      <c r="Q144" s="238">
        <v>0</v>
      </c>
      <c r="R144" s="238">
        <f>Q144*H144</f>
        <v>0</v>
      </c>
      <c r="S144" s="238">
        <v>0</v>
      </c>
      <c r="T144" s="239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40" t="s">
        <v>260</v>
      </c>
      <c r="AT144" s="240" t="s">
        <v>256</v>
      </c>
      <c r="AU144" s="240" t="s">
        <v>83</v>
      </c>
      <c r="AY144" s="18" t="s">
        <v>253</v>
      </c>
      <c r="BE144" s="241">
        <f>IF(N144="základní",J144,0)</f>
        <v>0</v>
      </c>
      <c r="BF144" s="241">
        <f>IF(N144="snížená",J144,0)</f>
        <v>0</v>
      </c>
      <c r="BG144" s="241">
        <f>IF(N144="zákl. přenesená",J144,0)</f>
        <v>0</v>
      </c>
      <c r="BH144" s="241">
        <f>IF(N144="sníž. přenesená",J144,0)</f>
        <v>0</v>
      </c>
      <c r="BI144" s="241">
        <f>IF(N144="nulová",J144,0)</f>
        <v>0</v>
      </c>
      <c r="BJ144" s="18" t="s">
        <v>83</v>
      </c>
      <c r="BK144" s="241">
        <f>ROUND(I144*H144,2)</f>
        <v>0</v>
      </c>
      <c r="BL144" s="18" t="s">
        <v>260</v>
      </c>
      <c r="BM144" s="240" t="s">
        <v>2890</v>
      </c>
    </row>
    <row r="145" s="2" customFormat="1" ht="16.5" customHeight="1">
      <c r="A145" s="39"/>
      <c r="B145" s="40"/>
      <c r="C145" s="229" t="s">
        <v>402</v>
      </c>
      <c r="D145" s="229" t="s">
        <v>256</v>
      </c>
      <c r="E145" s="230" t="s">
        <v>1631</v>
      </c>
      <c r="F145" s="231" t="s">
        <v>1644</v>
      </c>
      <c r="G145" s="232" t="s">
        <v>1372</v>
      </c>
      <c r="H145" s="233">
        <v>23</v>
      </c>
      <c r="I145" s="234"/>
      <c r="J145" s="235">
        <f>ROUND(I145*H145,2)</f>
        <v>0</v>
      </c>
      <c r="K145" s="231" t="s">
        <v>1</v>
      </c>
      <c r="L145" s="45"/>
      <c r="M145" s="236" t="s">
        <v>1</v>
      </c>
      <c r="N145" s="237" t="s">
        <v>41</v>
      </c>
      <c r="O145" s="92"/>
      <c r="P145" s="238">
        <f>O145*H145</f>
        <v>0</v>
      </c>
      <c r="Q145" s="238">
        <v>0</v>
      </c>
      <c r="R145" s="238">
        <f>Q145*H145</f>
        <v>0</v>
      </c>
      <c r="S145" s="238">
        <v>0</v>
      </c>
      <c r="T145" s="239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40" t="s">
        <v>260</v>
      </c>
      <c r="AT145" s="240" t="s">
        <v>256</v>
      </c>
      <c r="AU145" s="240" t="s">
        <v>83</v>
      </c>
      <c r="AY145" s="18" t="s">
        <v>253</v>
      </c>
      <c r="BE145" s="241">
        <f>IF(N145="základní",J145,0)</f>
        <v>0</v>
      </c>
      <c r="BF145" s="241">
        <f>IF(N145="snížená",J145,0)</f>
        <v>0</v>
      </c>
      <c r="BG145" s="241">
        <f>IF(N145="zákl. přenesená",J145,0)</f>
        <v>0</v>
      </c>
      <c r="BH145" s="241">
        <f>IF(N145="sníž. přenesená",J145,0)</f>
        <v>0</v>
      </c>
      <c r="BI145" s="241">
        <f>IF(N145="nulová",J145,0)</f>
        <v>0</v>
      </c>
      <c r="BJ145" s="18" t="s">
        <v>83</v>
      </c>
      <c r="BK145" s="241">
        <f>ROUND(I145*H145,2)</f>
        <v>0</v>
      </c>
      <c r="BL145" s="18" t="s">
        <v>260</v>
      </c>
      <c r="BM145" s="240" t="s">
        <v>2891</v>
      </c>
    </row>
    <row r="146" s="2" customFormat="1" ht="16.5" customHeight="1">
      <c r="A146" s="39"/>
      <c r="B146" s="40"/>
      <c r="C146" s="229" t="s">
        <v>406</v>
      </c>
      <c r="D146" s="229" t="s">
        <v>256</v>
      </c>
      <c r="E146" s="230" t="s">
        <v>1633</v>
      </c>
      <c r="F146" s="231" t="s">
        <v>1646</v>
      </c>
      <c r="G146" s="232" t="s">
        <v>1372</v>
      </c>
      <c r="H146" s="233">
        <v>289</v>
      </c>
      <c r="I146" s="234"/>
      <c r="J146" s="235">
        <f>ROUND(I146*H146,2)</f>
        <v>0</v>
      </c>
      <c r="K146" s="231" t="s">
        <v>1</v>
      </c>
      <c r="L146" s="45"/>
      <c r="M146" s="236" t="s">
        <v>1</v>
      </c>
      <c r="N146" s="237" t="s">
        <v>41</v>
      </c>
      <c r="O146" s="92"/>
      <c r="P146" s="238">
        <f>O146*H146</f>
        <v>0</v>
      </c>
      <c r="Q146" s="238">
        <v>0</v>
      </c>
      <c r="R146" s="238">
        <f>Q146*H146</f>
        <v>0</v>
      </c>
      <c r="S146" s="238">
        <v>0</v>
      </c>
      <c r="T146" s="239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40" t="s">
        <v>260</v>
      </c>
      <c r="AT146" s="240" t="s">
        <v>256</v>
      </c>
      <c r="AU146" s="240" t="s">
        <v>83</v>
      </c>
      <c r="AY146" s="18" t="s">
        <v>253</v>
      </c>
      <c r="BE146" s="241">
        <f>IF(N146="základní",J146,0)</f>
        <v>0</v>
      </c>
      <c r="BF146" s="241">
        <f>IF(N146="snížená",J146,0)</f>
        <v>0</v>
      </c>
      <c r="BG146" s="241">
        <f>IF(N146="zákl. přenesená",J146,0)</f>
        <v>0</v>
      </c>
      <c r="BH146" s="241">
        <f>IF(N146="sníž. přenesená",J146,0)</f>
        <v>0</v>
      </c>
      <c r="BI146" s="241">
        <f>IF(N146="nulová",J146,0)</f>
        <v>0</v>
      </c>
      <c r="BJ146" s="18" t="s">
        <v>83</v>
      </c>
      <c r="BK146" s="241">
        <f>ROUND(I146*H146,2)</f>
        <v>0</v>
      </c>
      <c r="BL146" s="18" t="s">
        <v>260</v>
      </c>
      <c r="BM146" s="240" t="s">
        <v>2892</v>
      </c>
    </row>
    <row r="147" s="2" customFormat="1" ht="44.25" customHeight="1">
      <c r="A147" s="39"/>
      <c r="B147" s="40"/>
      <c r="C147" s="229" t="s">
        <v>410</v>
      </c>
      <c r="D147" s="229" t="s">
        <v>256</v>
      </c>
      <c r="E147" s="230" t="s">
        <v>1635</v>
      </c>
      <c r="F147" s="231" t="s">
        <v>2893</v>
      </c>
      <c r="G147" s="232" t="s">
        <v>1372</v>
      </c>
      <c r="H147" s="233">
        <v>76</v>
      </c>
      <c r="I147" s="234"/>
      <c r="J147" s="235">
        <f>ROUND(I147*H147,2)</f>
        <v>0</v>
      </c>
      <c r="K147" s="231" t="s">
        <v>1</v>
      </c>
      <c r="L147" s="45"/>
      <c r="M147" s="236" t="s">
        <v>1</v>
      </c>
      <c r="N147" s="237" t="s">
        <v>41</v>
      </c>
      <c r="O147" s="92"/>
      <c r="P147" s="238">
        <f>O147*H147</f>
        <v>0</v>
      </c>
      <c r="Q147" s="238">
        <v>0</v>
      </c>
      <c r="R147" s="238">
        <f>Q147*H147</f>
        <v>0</v>
      </c>
      <c r="S147" s="238">
        <v>0</v>
      </c>
      <c r="T147" s="239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40" t="s">
        <v>260</v>
      </c>
      <c r="AT147" s="240" t="s">
        <v>256</v>
      </c>
      <c r="AU147" s="240" t="s">
        <v>83</v>
      </c>
      <c r="AY147" s="18" t="s">
        <v>253</v>
      </c>
      <c r="BE147" s="241">
        <f>IF(N147="základní",J147,0)</f>
        <v>0</v>
      </c>
      <c r="BF147" s="241">
        <f>IF(N147="snížená",J147,0)</f>
        <v>0</v>
      </c>
      <c r="BG147" s="241">
        <f>IF(N147="zákl. přenesená",J147,0)</f>
        <v>0</v>
      </c>
      <c r="BH147" s="241">
        <f>IF(N147="sníž. přenesená",J147,0)</f>
        <v>0</v>
      </c>
      <c r="BI147" s="241">
        <f>IF(N147="nulová",J147,0)</f>
        <v>0</v>
      </c>
      <c r="BJ147" s="18" t="s">
        <v>83</v>
      </c>
      <c r="BK147" s="241">
        <f>ROUND(I147*H147,2)</f>
        <v>0</v>
      </c>
      <c r="BL147" s="18" t="s">
        <v>260</v>
      </c>
      <c r="BM147" s="240" t="s">
        <v>2894</v>
      </c>
    </row>
    <row r="148" s="2" customFormat="1" ht="16.5" customHeight="1">
      <c r="A148" s="39"/>
      <c r="B148" s="40"/>
      <c r="C148" s="229" t="s">
        <v>414</v>
      </c>
      <c r="D148" s="229" t="s">
        <v>256</v>
      </c>
      <c r="E148" s="230" t="s">
        <v>1637</v>
      </c>
      <c r="F148" s="231" t="s">
        <v>1652</v>
      </c>
      <c r="G148" s="232" t="s">
        <v>1372</v>
      </c>
      <c r="H148" s="233">
        <v>57</v>
      </c>
      <c r="I148" s="234"/>
      <c r="J148" s="235">
        <f>ROUND(I148*H148,2)</f>
        <v>0</v>
      </c>
      <c r="K148" s="231" t="s">
        <v>1</v>
      </c>
      <c r="L148" s="45"/>
      <c r="M148" s="236" t="s">
        <v>1</v>
      </c>
      <c r="N148" s="237" t="s">
        <v>41</v>
      </c>
      <c r="O148" s="92"/>
      <c r="P148" s="238">
        <f>O148*H148</f>
        <v>0</v>
      </c>
      <c r="Q148" s="238">
        <v>0</v>
      </c>
      <c r="R148" s="238">
        <f>Q148*H148</f>
        <v>0</v>
      </c>
      <c r="S148" s="238">
        <v>0</v>
      </c>
      <c r="T148" s="239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40" t="s">
        <v>260</v>
      </c>
      <c r="AT148" s="240" t="s">
        <v>256</v>
      </c>
      <c r="AU148" s="240" t="s">
        <v>83</v>
      </c>
      <c r="AY148" s="18" t="s">
        <v>253</v>
      </c>
      <c r="BE148" s="241">
        <f>IF(N148="základní",J148,0)</f>
        <v>0</v>
      </c>
      <c r="BF148" s="241">
        <f>IF(N148="snížená",J148,0)</f>
        <v>0</v>
      </c>
      <c r="BG148" s="241">
        <f>IF(N148="zákl. přenesená",J148,0)</f>
        <v>0</v>
      </c>
      <c r="BH148" s="241">
        <f>IF(N148="sníž. přenesená",J148,0)</f>
        <v>0</v>
      </c>
      <c r="BI148" s="241">
        <f>IF(N148="nulová",J148,0)</f>
        <v>0</v>
      </c>
      <c r="BJ148" s="18" t="s">
        <v>83</v>
      </c>
      <c r="BK148" s="241">
        <f>ROUND(I148*H148,2)</f>
        <v>0</v>
      </c>
      <c r="BL148" s="18" t="s">
        <v>260</v>
      </c>
      <c r="BM148" s="240" t="s">
        <v>2895</v>
      </c>
    </row>
    <row r="149" s="2" customFormat="1" ht="16.5" customHeight="1">
      <c r="A149" s="39"/>
      <c r="B149" s="40"/>
      <c r="C149" s="229" t="s">
        <v>7</v>
      </c>
      <c r="D149" s="229" t="s">
        <v>256</v>
      </c>
      <c r="E149" s="230" t="s">
        <v>1639</v>
      </c>
      <c r="F149" s="231" t="s">
        <v>1654</v>
      </c>
      <c r="G149" s="232" t="s">
        <v>1372</v>
      </c>
      <c r="H149" s="233">
        <v>2</v>
      </c>
      <c r="I149" s="234"/>
      <c r="J149" s="235">
        <f>ROUND(I149*H149,2)</f>
        <v>0</v>
      </c>
      <c r="K149" s="231" t="s">
        <v>1</v>
      </c>
      <c r="L149" s="45"/>
      <c r="M149" s="236" t="s">
        <v>1</v>
      </c>
      <c r="N149" s="237" t="s">
        <v>41</v>
      </c>
      <c r="O149" s="92"/>
      <c r="P149" s="238">
        <f>O149*H149</f>
        <v>0</v>
      </c>
      <c r="Q149" s="238">
        <v>0</v>
      </c>
      <c r="R149" s="238">
        <f>Q149*H149</f>
        <v>0</v>
      </c>
      <c r="S149" s="238">
        <v>0</v>
      </c>
      <c r="T149" s="239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40" t="s">
        <v>260</v>
      </c>
      <c r="AT149" s="240" t="s">
        <v>256</v>
      </c>
      <c r="AU149" s="240" t="s">
        <v>83</v>
      </c>
      <c r="AY149" s="18" t="s">
        <v>253</v>
      </c>
      <c r="BE149" s="241">
        <f>IF(N149="základní",J149,0)</f>
        <v>0</v>
      </c>
      <c r="BF149" s="241">
        <f>IF(N149="snížená",J149,0)</f>
        <v>0</v>
      </c>
      <c r="BG149" s="241">
        <f>IF(N149="zákl. přenesená",J149,0)</f>
        <v>0</v>
      </c>
      <c r="BH149" s="241">
        <f>IF(N149="sníž. přenesená",J149,0)</f>
        <v>0</v>
      </c>
      <c r="BI149" s="241">
        <f>IF(N149="nulová",J149,0)</f>
        <v>0</v>
      </c>
      <c r="BJ149" s="18" t="s">
        <v>83</v>
      </c>
      <c r="BK149" s="241">
        <f>ROUND(I149*H149,2)</f>
        <v>0</v>
      </c>
      <c r="BL149" s="18" t="s">
        <v>260</v>
      </c>
      <c r="BM149" s="240" t="s">
        <v>2896</v>
      </c>
    </row>
    <row r="150" s="2" customFormat="1" ht="16.5" customHeight="1">
      <c r="A150" s="39"/>
      <c r="B150" s="40"/>
      <c r="C150" s="229" t="s">
        <v>428</v>
      </c>
      <c r="D150" s="229" t="s">
        <v>256</v>
      </c>
      <c r="E150" s="230" t="s">
        <v>1641</v>
      </c>
      <c r="F150" s="231" t="s">
        <v>2897</v>
      </c>
      <c r="G150" s="232" t="s">
        <v>1372</v>
      </c>
      <c r="H150" s="233">
        <v>4</v>
      </c>
      <c r="I150" s="234"/>
      <c r="J150" s="235">
        <f>ROUND(I150*H150,2)</f>
        <v>0</v>
      </c>
      <c r="K150" s="231" t="s">
        <v>1</v>
      </c>
      <c r="L150" s="45"/>
      <c r="M150" s="236" t="s">
        <v>1</v>
      </c>
      <c r="N150" s="237" t="s">
        <v>41</v>
      </c>
      <c r="O150" s="92"/>
      <c r="P150" s="238">
        <f>O150*H150</f>
        <v>0</v>
      </c>
      <c r="Q150" s="238">
        <v>0</v>
      </c>
      <c r="R150" s="238">
        <f>Q150*H150</f>
        <v>0</v>
      </c>
      <c r="S150" s="238">
        <v>0</v>
      </c>
      <c r="T150" s="239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40" t="s">
        <v>260</v>
      </c>
      <c r="AT150" s="240" t="s">
        <v>256</v>
      </c>
      <c r="AU150" s="240" t="s">
        <v>83</v>
      </c>
      <c r="AY150" s="18" t="s">
        <v>253</v>
      </c>
      <c r="BE150" s="241">
        <f>IF(N150="základní",J150,0)</f>
        <v>0</v>
      </c>
      <c r="BF150" s="241">
        <f>IF(N150="snížená",J150,0)</f>
        <v>0</v>
      </c>
      <c r="BG150" s="241">
        <f>IF(N150="zákl. přenesená",J150,0)</f>
        <v>0</v>
      </c>
      <c r="BH150" s="241">
        <f>IF(N150="sníž. přenesená",J150,0)</f>
        <v>0</v>
      </c>
      <c r="BI150" s="241">
        <f>IF(N150="nulová",J150,0)</f>
        <v>0</v>
      </c>
      <c r="BJ150" s="18" t="s">
        <v>83</v>
      </c>
      <c r="BK150" s="241">
        <f>ROUND(I150*H150,2)</f>
        <v>0</v>
      </c>
      <c r="BL150" s="18" t="s">
        <v>260</v>
      </c>
      <c r="BM150" s="240" t="s">
        <v>2898</v>
      </c>
    </row>
    <row r="151" s="2" customFormat="1" ht="24.15" customHeight="1">
      <c r="A151" s="39"/>
      <c r="B151" s="40"/>
      <c r="C151" s="229" t="s">
        <v>432</v>
      </c>
      <c r="D151" s="229" t="s">
        <v>256</v>
      </c>
      <c r="E151" s="230" t="s">
        <v>1643</v>
      </c>
      <c r="F151" s="231" t="s">
        <v>1662</v>
      </c>
      <c r="G151" s="232" t="s">
        <v>1663</v>
      </c>
      <c r="H151" s="233">
        <v>16</v>
      </c>
      <c r="I151" s="234"/>
      <c r="J151" s="235">
        <f>ROUND(I151*H151,2)</f>
        <v>0</v>
      </c>
      <c r="K151" s="231" t="s">
        <v>1</v>
      </c>
      <c r="L151" s="45"/>
      <c r="M151" s="302" t="s">
        <v>1</v>
      </c>
      <c r="N151" s="303" t="s">
        <v>41</v>
      </c>
      <c r="O151" s="304"/>
      <c r="P151" s="305">
        <f>O151*H151</f>
        <v>0</v>
      </c>
      <c r="Q151" s="305">
        <v>0</v>
      </c>
      <c r="R151" s="305">
        <f>Q151*H151</f>
        <v>0</v>
      </c>
      <c r="S151" s="305">
        <v>0</v>
      </c>
      <c r="T151" s="306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40" t="s">
        <v>260</v>
      </c>
      <c r="AT151" s="240" t="s">
        <v>256</v>
      </c>
      <c r="AU151" s="240" t="s">
        <v>83</v>
      </c>
      <c r="AY151" s="18" t="s">
        <v>253</v>
      </c>
      <c r="BE151" s="241">
        <f>IF(N151="základní",J151,0)</f>
        <v>0</v>
      </c>
      <c r="BF151" s="241">
        <f>IF(N151="snížená",J151,0)</f>
        <v>0</v>
      </c>
      <c r="BG151" s="241">
        <f>IF(N151="zákl. přenesená",J151,0)</f>
        <v>0</v>
      </c>
      <c r="BH151" s="241">
        <f>IF(N151="sníž. přenesená",J151,0)</f>
        <v>0</v>
      </c>
      <c r="BI151" s="241">
        <f>IF(N151="nulová",J151,0)</f>
        <v>0</v>
      </c>
      <c r="BJ151" s="18" t="s">
        <v>83</v>
      </c>
      <c r="BK151" s="241">
        <f>ROUND(I151*H151,2)</f>
        <v>0</v>
      </c>
      <c r="BL151" s="18" t="s">
        <v>260</v>
      </c>
      <c r="BM151" s="240" t="s">
        <v>2899</v>
      </c>
    </row>
    <row r="152" s="2" customFormat="1" ht="6.96" customHeight="1">
      <c r="A152" s="39"/>
      <c r="B152" s="67"/>
      <c r="C152" s="68"/>
      <c r="D152" s="68"/>
      <c r="E152" s="68"/>
      <c r="F152" s="68"/>
      <c r="G152" s="68"/>
      <c r="H152" s="68"/>
      <c r="I152" s="68"/>
      <c r="J152" s="68"/>
      <c r="K152" s="68"/>
      <c r="L152" s="45"/>
      <c r="M152" s="39"/>
      <c r="O152" s="39"/>
      <c r="P152" s="39"/>
      <c r="Q152" s="39"/>
      <c r="R152" s="39"/>
      <c r="S152" s="39"/>
      <c r="T152" s="39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</row>
  </sheetData>
  <sheetProtection sheet="1" autoFilter="0" formatColumns="0" formatRows="0" objects="1" scenarios="1" spinCount="100000" saltValue="HCfm8QGvFp6f5QW9viv+15+4ShqFXpQrn6ZX3WSGaukfL2MyyijcZS+/XTbafGYLoOEfA+KmA65nbyTDp2kqxw==" hashValue="GxYyYBgiwJ4eK45uOJnZvERduTAQVeof7bwbTXR4YK+ZRhAo/9Xbdu8FDTkvouST66q8iT/GtmSUL0IwmfsFUA==" algorithmName="SHA-512" password="CC35"/>
  <autoFilter ref="C125:K151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2:H112"/>
    <mergeCell ref="E116:H116"/>
    <mergeCell ref="E114:H114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168</v>
      </c>
    </row>
    <row r="3" s="1" customFormat="1" ht="6.96" customHeight="1">
      <c r="B3" s="149"/>
      <c r="C3" s="150"/>
      <c r="D3" s="150"/>
      <c r="E3" s="150"/>
      <c r="F3" s="150"/>
      <c r="G3" s="150"/>
      <c r="H3" s="150"/>
      <c r="I3" s="150"/>
      <c r="J3" s="150"/>
      <c r="K3" s="150"/>
      <c r="L3" s="21"/>
      <c r="AT3" s="18" t="s">
        <v>85</v>
      </c>
    </row>
    <row r="4" s="1" customFormat="1" ht="24.96" customHeight="1">
      <c r="B4" s="21"/>
      <c r="D4" s="151" t="s">
        <v>184</v>
      </c>
      <c r="L4" s="21"/>
      <c r="M4" s="152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3" t="s">
        <v>16</v>
      </c>
      <c r="L6" s="21"/>
    </row>
    <row r="7" s="1" customFormat="1" ht="16.5" customHeight="1">
      <c r="B7" s="21"/>
      <c r="E7" s="154" t="str">
        <f>'Rekapitulace stavby'!K6</f>
        <v>REKONSTRUKCE HOTELU KVĚTNICE - 3. etapa</v>
      </c>
      <c r="F7" s="153"/>
      <c r="G7" s="153"/>
      <c r="H7" s="153"/>
      <c r="L7" s="21"/>
    </row>
    <row r="8">
      <c r="B8" s="21"/>
      <c r="D8" s="153" t="s">
        <v>198</v>
      </c>
      <c r="L8" s="21"/>
    </row>
    <row r="9" s="1" customFormat="1" ht="16.5" customHeight="1">
      <c r="B9" s="21"/>
      <c r="E9" s="154" t="s">
        <v>2073</v>
      </c>
      <c r="F9" s="1"/>
      <c r="G9" s="1"/>
      <c r="H9" s="1"/>
      <c r="L9" s="21"/>
    </row>
    <row r="10" s="1" customFormat="1" ht="12" customHeight="1">
      <c r="B10" s="21"/>
      <c r="D10" s="153" t="s">
        <v>206</v>
      </c>
      <c r="L10" s="21"/>
    </row>
    <row r="11" s="2" customFormat="1" ht="16.5" customHeight="1">
      <c r="A11" s="39"/>
      <c r="B11" s="45"/>
      <c r="C11" s="39"/>
      <c r="D11" s="39"/>
      <c r="E11" s="165" t="s">
        <v>2863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3" t="s">
        <v>1390</v>
      </c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6.5" customHeight="1">
      <c r="A13" s="39"/>
      <c r="B13" s="45"/>
      <c r="C13" s="39"/>
      <c r="D13" s="39"/>
      <c r="E13" s="155" t="s">
        <v>2900</v>
      </c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3" t="s">
        <v>18</v>
      </c>
      <c r="E15" s="39"/>
      <c r="F15" s="142" t="s">
        <v>1</v>
      </c>
      <c r="G15" s="39"/>
      <c r="H15" s="39"/>
      <c r="I15" s="153" t="s">
        <v>19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3" t="s">
        <v>20</v>
      </c>
      <c r="E16" s="39"/>
      <c r="F16" s="142" t="s">
        <v>21</v>
      </c>
      <c r="G16" s="39"/>
      <c r="H16" s="39"/>
      <c r="I16" s="153" t="s">
        <v>22</v>
      </c>
      <c r="J16" s="156" t="str">
        <f>'Rekapitulace stavby'!AN8</f>
        <v>15. 5. 2025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3" t="s">
        <v>24</v>
      </c>
      <c r="E18" s="39"/>
      <c r="F18" s="39"/>
      <c r="G18" s="39"/>
      <c r="H18" s="39"/>
      <c r="I18" s="153" t="s">
        <v>25</v>
      </c>
      <c r="J18" s="142" t="s">
        <v>1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2" t="s">
        <v>26</v>
      </c>
      <c r="F19" s="39"/>
      <c r="G19" s="39"/>
      <c r="H19" s="39"/>
      <c r="I19" s="153" t="s">
        <v>27</v>
      </c>
      <c r="J19" s="142" t="s">
        <v>1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3" t="s">
        <v>28</v>
      </c>
      <c r="E21" s="39"/>
      <c r="F21" s="39"/>
      <c r="G21" s="39"/>
      <c r="H21" s="39"/>
      <c r="I21" s="153" t="s">
        <v>25</v>
      </c>
      <c r="J21" s="34" t="str">
        <f>'Rekapitulace stavby'!AN13</f>
        <v>Vyplň údaj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'Rekapitulace stavby'!E14</f>
        <v>Vyplň údaj</v>
      </c>
      <c r="F22" s="142"/>
      <c r="G22" s="142"/>
      <c r="H22" s="142"/>
      <c r="I22" s="153" t="s">
        <v>27</v>
      </c>
      <c r="J22" s="34" t="str">
        <f>'Rekapitulace stavby'!AN14</f>
        <v>Vyplň údaj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3" t="s">
        <v>30</v>
      </c>
      <c r="E24" s="39"/>
      <c r="F24" s="39"/>
      <c r="G24" s="39"/>
      <c r="H24" s="39"/>
      <c r="I24" s="153" t="s">
        <v>25</v>
      </c>
      <c r="J24" s="142" t="s">
        <v>1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2" t="s">
        <v>31</v>
      </c>
      <c r="F25" s="39"/>
      <c r="G25" s="39"/>
      <c r="H25" s="39"/>
      <c r="I25" s="153" t="s">
        <v>27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3" t="s">
        <v>33</v>
      </c>
      <c r="E27" s="39"/>
      <c r="F27" s="39"/>
      <c r="G27" s="39"/>
      <c r="H27" s="39"/>
      <c r="I27" s="153" t="s">
        <v>25</v>
      </c>
      <c r="J27" s="142" t="str">
        <f>IF('Rekapitulace stavby'!AN19="","",'Rekapitulace stavby'!AN19)</f>
        <v/>
      </c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2" t="str">
        <f>IF('Rekapitulace stavby'!E20="","",'Rekapitulace stavby'!E20)</f>
        <v xml:space="preserve"> </v>
      </c>
      <c r="F28" s="39"/>
      <c r="G28" s="39"/>
      <c r="H28" s="39"/>
      <c r="I28" s="153" t="s">
        <v>27</v>
      </c>
      <c r="J28" s="142" t="str">
        <f>IF('Rekapitulace stavby'!AN20="","",'Rekapitulace stavby'!AN20)</f>
        <v/>
      </c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3" t="s">
        <v>35</v>
      </c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6.5" customHeight="1">
      <c r="A31" s="157"/>
      <c r="B31" s="158"/>
      <c r="C31" s="157"/>
      <c r="D31" s="157"/>
      <c r="E31" s="159" t="s">
        <v>1</v>
      </c>
      <c r="F31" s="159"/>
      <c r="G31" s="159"/>
      <c r="H31" s="159"/>
      <c r="I31" s="157"/>
      <c r="J31" s="157"/>
      <c r="K31" s="157"/>
      <c r="L31" s="160"/>
      <c r="S31" s="157"/>
      <c r="T31" s="157"/>
      <c r="U31" s="157"/>
      <c r="V31" s="157"/>
      <c r="W31" s="157"/>
      <c r="X31" s="157"/>
      <c r="Y31" s="157"/>
      <c r="Z31" s="157"/>
      <c r="AA31" s="157"/>
      <c r="AB31" s="157"/>
      <c r="AC31" s="157"/>
      <c r="AD31" s="157"/>
      <c r="AE31" s="157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1"/>
      <c r="E33" s="161"/>
      <c r="F33" s="161"/>
      <c r="G33" s="161"/>
      <c r="H33" s="161"/>
      <c r="I33" s="161"/>
      <c r="J33" s="161"/>
      <c r="K33" s="161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2" t="s">
        <v>36</v>
      </c>
      <c r="E34" s="39"/>
      <c r="F34" s="39"/>
      <c r="G34" s="39"/>
      <c r="H34" s="39"/>
      <c r="I34" s="39"/>
      <c r="J34" s="163">
        <f>ROUND(J124,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1"/>
      <c r="E35" s="161"/>
      <c r="F35" s="161"/>
      <c r="G35" s="161"/>
      <c r="H35" s="161"/>
      <c r="I35" s="161"/>
      <c r="J35" s="161"/>
      <c r="K35" s="161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4" t="s">
        <v>38</v>
      </c>
      <c r="G36" s="39"/>
      <c r="H36" s="39"/>
      <c r="I36" s="164" t="s">
        <v>37</v>
      </c>
      <c r="J36" s="164" t="s">
        <v>39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65" t="s">
        <v>40</v>
      </c>
      <c r="E37" s="153" t="s">
        <v>41</v>
      </c>
      <c r="F37" s="166">
        <f>ROUND((SUM(BE124:BE270)),  2)</f>
        <v>0</v>
      </c>
      <c r="G37" s="39"/>
      <c r="H37" s="39"/>
      <c r="I37" s="167">
        <v>0.20999999999999999</v>
      </c>
      <c r="J37" s="166">
        <f>ROUND(((SUM(BE124:BE270))*I37),  2)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53" t="s">
        <v>42</v>
      </c>
      <c r="F38" s="166">
        <f>ROUND((SUM(BF124:BF270)),  2)</f>
        <v>0</v>
      </c>
      <c r="G38" s="39"/>
      <c r="H38" s="39"/>
      <c r="I38" s="167">
        <v>0.12</v>
      </c>
      <c r="J38" s="166">
        <f>ROUND(((SUM(BF124:BF270))*I38),  2)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3" t="s">
        <v>43</v>
      </c>
      <c r="F39" s="166">
        <f>ROUND((SUM(BG124:BG270)),  2)</f>
        <v>0</v>
      </c>
      <c r="G39" s="39"/>
      <c r="H39" s="39"/>
      <c r="I39" s="167">
        <v>0.20999999999999999</v>
      </c>
      <c r="J39" s="166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3" t="s">
        <v>44</v>
      </c>
      <c r="F40" s="166">
        <f>ROUND((SUM(BH124:BH270)),  2)</f>
        <v>0</v>
      </c>
      <c r="G40" s="39"/>
      <c r="H40" s="39"/>
      <c r="I40" s="167">
        <v>0.12</v>
      </c>
      <c r="J40" s="166">
        <f>0</f>
        <v>0</v>
      </c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53" t="s">
        <v>45</v>
      </c>
      <c r="F41" s="166">
        <f>ROUND((SUM(BI124:BI270)),  2)</f>
        <v>0</v>
      </c>
      <c r="G41" s="39"/>
      <c r="H41" s="39"/>
      <c r="I41" s="167">
        <v>0</v>
      </c>
      <c r="J41" s="166">
        <f>0</f>
        <v>0</v>
      </c>
      <c r="K41" s="39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68"/>
      <c r="D43" s="169" t="s">
        <v>46</v>
      </c>
      <c r="E43" s="170"/>
      <c r="F43" s="170"/>
      <c r="G43" s="171" t="s">
        <v>47</v>
      </c>
      <c r="H43" s="172" t="s">
        <v>48</v>
      </c>
      <c r="I43" s="170"/>
      <c r="J43" s="173">
        <f>SUM(J34:J41)</f>
        <v>0</v>
      </c>
      <c r="K43" s="174"/>
      <c r="L43" s="64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64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5" t="s">
        <v>49</v>
      </c>
      <c r="E50" s="176"/>
      <c r="F50" s="176"/>
      <c r="G50" s="175" t="s">
        <v>50</v>
      </c>
      <c r="H50" s="176"/>
      <c r="I50" s="176"/>
      <c r="J50" s="176"/>
      <c r="K50" s="176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7" t="s">
        <v>51</v>
      </c>
      <c r="E61" s="178"/>
      <c r="F61" s="179" t="s">
        <v>52</v>
      </c>
      <c r="G61" s="177" t="s">
        <v>51</v>
      </c>
      <c r="H61" s="178"/>
      <c r="I61" s="178"/>
      <c r="J61" s="180" t="s">
        <v>52</v>
      </c>
      <c r="K61" s="178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5" t="s">
        <v>53</v>
      </c>
      <c r="E65" s="181"/>
      <c r="F65" s="181"/>
      <c r="G65" s="175" t="s">
        <v>54</v>
      </c>
      <c r="H65" s="181"/>
      <c r="I65" s="181"/>
      <c r="J65" s="181"/>
      <c r="K65" s="181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7" t="s">
        <v>51</v>
      </c>
      <c r="E76" s="178"/>
      <c r="F76" s="179" t="s">
        <v>52</v>
      </c>
      <c r="G76" s="177" t="s">
        <v>51</v>
      </c>
      <c r="H76" s="178"/>
      <c r="I76" s="178"/>
      <c r="J76" s="180" t="s">
        <v>52</v>
      </c>
      <c r="K76" s="178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2"/>
      <c r="C77" s="183"/>
      <c r="D77" s="183"/>
      <c r="E77" s="183"/>
      <c r="F77" s="183"/>
      <c r="G77" s="183"/>
      <c r="H77" s="183"/>
      <c r="I77" s="183"/>
      <c r="J77" s="183"/>
      <c r="K77" s="183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4"/>
      <c r="C81" s="185"/>
      <c r="D81" s="185"/>
      <c r="E81" s="185"/>
      <c r="F81" s="185"/>
      <c r="G81" s="185"/>
      <c r="H81" s="185"/>
      <c r="I81" s="185"/>
      <c r="J81" s="185"/>
      <c r="K81" s="185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217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6" t="str">
        <f>E7</f>
        <v>REKONSTRUKCE HOTELU KVĚTNICE - 3. etapa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198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1" customFormat="1" ht="16.5" customHeight="1">
      <c r="B87" s="22"/>
      <c r="C87" s="23"/>
      <c r="D87" s="23"/>
      <c r="E87" s="186" t="s">
        <v>2073</v>
      </c>
      <c r="F87" s="23"/>
      <c r="G87" s="23"/>
      <c r="H87" s="23"/>
      <c r="I87" s="23"/>
      <c r="J87" s="23"/>
      <c r="K87" s="23"/>
      <c r="L87" s="21"/>
    </row>
    <row r="88" s="1" customFormat="1" ht="12" customHeight="1">
      <c r="B88" s="22"/>
      <c r="C88" s="33" t="s">
        <v>206</v>
      </c>
      <c r="D88" s="23"/>
      <c r="E88" s="23"/>
      <c r="F88" s="23"/>
      <c r="G88" s="23"/>
      <c r="H88" s="23"/>
      <c r="I88" s="23"/>
      <c r="J88" s="23"/>
      <c r="K88" s="23"/>
      <c r="L88" s="21"/>
    </row>
    <row r="89" s="2" customFormat="1" ht="16.5" customHeight="1">
      <c r="A89" s="39"/>
      <c r="B89" s="40"/>
      <c r="C89" s="41"/>
      <c r="D89" s="41"/>
      <c r="E89" s="310" t="s">
        <v>2863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12" customHeight="1">
      <c r="A90" s="39"/>
      <c r="B90" s="40"/>
      <c r="C90" s="33" t="s">
        <v>1390</v>
      </c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6.5" customHeight="1">
      <c r="A91" s="39"/>
      <c r="B91" s="40"/>
      <c r="C91" s="41"/>
      <c r="D91" s="41"/>
      <c r="E91" s="77" t="str">
        <f>E13</f>
        <v>D.1.4.5.2 - U - osvětlení - U</v>
      </c>
      <c r="F91" s="41"/>
      <c r="G91" s="41"/>
      <c r="H91" s="41"/>
      <c r="I91" s="41"/>
      <c r="J91" s="41"/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2" customHeight="1">
      <c r="A93" s="39"/>
      <c r="B93" s="40"/>
      <c r="C93" s="33" t="s">
        <v>20</v>
      </c>
      <c r="D93" s="41"/>
      <c r="E93" s="41"/>
      <c r="F93" s="28" t="str">
        <f>F16</f>
        <v>Tišnov</v>
      </c>
      <c r="G93" s="41"/>
      <c r="H93" s="41"/>
      <c r="I93" s="33" t="s">
        <v>22</v>
      </c>
      <c r="J93" s="80" t="str">
        <f>IF(J16="","",J16)</f>
        <v>15. 5. 2025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25.65" customHeight="1">
      <c r="A95" s="39"/>
      <c r="B95" s="40"/>
      <c r="C95" s="33" t="s">
        <v>24</v>
      </c>
      <c r="D95" s="41"/>
      <c r="E95" s="41"/>
      <c r="F95" s="28" t="str">
        <f>E19</f>
        <v>Město Tišnov</v>
      </c>
      <c r="G95" s="41"/>
      <c r="H95" s="41"/>
      <c r="I95" s="33" t="s">
        <v>30</v>
      </c>
      <c r="J95" s="37" t="str">
        <f>E25</f>
        <v>BURIAN-KŘIVINKA ARCHITECTS</v>
      </c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15.15" customHeight="1">
      <c r="A96" s="39"/>
      <c r="B96" s="40"/>
      <c r="C96" s="33" t="s">
        <v>28</v>
      </c>
      <c r="D96" s="41"/>
      <c r="E96" s="41"/>
      <c r="F96" s="28" t="str">
        <f>IF(E22="","",E22)</f>
        <v>Vyplň údaj</v>
      </c>
      <c r="G96" s="41"/>
      <c r="H96" s="41"/>
      <c r="I96" s="33" t="s">
        <v>33</v>
      </c>
      <c r="J96" s="37" t="str">
        <f>E28</f>
        <v xml:space="preserve"> 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9.28" customHeight="1">
      <c r="A98" s="39"/>
      <c r="B98" s="40"/>
      <c r="C98" s="187" t="s">
        <v>218</v>
      </c>
      <c r="D98" s="188"/>
      <c r="E98" s="188"/>
      <c r="F98" s="188"/>
      <c r="G98" s="188"/>
      <c r="H98" s="188"/>
      <c r="I98" s="188"/>
      <c r="J98" s="189" t="s">
        <v>219</v>
      </c>
      <c r="K98" s="188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s="2" customFormat="1" ht="22.8" customHeight="1">
      <c r="A100" s="39"/>
      <c r="B100" s="40"/>
      <c r="C100" s="190" t="s">
        <v>220</v>
      </c>
      <c r="D100" s="41"/>
      <c r="E100" s="41"/>
      <c r="F100" s="41"/>
      <c r="G100" s="41"/>
      <c r="H100" s="41"/>
      <c r="I100" s="41"/>
      <c r="J100" s="111">
        <f>J124</f>
        <v>0</v>
      </c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221</v>
      </c>
    </row>
    <row r="101" s="2" customFormat="1" ht="21.84" customHeight="1">
      <c r="A101" s="39"/>
      <c r="B101" s="40"/>
      <c r="C101" s="41"/>
      <c r="D101" s="41"/>
      <c r="E101" s="41"/>
      <c r="F101" s="41"/>
      <c r="G101" s="41"/>
      <c r="H101" s="41"/>
      <c r="I101" s="41"/>
      <c r="J101" s="41"/>
      <c r="K101" s="41"/>
      <c r="L101" s="64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</row>
    <row r="102" s="2" customFormat="1" ht="6.96" customHeight="1">
      <c r="A102" s="39"/>
      <c r="B102" s="67"/>
      <c r="C102" s="68"/>
      <c r="D102" s="68"/>
      <c r="E102" s="68"/>
      <c r="F102" s="68"/>
      <c r="G102" s="68"/>
      <c r="H102" s="68"/>
      <c r="I102" s="68"/>
      <c r="J102" s="68"/>
      <c r="K102" s="68"/>
      <c r="L102" s="64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</row>
    <row r="106" s="2" customFormat="1" ht="6.96" customHeight="1">
      <c r="A106" s="39"/>
      <c r="B106" s="69"/>
      <c r="C106" s="70"/>
      <c r="D106" s="70"/>
      <c r="E106" s="70"/>
      <c r="F106" s="70"/>
      <c r="G106" s="70"/>
      <c r="H106" s="70"/>
      <c r="I106" s="70"/>
      <c r="J106" s="70"/>
      <c r="K106" s="70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="2" customFormat="1" ht="24.96" customHeight="1">
      <c r="A107" s="39"/>
      <c r="B107" s="40"/>
      <c r="C107" s="24" t="s">
        <v>238</v>
      </c>
      <c r="D107" s="41"/>
      <c r="E107" s="41"/>
      <c r="F107" s="41"/>
      <c r="G107" s="41"/>
      <c r="H107" s="41"/>
      <c r="I107" s="41"/>
      <c r="J107" s="41"/>
      <c r="K107" s="41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6.96" customHeight="1">
      <c r="A108" s="39"/>
      <c r="B108" s="40"/>
      <c r="C108" s="41"/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12" customHeight="1">
      <c r="A109" s="39"/>
      <c r="B109" s="40"/>
      <c r="C109" s="33" t="s">
        <v>16</v>
      </c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16.5" customHeight="1">
      <c r="A110" s="39"/>
      <c r="B110" s="40"/>
      <c r="C110" s="41"/>
      <c r="D110" s="41"/>
      <c r="E110" s="186" t="str">
        <f>E7</f>
        <v>REKONSTRUKCE HOTELU KVĚTNICE - 3. etapa</v>
      </c>
      <c r="F110" s="33"/>
      <c r="G110" s="33"/>
      <c r="H110" s="33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1" customFormat="1" ht="12" customHeight="1">
      <c r="B111" s="22"/>
      <c r="C111" s="33" t="s">
        <v>198</v>
      </c>
      <c r="D111" s="23"/>
      <c r="E111" s="23"/>
      <c r="F111" s="23"/>
      <c r="G111" s="23"/>
      <c r="H111" s="23"/>
      <c r="I111" s="23"/>
      <c r="J111" s="23"/>
      <c r="K111" s="23"/>
      <c r="L111" s="21"/>
    </row>
    <row r="112" s="1" customFormat="1" ht="16.5" customHeight="1">
      <c r="B112" s="22"/>
      <c r="C112" s="23"/>
      <c r="D112" s="23"/>
      <c r="E112" s="186" t="s">
        <v>2073</v>
      </c>
      <c r="F112" s="23"/>
      <c r="G112" s="23"/>
      <c r="H112" s="23"/>
      <c r="I112" s="23"/>
      <c r="J112" s="23"/>
      <c r="K112" s="23"/>
      <c r="L112" s="21"/>
    </row>
    <row r="113" s="1" customFormat="1" ht="12" customHeight="1">
      <c r="B113" s="22"/>
      <c r="C113" s="33" t="s">
        <v>206</v>
      </c>
      <c r="D113" s="23"/>
      <c r="E113" s="23"/>
      <c r="F113" s="23"/>
      <c r="G113" s="23"/>
      <c r="H113" s="23"/>
      <c r="I113" s="23"/>
      <c r="J113" s="23"/>
      <c r="K113" s="23"/>
      <c r="L113" s="21"/>
    </row>
    <row r="114" s="2" customFormat="1" ht="16.5" customHeight="1">
      <c r="A114" s="39"/>
      <c r="B114" s="40"/>
      <c r="C114" s="41"/>
      <c r="D114" s="41"/>
      <c r="E114" s="310" t="s">
        <v>2863</v>
      </c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2" customHeight="1">
      <c r="A115" s="39"/>
      <c r="B115" s="40"/>
      <c r="C115" s="33" t="s">
        <v>1390</v>
      </c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6.5" customHeight="1">
      <c r="A116" s="39"/>
      <c r="B116" s="40"/>
      <c r="C116" s="41"/>
      <c r="D116" s="41"/>
      <c r="E116" s="77" t="str">
        <f>E13</f>
        <v>D.1.4.5.2 - U - osvětlení - U</v>
      </c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6.96" customHeight="1">
      <c r="A117" s="39"/>
      <c r="B117" s="40"/>
      <c r="C117" s="41"/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2" customHeight="1">
      <c r="A118" s="39"/>
      <c r="B118" s="40"/>
      <c r="C118" s="33" t="s">
        <v>20</v>
      </c>
      <c r="D118" s="41"/>
      <c r="E118" s="41"/>
      <c r="F118" s="28" t="str">
        <f>F16</f>
        <v>Tišnov</v>
      </c>
      <c r="G118" s="41"/>
      <c r="H118" s="41"/>
      <c r="I118" s="33" t="s">
        <v>22</v>
      </c>
      <c r="J118" s="80" t="str">
        <f>IF(J16="","",J16)</f>
        <v>15. 5. 2025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6.96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25.65" customHeight="1">
      <c r="A120" s="39"/>
      <c r="B120" s="40"/>
      <c r="C120" s="33" t="s">
        <v>24</v>
      </c>
      <c r="D120" s="41"/>
      <c r="E120" s="41"/>
      <c r="F120" s="28" t="str">
        <f>E19</f>
        <v>Město Tišnov</v>
      </c>
      <c r="G120" s="41"/>
      <c r="H120" s="41"/>
      <c r="I120" s="33" t="s">
        <v>30</v>
      </c>
      <c r="J120" s="37" t="str">
        <f>E25</f>
        <v>BURIAN-KŘIVINKA ARCHITECTS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5.15" customHeight="1">
      <c r="A121" s="39"/>
      <c r="B121" s="40"/>
      <c r="C121" s="33" t="s">
        <v>28</v>
      </c>
      <c r="D121" s="41"/>
      <c r="E121" s="41"/>
      <c r="F121" s="28" t="str">
        <f>IF(E22="","",E22)</f>
        <v>Vyplň údaj</v>
      </c>
      <c r="G121" s="41"/>
      <c r="H121" s="41"/>
      <c r="I121" s="33" t="s">
        <v>33</v>
      </c>
      <c r="J121" s="37" t="str">
        <f>E28</f>
        <v xml:space="preserve"> </v>
      </c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0.32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11" customFormat="1" ht="29.28" customHeight="1">
      <c r="A123" s="202"/>
      <c r="B123" s="203"/>
      <c r="C123" s="204" t="s">
        <v>239</v>
      </c>
      <c r="D123" s="205" t="s">
        <v>61</v>
      </c>
      <c r="E123" s="205" t="s">
        <v>57</v>
      </c>
      <c r="F123" s="205" t="s">
        <v>58</v>
      </c>
      <c r="G123" s="205" t="s">
        <v>240</v>
      </c>
      <c r="H123" s="205" t="s">
        <v>241</v>
      </c>
      <c r="I123" s="205" t="s">
        <v>242</v>
      </c>
      <c r="J123" s="205" t="s">
        <v>219</v>
      </c>
      <c r="K123" s="206" t="s">
        <v>243</v>
      </c>
      <c r="L123" s="207"/>
      <c r="M123" s="101" t="s">
        <v>1</v>
      </c>
      <c r="N123" s="102" t="s">
        <v>40</v>
      </c>
      <c r="O123" s="102" t="s">
        <v>244</v>
      </c>
      <c r="P123" s="102" t="s">
        <v>245</v>
      </c>
      <c r="Q123" s="102" t="s">
        <v>246</v>
      </c>
      <c r="R123" s="102" t="s">
        <v>247</v>
      </c>
      <c r="S123" s="102" t="s">
        <v>248</v>
      </c>
      <c r="T123" s="103" t="s">
        <v>249</v>
      </c>
      <c r="U123" s="202"/>
      <c r="V123" s="202"/>
      <c r="W123" s="202"/>
      <c r="X123" s="202"/>
      <c r="Y123" s="202"/>
      <c r="Z123" s="202"/>
      <c r="AA123" s="202"/>
      <c r="AB123" s="202"/>
      <c r="AC123" s="202"/>
      <c r="AD123" s="202"/>
      <c r="AE123" s="202"/>
    </row>
    <row r="124" s="2" customFormat="1" ht="22.8" customHeight="1">
      <c r="A124" s="39"/>
      <c r="B124" s="40"/>
      <c r="C124" s="108" t="s">
        <v>250</v>
      </c>
      <c r="D124" s="41"/>
      <c r="E124" s="41"/>
      <c r="F124" s="41"/>
      <c r="G124" s="41"/>
      <c r="H124" s="41"/>
      <c r="I124" s="41"/>
      <c r="J124" s="208">
        <f>BK124</f>
        <v>0</v>
      </c>
      <c r="K124" s="41"/>
      <c r="L124" s="45"/>
      <c r="M124" s="104"/>
      <c r="N124" s="209"/>
      <c r="O124" s="105"/>
      <c r="P124" s="210">
        <f>SUM(P125:P270)</f>
        <v>0</v>
      </c>
      <c r="Q124" s="105"/>
      <c r="R124" s="210">
        <f>SUM(R125:R270)</f>
        <v>0</v>
      </c>
      <c r="S124" s="105"/>
      <c r="T124" s="211">
        <f>SUM(T125:T270)</f>
        <v>0</v>
      </c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T124" s="18" t="s">
        <v>75</v>
      </c>
      <c r="AU124" s="18" t="s">
        <v>221</v>
      </c>
      <c r="BK124" s="212">
        <f>SUM(BK125:BK270)</f>
        <v>0</v>
      </c>
    </row>
    <row r="125" s="2" customFormat="1" ht="24.15" customHeight="1">
      <c r="A125" s="39"/>
      <c r="B125" s="40"/>
      <c r="C125" s="229" t="s">
        <v>76</v>
      </c>
      <c r="D125" s="229" t="s">
        <v>256</v>
      </c>
      <c r="E125" s="230" t="s">
        <v>1665</v>
      </c>
      <c r="F125" s="231" t="s">
        <v>2901</v>
      </c>
      <c r="G125" s="232" t="s">
        <v>1372</v>
      </c>
      <c r="H125" s="233">
        <v>11</v>
      </c>
      <c r="I125" s="234"/>
      <c r="J125" s="235">
        <f>ROUND(I125*H125,2)</f>
        <v>0</v>
      </c>
      <c r="K125" s="231" t="s">
        <v>1</v>
      </c>
      <c r="L125" s="45"/>
      <c r="M125" s="236" t="s">
        <v>1</v>
      </c>
      <c r="N125" s="237" t="s">
        <v>41</v>
      </c>
      <c r="O125" s="92"/>
      <c r="P125" s="238">
        <f>O125*H125</f>
        <v>0</v>
      </c>
      <c r="Q125" s="238">
        <v>0</v>
      </c>
      <c r="R125" s="238">
        <f>Q125*H125</f>
        <v>0</v>
      </c>
      <c r="S125" s="238">
        <v>0</v>
      </c>
      <c r="T125" s="239">
        <f>S125*H125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R125" s="240" t="s">
        <v>260</v>
      </c>
      <c r="AT125" s="240" t="s">
        <v>256</v>
      </c>
      <c r="AU125" s="240" t="s">
        <v>76</v>
      </c>
      <c r="AY125" s="18" t="s">
        <v>253</v>
      </c>
      <c r="BE125" s="241">
        <f>IF(N125="základní",J125,0)</f>
        <v>0</v>
      </c>
      <c r="BF125" s="241">
        <f>IF(N125="snížená",J125,0)</f>
        <v>0</v>
      </c>
      <c r="BG125" s="241">
        <f>IF(N125="zákl. přenesená",J125,0)</f>
        <v>0</v>
      </c>
      <c r="BH125" s="241">
        <f>IF(N125="sníž. přenesená",J125,0)</f>
        <v>0</v>
      </c>
      <c r="BI125" s="241">
        <f>IF(N125="nulová",J125,0)</f>
        <v>0</v>
      </c>
      <c r="BJ125" s="18" t="s">
        <v>83</v>
      </c>
      <c r="BK125" s="241">
        <f>ROUND(I125*H125,2)</f>
        <v>0</v>
      </c>
      <c r="BL125" s="18" t="s">
        <v>260</v>
      </c>
      <c r="BM125" s="240" t="s">
        <v>85</v>
      </c>
    </row>
    <row r="126" s="2" customFormat="1">
      <c r="A126" s="39"/>
      <c r="B126" s="40"/>
      <c r="C126" s="41"/>
      <c r="D126" s="249" t="s">
        <v>479</v>
      </c>
      <c r="E126" s="41"/>
      <c r="F126" s="301" t="s">
        <v>2902</v>
      </c>
      <c r="G126" s="41"/>
      <c r="H126" s="41"/>
      <c r="I126" s="244"/>
      <c r="J126" s="41"/>
      <c r="K126" s="41"/>
      <c r="L126" s="45"/>
      <c r="M126" s="245"/>
      <c r="N126" s="246"/>
      <c r="O126" s="92"/>
      <c r="P126" s="92"/>
      <c r="Q126" s="92"/>
      <c r="R126" s="92"/>
      <c r="S126" s="92"/>
      <c r="T126" s="93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T126" s="18" t="s">
        <v>479</v>
      </c>
      <c r="AU126" s="18" t="s">
        <v>76</v>
      </c>
    </row>
    <row r="127" s="2" customFormat="1" ht="16.5" customHeight="1">
      <c r="A127" s="39"/>
      <c r="B127" s="40"/>
      <c r="C127" s="229" t="s">
        <v>76</v>
      </c>
      <c r="D127" s="229" t="s">
        <v>256</v>
      </c>
      <c r="E127" s="230" t="s">
        <v>1668</v>
      </c>
      <c r="F127" s="231" t="s">
        <v>1669</v>
      </c>
      <c r="G127" s="232" t="s">
        <v>1372</v>
      </c>
      <c r="H127" s="233">
        <v>11</v>
      </c>
      <c r="I127" s="234"/>
      <c r="J127" s="235">
        <f>ROUND(I127*H127,2)</f>
        <v>0</v>
      </c>
      <c r="K127" s="231" t="s">
        <v>1</v>
      </c>
      <c r="L127" s="45"/>
      <c r="M127" s="236" t="s">
        <v>1</v>
      </c>
      <c r="N127" s="237" t="s">
        <v>41</v>
      </c>
      <c r="O127" s="92"/>
      <c r="P127" s="238">
        <f>O127*H127</f>
        <v>0</v>
      </c>
      <c r="Q127" s="238">
        <v>0</v>
      </c>
      <c r="R127" s="238">
        <f>Q127*H127</f>
        <v>0</v>
      </c>
      <c r="S127" s="238">
        <v>0</v>
      </c>
      <c r="T127" s="239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40" t="s">
        <v>260</v>
      </c>
      <c r="AT127" s="240" t="s">
        <v>256</v>
      </c>
      <c r="AU127" s="240" t="s">
        <v>76</v>
      </c>
      <c r="AY127" s="18" t="s">
        <v>253</v>
      </c>
      <c r="BE127" s="241">
        <f>IF(N127="základní",J127,0)</f>
        <v>0</v>
      </c>
      <c r="BF127" s="241">
        <f>IF(N127="snížená",J127,0)</f>
        <v>0</v>
      </c>
      <c r="BG127" s="241">
        <f>IF(N127="zákl. přenesená",J127,0)</f>
        <v>0</v>
      </c>
      <c r="BH127" s="241">
        <f>IF(N127="sníž. přenesená",J127,0)</f>
        <v>0</v>
      </c>
      <c r="BI127" s="241">
        <f>IF(N127="nulová",J127,0)</f>
        <v>0</v>
      </c>
      <c r="BJ127" s="18" t="s">
        <v>83</v>
      </c>
      <c r="BK127" s="241">
        <f>ROUND(I127*H127,2)</f>
        <v>0</v>
      </c>
      <c r="BL127" s="18" t="s">
        <v>260</v>
      </c>
      <c r="BM127" s="240" t="s">
        <v>260</v>
      </c>
    </row>
    <row r="128" s="2" customFormat="1" ht="16.5" customHeight="1">
      <c r="A128" s="39"/>
      <c r="B128" s="40"/>
      <c r="C128" s="229" t="s">
        <v>76</v>
      </c>
      <c r="D128" s="229" t="s">
        <v>256</v>
      </c>
      <c r="E128" s="230" t="s">
        <v>1670</v>
      </c>
      <c r="F128" s="231" t="s">
        <v>1671</v>
      </c>
      <c r="G128" s="232" t="s">
        <v>1372</v>
      </c>
      <c r="H128" s="233">
        <v>11</v>
      </c>
      <c r="I128" s="234"/>
      <c r="J128" s="235">
        <f>ROUND(I128*H128,2)</f>
        <v>0</v>
      </c>
      <c r="K128" s="231" t="s">
        <v>1</v>
      </c>
      <c r="L128" s="45"/>
      <c r="M128" s="236" t="s">
        <v>1</v>
      </c>
      <c r="N128" s="237" t="s">
        <v>41</v>
      </c>
      <c r="O128" s="92"/>
      <c r="P128" s="238">
        <f>O128*H128</f>
        <v>0</v>
      </c>
      <c r="Q128" s="238">
        <v>0</v>
      </c>
      <c r="R128" s="238">
        <f>Q128*H128</f>
        <v>0</v>
      </c>
      <c r="S128" s="238">
        <v>0</v>
      </c>
      <c r="T128" s="239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40" t="s">
        <v>260</v>
      </c>
      <c r="AT128" s="240" t="s">
        <v>256</v>
      </c>
      <c r="AU128" s="240" t="s">
        <v>76</v>
      </c>
      <c r="AY128" s="18" t="s">
        <v>253</v>
      </c>
      <c r="BE128" s="241">
        <f>IF(N128="základní",J128,0)</f>
        <v>0</v>
      </c>
      <c r="BF128" s="241">
        <f>IF(N128="snížená",J128,0)</f>
        <v>0</v>
      </c>
      <c r="BG128" s="241">
        <f>IF(N128="zákl. přenesená",J128,0)</f>
        <v>0</v>
      </c>
      <c r="BH128" s="241">
        <f>IF(N128="sníž. přenesená",J128,0)</f>
        <v>0</v>
      </c>
      <c r="BI128" s="241">
        <f>IF(N128="nulová",J128,0)</f>
        <v>0</v>
      </c>
      <c r="BJ128" s="18" t="s">
        <v>83</v>
      </c>
      <c r="BK128" s="241">
        <f>ROUND(I128*H128,2)</f>
        <v>0</v>
      </c>
      <c r="BL128" s="18" t="s">
        <v>260</v>
      </c>
      <c r="BM128" s="240" t="s">
        <v>254</v>
      </c>
    </row>
    <row r="129" s="2" customFormat="1" ht="21.75" customHeight="1">
      <c r="A129" s="39"/>
      <c r="B129" s="40"/>
      <c r="C129" s="229" t="s">
        <v>76</v>
      </c>
      <c r="D129" s="229" t="s">
        <v>256</v>
      </c>
      <c r="E129" s="230" t="s">
        <v>1672</v>
      </c>
      <c r="F129" s="231" t="s">
        <v>1673</v>
      </c>
      <c r="G129" s="232" t="s">
        <v>1372</v>
      </c>
      <c r="H129" s="233">
        <v>1</v>
      </c>
      <c r="I129" s="234"/>
      <c r="J129" s="235">
        <f>ROUND(I129*H129,2)</f>
        <v>0</v>
      </c>
      <c r="K129" s="231" t="s">
        <v>1</v>
      </c>
      <c r="L129" s="45"/>
      <c r="M129" s="236" t="s">
        <v>1</v>
      </c>
      <c r="N129" s="237" t="s">
        <v>41</v>
      </c>
      <c r="O129" s="92"/>
      <c r="P129" s="238">
        <f>O129*H129</f>
        <v>0</v>
      </c>
      <c r="Q129" s="238">
        <v>0</v>
      </c>
      <c r="R129" s="238">
        <f>Q129*H129</f>
        <v>0</v>
      </c>
      <c r="S129" s="238">
        <v>0</v>
      </c>
      <c r="T129" s="239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40" t="s">
        <v>260</v>
      </c>
      <c r="AT129" s="240" t="s">
        <v>256</v>
      </c>
      <c r="AU129" s="240" t="s">
        <v>76</v>
      </c>
      <c r="AY129" s="18" t="s">
        <v>253</v>
      </c>
      <c r="BE129" s="241">
        <f>IF(N129="základní",J129,0)</f>
        <v>0</v>
      </c>
      <c r="BF129" s="241">
        <f>IF(N129="snížená",J129,0)</f>
        <v>0</v>
      </c>
      <c r="BG129" s="241">
        <f>IF(N129="zákl. přenesená",J129,0)</f>
        <v>0</v>
      </c>
      <c r="BH129" s="241">
        <f>IF(N129="sníž. přenesená",J129,0)</f>
        <v>0</v>
      </c>
      <c r="BI129" s="241">
        <f>IF(N129="nulová",J129,0)</f>
        <v>0</v>
      </c>
      <c r="BJ129" s="18" t="s">
        <v>83</v>
      </c>
      <c r="BK129" s="241">
        <f>ROUND(I129*H129,2)</f>
        <v>0</v>
      </c>
      <c r="BL129" s="18" t="s">
        <v>260</v>
      </c>
      <c r="BM129" s="240" t="s">
        <v>328</v>
      </c>
    </row>
    <row r="130" s="2" customFormat="1">
      <c r="A130" s="39"/>
      <c r="B130" s="40"/>
      <c r="C130" s="41"/>
      <c r="D130" s="249" t="s">
        <v>479</v>
      </c>
      <c r="E130" s="41"/>
      <c r="F130" s="301" t="s">
        <v>1674</v>
      </c>
      <c r="G130" s="41"/>
      <c r="H130" s="41"/>
      <c r="I130" s="244"/>
      <c r="J130" s="41"/>
      <c r="K130" s="41"/>
      <c r="L130" s="45"/>
      <c r="M130" s="245"/>
      <c r="N130" s="246"/>
      <c r="O130" s="92"/>
      <c r="P130" s="92"/>
      <c r="Q130" s="92"/>
      <c r="R130" s="92"/>
      <c r="S130" s="92"/>
      <c r="T130" s="93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T130" s="18" t="s">
        <v>479</v>
      </c>
      <c r="AU130" s="18" t="s">
        <v>76</v>
      </c>
    </row>
    <row r="131" s="2" customFormat="1" ht="21.75" customHeight="1">
      <c r="A131" s="39"/>
      <c r="B131" s="40"/>
      <c r="C131" s="229" t="s">
        <v>76</v>
      </c>
      <c r="D131" s="229" t="s">
        <v>256</v>
      </c>
      <c r="E131" s="230" t="s">
        <v>1675</v>
      </c>
      <c r="F131" s="231" t="s">
        <v>1676</v>
      </c>
      <c r="G131" s="232" t="s">
        <v>1372</v>
      </c>
      <c r="H131" s="233">
        <v>1</v>
      </c>
      <c r="I131" s="234"/>
      <c r="J131" s="235">
        <f>ROUND(I131*H131,2)</f>
        <v>0</v>
      </c>
      <c r="K131" s="231" t="s">
        <v>1</v>
      </c>
      <c r="L131" s="45"/>
      <c r="M131" s="236" t="s">
        <v>1</v>
      </c>
      <c r="N131" s="237" t="s">
        <v>41</v>
      </c>
      <c r="O131" s="92"/>
      <c r="P131" s="238">
        <f>O131*H131</f>
        <v>0</v>
      </c>
      <c r="Q131" s="238">
        <v>0</v>
      </c>
      <c r="R131" s="238">
        <f>Q131*H131</f>
        <v>0</v>
      </c>
      <c r="S131" s="238">
        <v>0</v>
      </c>
      <c r="T131" s="239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40" t="s">
        <v>260</v>
      </c>
      <c r="AT131" s="240" t="s">
        <v>256</v>
      </c>
      <c r="AU131" s="240" t="s">
        <v>76</v>
      </c>
      <c r="AY131" s="18" t="s">
        <v>253</v>
      </c>
      <c r="BE131" s="241">
        <f>IF(N131="základní",J131,0)</f>
        <v>0</v>
      </c>
      <c r="BF131" s="241">
        <f>IF(N131="snížená",J131,0)</f>
        <v>0</v>
      </c>
      <c r="BG131" s="241">
        <f>IF(N131="zákl. přenesená",J131,0)</f>
        <v>0</v>
      </c>
      <c r="BH131" s="241">
        <f>IF(N131="sníž. přenesená",J131,0)</f>
        <v>0</v>
      </c>
      <c r="BI131" s="241">
        <f>IF(N131="nulová",J131,0)</f>
        <v>0</v>
      </c>
      <c r="BJ131" s="18" t="s">
        <v>83</v>
      </c>
      <c r="BK131" s="241">
        <f>ROUND(I131*H131,2)</f>
        <v>0</v>
      </c>
      <c r="BL131" s="18" t="s">
        <v>260</v>
      </c>
      <c r="BM131" s="240" t="s">
        <v>375</v>
      </c>
    </row>
    <row r="132" s="2" customFormat="1" ht="16.5" customHeight="1">
      <c r="A132" s="39"/>
      <c r="B132" s="40"/>
      <c r="C132" s="229" t="s">
        <v>76</v>
      </c>
      <c r="D132" s="229" t="s">
        <v>256</v>
      </c>
      <c r="E132" s="230" t="s">
        <v>1670</v>
      </c>
      <c r="F132" s="231" t="s">
        <v>1671</v>
      </c>
      <c r="G132" s="232" t="s">
        <v>1372</v>
      </c>
      <c r="H132" s="233">
        <v>1</v>
      </c>
      <c r="I132" s="234"/>
      <c r="J132" s="235">
        <f>ROUND(I132*H132,2)</f>
        <v>0</v>
      </c>
      <c r="K132" s="231" t="s">
        <v>1</v>
      </c>
      <c r="L132" s="45"/>
      <c r="M132" s="236" t="s">
        <v>1</v>
      </c>
      <c r="N132" s="237" t="s">
        <v>41</v>
      </c>
      <c r="O132" s="92"/>
      <c r="P132" s="238">
        <f>O132*H132</f>
        <v>0</v>
      </c>
      <c r="Q132" s="238">
        <v>0</v>
      </c>
      <c r="R132" s="238">
        <f>Q132*H132</f>
        <v>0</v>
      </c>
      <c r="S132" s="238">
        <v>0</v>
      </c>
      <c r="T132" s="239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40" t="s">
        <v>260</v>
      </c>
      <c r="AT132" s="240" t="s">
        <v>256</v>
      </c>
      <c r="AU132" s="240" t="s">
        <v>76</v>
      </c>
      <c r="AY132" s="18" t="s">
        <v>253</v>
      </c>
      <c r="BE132" s="241">
        <f>IF(N132="základní",J132,0)</f>
        <v>0</v>
      </c>
      <c r="BF132" s="241">
        <f>IF(N132="snížená",J132,0)</f>
        <v>0</v>
      </c>
      <c r="BG132" s="241">
        <f>IF(N132="zákl. přenesená",J132,0)</f>
        <v>0</v>
      </c>
      <c r="BH132" s="241">
        <f>IF(N132="sníž. přenesená",J132,0)</f>
        <v>0</v>
      </c>
      <c r="BI132" s="241">
        <f>IF(N132="nulová",J132,0)</f>
        <v>0</v>
      </c>
      <c r="BJ132" s="18" t="s">
        <v>83</v>
      </c>
      <c r="BK132" s="241">
        <f>ROUND(I132*H132,2)</f>
        <v>0</v>
      </c>
      <c r="BL132" s="18" t="s">
        <v>260</v>
      </c>
      <c r="BM132" s="240" t="s">
        <v>8</v>
      </c>
    </row>
    <row r="133" s="2" customFormat="1" ht="16.5" customHeight="1">
      <c r="A133" s="39"/>
      <c r="B133" s="40"/>
      <c r="C133" s="229" t="s">
        <v>76</v>
      </c>
      <c r="D133" s="229" t="s">
        <v>256</v>
      </c>
      <c r="E133" s="230" t="s">
        <v>1677</v>
      </c>
      <c r="F133" s="231" t="s">
        <v>1671</v>
      </c>
      <c r="G133" s="232" t="s">
        <v>1372</v>
      </c>
      <c r="H133" s="233">
        <v>1</v>
      </c>
      <c r="I133" s="234"/>
      <c r="J133" s="235">
        <f>ROUND(I133*H133,2)</f>
        <v>0</v>
      </c>
      <c r="K133" s="231" t="s">
        <v>1</v>
      </c>
      <c r="L133" s="45"/>
      <c r="M133" s="236" t="s">
        <v>1</v>
      </c>
      <c r="N133" s="237" t="s">
        <v>41</v>
      </c>
      <c r="O133" s="92"/>
      <c r="P133" s="238">
        <f>O133*H133</f>
        <v>0</v>
      </c>
      <c r="Q133" s="238">
        <v>0</v>
      </c>
      <c r="R133" s="238">
        <f>Q133*H133</f>
        <v>0</v>
      </c>
      <c r="S133" s="238">
        <v>0</v>
      </c>
      <c r="T133" s="239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40" t="s">
        <v>260</v>
      </c>
      <c r="AT133" s="240" t="s">
        <v>256</v>
      </c>
      <c r="AU133" s="240" t="s">
        <v>76</v>
      </c>
      <c r="AY133" s="18" t="s">
        <v>253</v>
      </c>
      <c r="BE133" s="241">
        <f>IF(N133="základní",J133,0)</f>
        <v>0</v>
      </c>
      <c r="BF133" s="241">
        <f>IF(N133="snížená",J133,0)</f>
        <v>0</v>
      </c>
      <c r="BG133" s="241">
        <f>IF(N133="zákl. přenesená",J133,0)</f>
        <v>0</v>
      </c>
      <c r="BH133" s="241">
        <f>IF(N133="sníž. přenesená",J133,0)</f>
        <v>0</v>
      </c>
      <c r="BI133" s="241">
        <f>IF(N133="nulová",J133,0)</f>
        <v>0</v>
      </c>
      <c r="BJ133" s="18" t="s">
        <v>83</v>
      </c>
      <c r="BK133" s="241">
        <f>ROUND(I133*H133,2)</f>
        <v>0</v>
      </c>
      <c r="BL133" s="18" t="s">
        <v>260</v>
      </c>
      <c r="BM133" s="240" t="s">
        <v>390</v>
      </c>
    </row>
    <row r="134" s="2" customFormat="1" ht="24.15" customHeight="1">
      <c r="A134" s="39"/>
      <c r="B134" s="40"/>
      <c r="C134" s="229" t="s">
        <v>76</v>
      </c>
      <c r="D134" s="229" t="s">
        <v>256</v>
      </c>
      <c r="E134" s="230" t="s">
        <v>1685</v>
      </c>
      <c r="F134" s="231" t="s">
        <v>1686</v>
      </c>
      <c r="G134" s="232" t="s">
        <v>1372</v>
      </c>
      <c r="H134" s="233">
        <v>18</v>
      </c>
      <c r="I134" s="234"/>
      <c r="J134" s="235">
        <f>ROUND(I134*H134,2)</f>
        <v>0</v>
      </c>
      <c r="K134" s="231" t="s">
        <v>1</v>
      </c>
      <c r="L134" s="45"/>
      <c r="M134" s="236" t="s">
        <v>1</v>
      </c>
      <c r="N134" s="237" t="s">
        <v>41</v>
      </c>
      <c r="O134" s="92"/>
      <c r="P134" s="238">
        <f>O134*H134</f>
        <v>0</v>
      </c>
      <c r="Q134" s="238">
        <v>0</v>
      </c>
      <c r="R134" s="238">
        <f>Q134*H134</f>
        <v>0</v>
      </c>
      <c r="S134" s="238">
        <v>0</v>
      </c>
      <c r="T134" s="239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40" t="s">
        <v>260</v>
      </c>
      <c r="AT134" s="240" t="s">
        <v>256</v>
      </c>
      <c r="AU134" s="240" t="s">
        <v>76</v>
      </c>
      <c r="AY134" s="18" t="s">
        <v>253</v>
      </c>
      <c r="BE134" s="241">
        <f>IF(N134="základní",J134,0)</f>
        <v>0</v>
      </c>
      <c r="BF134" s="241">
        <f>IF(N134="snížená",J134,0)</f>
        <v>0</v>
      </c>
      <c r="BG134" s="241">
        <f>IF(N134="zákl. přenesená",J134,0)</f>
        <v>0</v>
      </c>
      <c r="BH134" s="241">
        <f>IF(N134="sníž. přenesená",J134,0)</f>
        <v>0</v>
      </c>
      <c r="BI134" s="241">
        <f>IF(N134="nulová",J134,0)</f>
        <v>0</v>
      </c>
      <c r="BJ134" s="18" t="s">
        <v>83</v>
      </c>
      <c r="BK134" s="241">
        <f>ROUND(I134*H134,2)</f>
        <v>0</v>
      </c>
      <c r="BL134" s="18" t="s">
        <v>260</v>
      </c>
      <c r="BM134" s="240" t="s">
        <v>398</v>
      </c>
    </row>
    <row r="135" s="2" customFormat="1">
      <c r="A135" s="39"/>
      <c r="B135" s="40"/>
      <c r="C135" s="41"/>
      <c r="D135" s="249" t="s">
        <v>479</v>
      </c>
      <c r="E135" s="41"/>
      <c r="F135" s="301" t="s">
        <v>1687</v>
      </c>
      <c r="G135" s="41"/>
      <c r="H135" s="41"/>
      <c r="I135" s="244"/>
      <c r="J135" s="41"/>
      <c r="K135" s="41"/>
      <c r="L135" s="45"/>
      <c r="M135" s="245"/>
      <c r="N135" s="246"/>
      <c r="O135" s="92"/>
      <c r="P135" s="92"/>
      <c r="Q135" s="92"/>
      <c r="R135" s="92"/>
      <c r="S135" s="92"/>
      <c r="T135" s="93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T135" s="18" t="s">
        <v>479</v>
      </c>
      <c r="AU135" s="18" t="s">
        <v>76</v>
      </c>
    </row>
    <row r="136" s="2" customFormat="1" ht="16.5" customHeight="1">
      <c r="A136" s="39"/>
      <c r="B136" s="40"/>
      <c r="C136" s="229" t="s">
        <v>76</v>
      </c>
      <c r="D136" s="229" t="s">
        <v>256</v>
      </c>
      <c r="E136" s="230" t="s">
        <v>1670</v>
      </c>
      <c r="F136" s="231" t="s">
        <v>1671</v>
      </c>
      <c r="G136" s="232" t="s">
        <v>1372</v>
      </c>
      <c r="H136" s="233">
        <v>18</v>
      </c>
      <c r="I136" s="234"/>
      <c r="J136" s="235">
        <f>ROUND(I136*H136,2)</f>
        <v>0</v>
      </c>
      <c r="K136" s="231" t="s">
        <v>1</v>
      </c>
      <c r="L136" s="45"/>
      <c r="M136" s="236" t="s">
        <v>1</v>
      </c>
      <c r="N136" s="237" t="s">
        <v>41</v>
      </c>
      <c r="O136" s="92"/>
      <c r="P136" s="238">
        <f>O136*H136</f>
        <v>0</v>
      </c>
      <c r="Q136" s="238">
        <v>0</v>
      </c>
      <c r="R136" s="238">
        <f>Q136*H136</f>
        <v>0</v>
      </c>
      <c r="S136" s="238">
        <v>0</v>
      </c>
      <c r="T136" s="239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40" t="s">
        <v>260</v>
      </c>
      <c r="AT136" s="240" t="s">
        <v>256</v>
      </c>
      <c r="AU136" s="240" t="s">
        <v>76</v>
      </c>
      <c r="AY136" s="18" t="s">
        <v>253</v>
      </c>
      <c r="BE136" s="241">
        <f>IF(N136="základní",J136,0)</f>
        <v>0</v>
      </c>
      <c r="BF136" s="241">
        <f>IF(N136="snížená",J136,0)</f>
        <v>0</v>
      </c>
      <c r="BG136" s="241">
        <f>IF(N136="zákl. přenesená",J136,0)</f>
        <v>0</v>
      </c>
      <c r="BH136" s="241">
        <f>IF(N136="sníž. přenesená",J136,0)</f>
        <v>0</v>
      </c>
      <c r="BI136" s="241">
        <f>IF(N136="nulová",J136,0)</f>
        <v>0</v>
      </c>
      <c r="BJ136" s="18" t="s">
        <v>83</v>
      </c>
      <c r="BK136" s="241">
        <f>ROUND(I136*H136,2)</f>
        <v>0</v>
      </c>
      <c r="BL136" s="18" t="s">
        <v>260</v>
      </c>
      <c r="BM136" s="240" t="s">
        <v>406</v>
      </c>
    </row>
    <row r="137" s="2" customFormat="1" ht="24.15" customHeight="1">
      <c r="A137" s="39"/>
      <c r="B137" s="40"/>
      <c r="C137" s="229" t="s">
        <v>76</v>
      </c>
      <c r="D137" s="229" t="s">
        <v>256</v>
      </c>
      <c r="E137" s="230" t="s">
        <v>2903</v>
      </c>
      <c r="F137" s="231" t="s">
        <v>1689</v>
      </c>
      <c r="G137" s="232" t="s">
        <v>1663</v>
      </c>
      <c r="H137" s="233">
        <v>1</v>
      </c>
      <c r="I137" s="234"/>
      <c r="J137" s="235">
        <f>ROUND(I137*H137,2)</f>
        <v>0</v>
      </c>
      <c r="K137" s="231" t="s">
        <v>1</v>
      </c>
      <c r="L137" s="45"/>
      <c r="M137" s="236" t="s">
        <v>1</v>
      </c>
      <c r="N137" s="237" t="s">
        <v>41</v>
      </c>
      <c r="O137" s="92"/>
      <c r="P137" s="238">
        <f>O137*H137</f>
        <v>0</v>
      </c>
      <c r="Q137" s="238">
        <v>0</v>
      </c>
      <c r="R137" s="238">
        <f>Q137*H137</f>
        <v>0</v>
      </c>
      <c r="S137" s="238">
        <v>0</v>
      </c>
      <c r="T137" s="239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40" t="s">
        <v>260</v>
      </c>
      <c r="AT137" s="240" t="s">
        <v>256</v>
      </c>
      <c r="AU137" s="240" t="s">
        <v>76</v>
      </c>
      <c r="AY137" s="18" t="s">
        <v>253</v>
      </c>
      <c r="BE137" s="241">
        <f>IF(N137="základní",J137,0)</f>
        <v>0</v>
      </c>
      <c r="BF137" s="241">
        <f>IF(N137="snížená",J137,0)</f>
        <v>0</v>
      </c>
      <c r="BG137" s="241">
        <f>IF(N137="zákl. přenesená",J137,0)</f>
        <v>0</v>
      </c>
      <c r="BH137" s="241">
        <f>IF(N137="sníž. přenesená",J137,0)</f>
        <v>0</v>
      </c>
      <c r="BI137" s="241">
        <f>IF(N137="nulová",J137,0)</f>
        <v>0</v>
      </c>
      <c r="BJ137" s="18" t="s">
        <v>83</v>
      </c>
      <c r="BK137" s="241">
        <f>ROUND(I137*H137,2)</f>
        <v>0</v>
      </c>
      <c r="BL137" s="18" t="s">
        <v>260</v>
      </c>
      <c r="BM137" s="240" t="s">
        <v>414</v>
      </c>
    </row>
    <row r="138" s="2" customFormat="1">
      <c r="A138" s="39"/>
      <c r="B138" s="40"/>
      <c r="C138" s="41"/>
      <c r="D138" s="249" t="s">
        <v>479</v>
      </c>
      <c r="E138" s="41"/>
      <c r="F138" s="301" t="s">
        <v>2904</v>
      </c>
      <c r="G138" s="41"/>
      <c r="H138" s="41"/>
      <c r="I138" s="244"/>
      <c r="J138" s="41"/>
      <c r="K138" s="41"/>
      <c r="L138" s="45"/>
      <c r="M138" s="245"/>
      <c r="N138" s="246"/>
      <c r="O138" s="92"/>
      <c r="P138" s="92"/>
      <c r="Q138" s="92"/>
      <c r="R138" s="92"/>
      <c r="S138" s="92"/>
      <c r="T138" s="93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T138" s="18" t="s">
        <v>479</v>
      </c>
      <c r="AU138" s="18" t="s">
        <v>76</v>
      </c>
    </row>
    <row r="139" s="2" customFormat="1" ht="24.15" customHeight="1">
      <c r="A139" s="39"/>
      <c r="B139" s="40"/>
      <c r="C139" s="229" t="s">
        <v>76</v>
      </c>
      <c r="D139" s="229" t="s">
        <v>256</v>
      </c>
      <c r="E139" s="230" t="s">
        <v>2905</v>
      </c>
      <c r="F139" s="231" t="s">
        <v>1689</v>
      </c>
      <c r="G139" s="232" t="s">
        <v>1663</v>
      </c>
      <c r="H139" s="233">
        <v>1</v>
      </c>
      <c r="I139" s="234"/>
      <c r="J139" s="235">
        <f>ROUND(I139*H139,2)</f>
        <v>0</v>
      </c>
      <c r="K139" s="231" t="s">
        <v>1</v>
      </c>
      <c r="L139" s="45"/>
      <c r="M139" s="236" t="s">
        <v>1</v>
      </c>
      <c r="N139" s="237" t="s">
        <v>41</v>
      </c>
      <c r="O139" s="92"/>
      <c r="P139" s="238">
        <f>O139*H139</f>
        <v>0</v>
      </c>
      <c r="Q139" s="238">
        <v>0</v>
      </c>
      <c r="R139" s="238">
        <f>Q139*H139</f>
        <v>0</v>
      </c>
      <c r="S139" s="238">
        <v>0</v>
      </c>
      <c r="T139" s="239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40" t="s">
        <v>260</v>
      </c>
      <c r="AT139" s="240" t="s">
        <v>256</v>
      </c>
      <c r="AU139" s="240" t="s">
        <v>76</v>
      </c>
      <c r="AY139" s="18" t="s">
        <v>253</v>
      </c>
      <c r="BE139" s="241">
        <f>IF(N139="základní",J139,0)</f>
        <v>0</v>
      </c>
      <c r="BF139" s="241">
        <f>IF(N139="snížená",J139,0)</f>
        <v>0</v>
      </c>
      <c r="BG139" s="241">
        <f>IF(N139="zákl. přenesená",J139,0)</f>
        <v>0</v>
      </c>
      <c r="BH139" s="241">
        <f>IF(N139="sníž. přenesená",J139,0)</f>
        <v>0</v>
      </c>
      <c r="BI139" s="241">
        <f>IF(N139="nulová",J139,0)</f>
        <v>0</v>
      </c>
      <c r="BJ139" s="18" t="s">
        <v>83</v>
      </c>
      <c r="BK139" s="241">
        <f>ROUND(I139*H139,2)</f>
        <v>0</v>
      </c>
      <c r="BL139" s="18" t="s">
        <v>260</v>
      </c>
      <c r="BM139" s="240" t="s">
        <v>428</v>
      </c>
    </row>
    <row r="140" s="2" customFormat="1">
      <c r="A140" s="39"/>
      <c r="B140" s="40"/>
      <c r="C140" s="41"/>
      <c r="D140" s="249" t="s">
        <v>479</v>
      </c>
      <c r="E140" s="41"/>
      <c r="F140" s="301" t="s">
        <v>2906</v>
      </c>
      <c r="G140" s="41"/>
      <c r="H140" s="41"/>
      <c r="I140" s="244"/>
      <c r="J140" s="41"/>
      <c r="K140" s="41"/>
      <c r="L140" s="45"/>
      <c r="M140" s="245"/>
      <c r="N140" s="246"/>
      <c r="O140" s="92"/>
      <c r="P140" s="92"/>
      <c r="Q140" s="92"/>
      <c r="R140" s="92"/>
      <c r="S140" s="92"/>
      <c r="T140" s="93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T140" s="18" t="s">
        <v>479</v>
      </c>
      <c r="AU140" s="18" t="s">
        <v>76</v>
      </c>
    </row>
    <row r="141" s="2" customFormat="1" ht="16.5" customHeight="1">
      <c r="A141" s="39"/>
      <c r="B141" s="40"/>
      <c r="C141" s="229" t="s">
        <v>76</v>
      </c>
      <c r="D141" s="229" t="s">
        <v>256</v>
      </c>
      <c r="E141" s="230" t="s">
        <v>2907</v>
      </c>
      <c r="F141" s="231" t="s">
        <v>2908</v>
      </c>
      <c r="G141" s="232" t="s">
        <v>1372</v>
      </c>
      <c r="H141" s="233">
        <v>13</v>
      </c>
      <c r="I141" s="234"/>
      <c r="J141" s="235">
        <f>ROUND(I141*H141,2)</f>
        <v>0</v>
      </c>
      <c r="K141" s="231" t="s">
        <v>1</v>
      </c>
      <c r="L141" s="45"/>
      <c r="M141" s="236" t="s">
        <v>1</v>
      </c>
      <c r="N141" s="237" t="s">
        <v>41</v>
      </c>
      <c r="O141" s="92"/>
      <c r="P141" s="238">
        <f>O141*H141</f>
        <v>0</v>
      </c>
      <c r="Q141" s="238">
        <v>0</v>
      </c>
      <c r="R141" s="238">
        <f>Q141*H141</f>
        <v>0</v>
      </c>
      <c r="S141" s="238">
        <v>0</v>
      </c>
      <c r="T141" s="239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40" t="s">
        <v>260</v>
      </c>
      <c r="AT141" s="240" t="s">
        <v>256</v>
      </c>
      <c r="AU141" s="240" t="s">
        <v>76</v>
      </c>
      <c r="AY141" s="18" t="s">
        <v>253</v>
      </c>
      <c r="BE141" s="241">
        <f>IF(N141="základní",J141,0)</f>
        <v>0</v>
      </c>
      <c r="BF141" s="241">
        <f>IF(N141="snížená",J141,0)</f>
        <v>0</v>
      </c>
      <c r="BG141" s="241">
        <f>IF(N141="zákl. přenesená",J141,0)</f>
        <v>0</v>
      </c>
      <c r="BH141" s="241">
        <f>IF(N141="sníž. přenesená",J141,0)</f>
        <v>0</v>
      </c>
      <c r="BI141" s="241">
        <f>IF(N141="nulová",J141,0)</f>
        <v>0</v>
      </c>
      <c r="BJ141" s="18" t="s">
        <v>83</v>
      </c>
      <c r="BK141" s="241">
        <f>ROUND(I141*H141,2)</f>
        <v>0</v>
      </c>
      <c r="BL141" s="18" t="s">
        <v>260</v>
      </c>
      <c r="BM141" s="240" t="s">
        <v>437</v>
      </c>
    </row>
    <row r="142" s="2" customFormat="1" ht="24.15" customHeight="1">
      <c r="A142" s="39"/>
      <c r="B142" s="40"/>
      <c r="C142" s="229" t="s">
        <v>76</v>
      </c>
      <c r="D142" s="229" t="s">
        <v>256</v>
      </c>
      <c r="E142" s="230" t="s">
        <v>2909</v>
      </c>
      <c r="F142" s="231" t="s">
        <v>1698</v>
      </c>
      <c r="G142" s="232" t="s">
        <v>1</v>
      </c>
      <c r="H142" s="233">
        <v>0</v>
      </c>
      <c r="I142" s="234"/>
      <c r="J142" s="235">
        <f>ROUND(I142*H142,2)</f>
        <v>0</v>
      </c>
      <c r="K142" s="231" t="s">
        <v>1</v>
      </c>
      <c r="L142" s="45"/>
      <c r="M142" s="236" t="s">
        <v>1</v>
      </c>
      <c r="N142" s="237" t="s">
        <v>41</v>
      </c>
      <c r="O142" s="92"/>
      <c r="P142" s="238">
        <f>O142*H142</f>
        <v>0</v>
      </c>
      <c r="Q142" s="238">
        <v>0</v>
      </c>
      <c r="R142" s="238">
        <f>Q142*H142</f>
        <v>0</v>
      </c>
      <c r="S142" s="238">
        <v>0</v>
      </c>
      <c r="T142" s="239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40" t="s">
        <v>260</v>
      </c>
      <c r="AT142" s="240" t="s">
        <v>256</v>
      </c>
      <c r="AU142" s="240" t="s">
        <v>76</v>
      </c>
      <c r="AY142" s="18" t="s">
        <v>253</v>
      </c>
      <c r="BE142" s="241">
        <f>IF(N142="základní",J142,0)</f>
        <v>0</v>
      </c>
      <c r="BF142" s="241">
        <f>IF(N142="snížená",J142,0)</f>
        <v>0</v>
      </c>
      <c r="BG142" s="241">
        <f>IF(N142="zákl. přenesená",J142,0)</f>
        <v>0</v>
      </c>
      <c r="BH142" s="241">
        <f>IF(N142="sníž. přenesená",J142,0)</f>
        <v>0</v>
      </c>
      <c r="BI142" s="241">
        <f>IF(N142="nulová",J142,0)</f>
        <v>0</v>
      </c>
      <c r="BJ142" s="18" t="s">
        <v>83</v>
      </c>
      <c r="BK142" s="241">
        <f>ROUND(I142*H142,2)</f>
        <v>0</v>
      </c>
      <c r="BL142" s="18" t="s">
        <v>260</v>
      </c>
      <c r="BM142" s="240" t="s">
        <v>456</v>
      </c>
    </row>
    <row r="143" s="2" customFormat="1" ht="24.15" customHeight="1">
      <c r="A143" s="39"/>
      <c r="B143" s="40"/>
      <c r="C143" s="229" t="s">
        <v>76</v>
      </c>
      <c r="D143" s="229" t="s">
        <v>256</v>
      </c>
      <c r="E143" s="230" t="s">
        <v>2910</v>
      </c>
      <c r="F143" s="231" t="s">
        <v>2911</v>
      </c>
      <c r="G143" s="232" t="s">
        <v>2912</v>
      </c>
      <c r="H143" s="233">
        <v>3</v>
      </c>
      <c r="I143" s="234"/>
      <c r="J143" s="235">
        <f>ROUND(I143*H143,2)</f>
        <v>0</v>
      </c>
      <c r="K143" s="231" t="s">
        <v>1</v>
      </c>
      <c r="L143" s="45"/>
      <c r="M143" s="236" t="s">
        <v>1</v>
      </c>
      <c r="N143" s="237" t="s">
        <v>41</v>
      </c>
      <c r="O143" s="92"/>
      <c r="P143" s="238">
        <f>O143*H143</f>
        <v>0</v>
      </c>
      <c r="Q143" s="238">
        <v>0</v>
      </c>
      <c r="R143" s="238">
        <f>Q143*H143</f>
        <v>0</v>
      </c>
      <c r="S143" s="238">
        <v>0</v>
      </c>
      <c r="T143" s="239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40" t="s">
        <v>260</v>
      </c>
      <c r="AT143" s="240" t="s">
        <v>256</v>
      </c>
      <c r="AU143" s="240" t="s">
        <v>76</v>
      </c>
      <c r="AY143" s="18" t="s">
        <v>253</v>
      </c>
      <c r="BE143" s="241">
        <f>IF(N143="základní",J143,0)</f>
        <v>0</v>
      </c>
      <c r="BF143" s="241">
        <f>IF(N143="snížená",J143,0)</f>
        <v>0</v>
      </c>
      <c r="BG143" s="241">
        <f>IF(N143="zákl. přenesená",J143,0)</f>
        <v>0</v>
      </c>
      <c r="BH143" s="241">
        <f>IF(N143="sníž. přenesená",J143,0)</f>
        <v>0</v>
      </c>
      <c r="BI143" s="241">
        <f>IF(N143="nulová",J143,0)</f>
        <v>0</v>
      </c>
      <c r="BJ143" s="18" t="s">
        <v>83</v>
      </c>
      <c r="BK143" s="241">
        <f>ROUND(I143*H143,2)</f>
        <v>0</v>
      </c>
      <c r="BL143" s="18" t="s">
        <v>260</v>
      </c>
      <c r="BM143" s="240" t="s">
        <v>470</v>
      </c>
    </row>
    <row r="144" s="2" customFormat="1">
      <c r="A144" s="39"/>
      <c r="B144" s="40"/>
      <c r="C144" s="41"/>
      <c r="D144" s="249" t="s">
        <v>479</v>
      </c>
      <c r="E144" s="41"/>
      <c r="F144" s="301" t="s">
        <v>2913</v>
      </c>
      <c r="G144" s="41"/>
      <c r="H144" s="41"/>
      <c r="I144" s="244"/>
      <c r="J144" s="41"/>
      <c r="K144" s="41"/>
      <c r="L144" s="45"/>
      <c r="M144" s="245"/>
      <c r="N144" s="246"/>
      <c r="O144" s="92"/>
      <c r="P144" s="92"/>
      <c r="Q144" s="92"/>
      <c r="R144" s="92"/>
      <c r="S144" s="92"/>
      <c r="T144" s="93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T144" s="18" t="s">
        <v>479</v>
      </c>
      <c r="AU144" s="18" t="s">
        <v>76</v>
      </c>
    </row>
    <row r="145" s="2" customFormat="1" ht="16.5" customHeight="1">
      <c r="A145" s="39"/>
      <c r="B145" s="40"/>
      <c r="C145" s="229" t="s">
        <v>76</v>
      </c>
      <c r="D145" s="229" t="s">
        <v>256</v>
      </c>
      <c r="E145" s="230" t="s">
        <v>1696</v>
      </c>
      <c r="F145" s="231" t="s">
        <v>1671</v>
      </c>
      <c r="G145" s="232" t="s">
        <v>1372</v>
      </c>
      <c r="H145" s="233">
        <v>3</v>
      </c>
      <c r="I145" s="234"/>
      <c r="J145" s="235">
        <f>ROUND(I145*H145,2)</f>
        <v>0</v>
      </c>
      <c r="K145" s="231" t="s">
        <v>1</v>
      </c>
      <c r="L145" s="45"/>
      <c r="M145" s="236" t="s">
        <v>1</v>
      </c>
      <c r="N145" s="237" t="s">
        <v>41</v>
      </c>
      <c r="O145" s="92"/>
      <c r="P145" s="238">
        <f>O145*H145</f>
        <v>0</v>
      </c>
      <c r="Q145" s="238">
        <v>0</v>
      </c>
      <c r="R145" s="238">
        <f>Q145*H145</f>
        <v>0</v>
      </c>
      <c r="S145" s="238">
        <v>0</v>
      </c>
      <c r="T145" s="239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40" t="s">
        <v>260</v>
      </c>
      <c r="AT145" s="240" t="s">
        <v>256</v>
      </c>
      <c r="AU145" s="240" t="s">
        <v>76</v>
      </c>
      <c r="AY145" s="18" t="s">
        <v>253</v>
      </c>
      <c r="BE145" s="241">
        <f>IF(N145="základní",J145,0)</f>
        <v>0</v>
      </c>
      <c r="BF145" s="241">
        <f>IF(N145="snížená",J145,0)</f>
        <v>0</v>
      </c>
      <c r="BG145" s="241">
        <f>IF(N145="zákl. přenesená",J145,0)</f>
        <v>0</v>
      </c>
      <c r="BH145" s="241">
        <f>IF(N145="sníž. přenesená",J145,0)</f>
        <v>0</v>
      </c>
      <c r="BI145" s="241">
        <f>IF(N145="nulová",J145,0)</f>
        <v>0</v>
      </c>
      <c r="BJ145" s="18" t="s">
        <v>83</v>
      </c>
      <c r="BK145" s="241">
        <f>ROUND(I145*H145,2)</f>
        <v>0</v>
      </c>
      <c r="BL145" s="18" t="s">
        <v>260</v>
      </c>
      <c r="BM145" s="240" t="s">
        <v>487</v>
      </c>
    </row>
    <row r="146" s="2" customFormat="1" ht="21.75" customHeight="1">
      <c r="A146" s="39"/>
      <c r="B146" s="40"/>
      <c r="C146" s="229" t="s">
        <v>76</v>
      </c>
      <c r="D146" s="229" t="s">
        <v>256</v>
      </c>
      <c r="E146" s="230" t="s">
        <v>1705</v>
      </c>
      <c r="F146" s="231" t="s">
        <v>1706</v>
      </c>
      <c r="G146" s="232" t="s">
        <v>1372</v>
      </c>
      <c r="H146" s="233">
        <v>11</v>
      </c>
      <c r="I146" s="234"/>
      <c r="J146" s="235">
        <f>ROUND(I146*H146,2)</f>
        <v>0</v>
      </c>
      <c r="K146" s="231" t="s">
        <v>1</v>
      </c>
      <c r="L146" s="45"/>
      <c r="M146" s="236" t="s">
        <v>1</v>
      </c>
      <c r="N146" s="237" t="s">
        <v>41</v>
      </c>
      <c r="O146" s="92"/>
      <c r="P146" s="238">
        <f>O146*H146</f>
        <v>0</v>
      </c>
      <c r="Q146" s="238">
        <v>0</v>
      </c>
      <c r="R146" s="238">
        <f>Q146*H146</f>
        <v>0</v>
      </c>
      <c r="S146" s="238">
        <v>0</v>
      </c>
      <c r="T146" s="239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40" t="s">
        <v>260</v>
      </c>
      <c r="AT146" s="240" t="s">
        <v>256</v>
      </c>
      <c r="AU146" s="240" t="s">
        <v>76</v>
      </c>
      <c r="AY146" s="18" t="s">
        <v>253</v>
      </c>
      <c r="BE146" s="241">
        <f>IF(N146="základní",J146,0)</f>
        <v>0</v>
      </c>
      <c r="BF146" s="241">
        <f>IF(N146="snížená",J146,0)</f>
        <v>0</v>
      </c>
      <c r="BG146" s="241">
        <f>IF(N146="zákl. přenesená",J146,0)</f>
        <v>0</v>
      </c>
      <c r="BH146" s="241">
        <f>IF(N146="sníž. přenesená",J146,0)</f>
        <v>0</v>
      </c>
      <c r="BI146" s="241">
        <f>IF(N146="nulová",J146,0)</f>
        <v>0</v>
      </c>
      <c r="BJ146" s="18" t="s">
        <v>83</v>
      </c>
      <c r="BK146" s="241">
        <f>ROUND(I146*H146,2)</f>
        <v>0</v>
      </c>
      <c r="BL146" s="18" t="s">
        <v>260</v>
      </c>
      <c r="BM146" s="240" t="s">
        <v>366</v>
      </c>
    </row>
    <row r="147" s="2" customFormat="1">
      <c r="A147" s="39"/>
      <c r="B147" s="40"/>
      <c r="C147" s="41"/>
      <c r="D147" s="249" t="s">
        <v>479</v>
      </c>
      <c r="E147" s="41"/>
      <c r="F147" s="301" t="s">
        <v>1707</v>
      </c>
      <c r="G147" s="41"/>
      <c r="H147" s="41"/>
      <c r="I147" s="244"/>
      <c r="J147" s="41"/>
      <c r="K147" s="41"/>
      <c r="L147" s="45"/>
      <c r="M147" s="245"/>
      <c r="N147" s="246"/>
      <c r="O147" s="92"/>
      <c r="P147" s="92"/>
      <c r="Q147" s="92"/>
      <c r="R147" s="92"/>
      <c r="S147" s="92"/>
      <c r="T147" s="93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T147" s="18" t="s">
        <v>479</v>
      </c>
      <c r="AU147" s="18" t="s">
        <v>76</v>
      </c>
    </row>
    <row r="148" s="2" customFormat="1" ht="16.5" customHeight="1">
      <c r="A148" s="39"/>
      <c r="B148" s="40"/>
      <c r="C148" s="229" t="s">
        <v>76</v>
      </c>
      <c r="D148" s="229" t="s">
        <v>256</v>
      </c>
      <c r="E148" s="230" t="s">
        <v>1696</v>
      </c>
      <c r="F148" s="231" t="s">
        <v>1671</v>
      </c>
      <c r="G148" s="232" t="s">
        <v>1372</v>
      </c>
      <c r="H148" s="233">
        <v>11</v>
      </c>
      <c r="I148" s="234"/>
      <c r="J148" s="235">
        <f>ROUND(I148*H148,2)</f>
        <v>0</v>
      </c>
      <c r="K148" s="231" t="s">
        <v>1</v>
      </c>
      <c r="L148" s="45"/>
      <c r="M148" s="236" t="s">
        <v>1</v>
      </c>
      <c r="N148" s="237" t="s">
        <v>41</v>
      </c>
      <c r="O148" s="92"/>
      <c r="P148" s="238">
        <f>O148*H148</f>
        <v>0</v>
      </c>
      <c r="Q148" s="238">
        <v>0</v>
      </c>
      <c r="R148" s="238">
        <f>Q148*H148</f>
        <v>0</v>
      </c>
      <c r="S148" s="238">
        <v>0</v>
      </c>
      <c r="T148" s="239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40" t="s">
        <v>260</v>
      </c>
      <c r="AT148" s="240" t="s">
        <v>256</v>
      </c>
      <c r="AU148" s="240" t="s">
        <v>76</v>
      </c>
      <c r="AY148" s="18" t="s">
        <v>253</v>
      </c>
      <c r="BE148" s="241">
        <f>IF(N148="základní",J148,0)</f>
        <v>0</v>
      </c>
      <c r="BF148" s="241">
        <f>IF(N148="snížená",J148,0)</f>
        <v>0</v>
      </c>
      <c r="BG148" s="241">
        <f>IF(N148="zákl. přenesená",J148,0)</f>
        <v>0</v>
      </c>
      <c r="BH148" s="241">
        <f>IF(N148="sníž. přenesená",J148,0)</f>
        <v>0</v>
      </c>
      <c r="BI148" s="241">
        <f>IF(N148="nulová",J148,0)</f>
        <v>0</v>
      </c>
      <c r="BJ148" s="18" t="s">
        <v>83</v>
      </c>
      <c r="BK148" s="241">
        <f>ROUND(I148*H148,2)</f>
        <v>0</v>
      </c>
      <c r="BL148" s="18" t="s">
        <v>260</v>
      </c>
      <c r="BM148" s="240" t="s">
        <v>512</v>
      </c>
    </row>
    <row r="149" s="2" customFormat="1" ht="24.15" customHeight="1">
      <c r="A149" s="39"/>
      <c r="B149" s="40"/>
      <c r="C149" s="229" t="s">
        <v>76</v>
      </c>
      <c r="D149" s="229" t="s">
        <v>256</v>
      </c>
      <c r="E149" s="230" t="s">
        <v>2914</v>
      </c>
      <c r="F149" s="231" t="s">
        <v>2915</v>
      </c>
      <c r="G149" s="232" t="s">
        <v>1372</v>
      </c>
      <c r="H149" s="233">
        <v>1</v>
      </c>
      <c r="I149" s="234"/>
      <c r="J149" s="235">
        <f>ROUND(I149*H149,2)</f>
        <v>0</v>
      </c>
      <c r="K149" s="231" t="s">
        <v>1</v>
      </c>
      <c r="L149" s="45"/>
      <c r="M149" s="236" t="s">
        <v>1</v>
      </c>
      <c r="N149" s="237" t="s">
        <v>41</v>
      </c>
      <c r="O149" s="92"/>
      <c r="P149" s="238">
        <f>O149*H149</f>
        <v>0</v>
      </c>
      <c r="Q149" s="238">
        <v>0</v>
      </c>
      <c r="R149" s="238">
        <f>Q149*H149</f>
        <v>0</v>
      </c>
      <c r="S149" s="238">
        <v>0</v>
      </c>
      <c r="T149" s="239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40" t="s">
        <v>260</v>
      </c>
      <c r="AT149" s="240" t="s">
        <v>256</v>
      </c>
      <c r="AU149" s="240" t="s">
        <v>76</v>
      </c>
      <c r="AY149" s="18" t="s">
        <v>253</v>
      </c>
      <c r="BE149" s="241">
        <f>IF(N149="základní",J149,0)</f>
        <v>0</v>
      </c>
      <c r="BF149" s="241">
        <f>IF(N149="snížená",J149,0)</f>
        <v>0</v>
      </c>
      <c r="BG149" s="241">
        <f>IF(N149="zákl. přenesená",J149,0)</f>
        <v>0</v>
      </c>
      <c r="BH149" s="241">
        <f>IF(N149="sníž. přenesená",J149,0)</f>
        <v>0</v>
      </c>
      <c r="BI149" s="241">
        <f>IF(N149="nulová",J149,0)</f>
        <v>0</v>
      </c>
      <c r="BJ149" s="18" t="s">
        <v>83</v>
      </c>
      <c r="BK149" s="241">
        <f>ROUND(I149*H149,2)</f>
        <v>0</v>
      </c>
      <c r="BL149" s="18" t="s">
        <v>260</v>
      </c>
      <c r="BM149" s="240" t="s">
        <v>539</v>
      </c>
    </row>
    <row r="150" s="2" customFormat="1">
      <c r="A150" s="39"/>
      <c r="B150" s="40"/>
      <c r="C150" s="41"/>
      <c r="D150" s="249" t="s">
        <v>479</v>
      </c>
      <c r="E150" s="41"/>
      <c r="F150" s="301" t="s">
        <v>2916</v>
      </c>
      <c r="G150" s="41"/>
      <c r="H150" s="41"/>
      <c r="I150" s="244"/>
      <c r="J150" s="41"/>
      <c r="K150" s="41"/>
      <c r="L150" s="45"/>
      <c r="M150" s="245"/>
      <c r="N150" s="246"/>
      <c r="O150" s="92"/>
      <c r="P150" s="92"/>
      <c r="Q150" s="92"/>
      <c r="R150" s="92"/>
      <c r="S150" s="92"/>
      <c r="T150" s="93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T150" s="18" t="s">
        <v>479</v>
      </c>
      <c r="AU150" s="18" t="s">
        <v>76</v>
      </c>
    </row>
    <row r="151" s="2" customFormat="1" ht="16.5" customHeight="1">
      <c r="A151" s="39"/>
      <c r="B151" s="40"/>
      <c r="C151" s="229" t="s">
        <v>76</v>
      </c>
      <c r="D151" s="229" t="s">
        <v>256</v>
      </c>
      <c r="E151" s="230" t="s">
        <v>1670</v>
      </c>
      <c r="F151" s="231" t="s">
        <v>1671</v>
      </c>
      <c r="G151" s="232" t="s">
        <v>1372</v>
      </c>
      <c r="H151" s="233">
        <v>1</v>
      </c>
      <c r="I151" s="234"/>
      <c r="J151" s="235">
        <f>ROUND(I151*H151,2)</f>
        <v>0</v>
      </c>
      <c r="K151" s="231" t="s">
        <v>1</v>
      </c>
      <c r="L151" s="45"/>
      <c r="M151" s="236" t="s">
        <v>1</v>
      </c>
      <c r="N151" s="237" t="s">
        <v>41</v>
      </c>
      <c r="O151" s="92"/>
      <c r="P151" s="238">
        <f>O151*H151</f>
        <v>0</v>
      </c>
      <c r="Q151" s="238">
        <v>0</v>
      </c>
      <c r="R151" s="238">
        <f>Q151*H151</f>
        <v>0</v>
      </c>
      <c r="S151" s="238">
        <v>0</v>
      </c>
      <c r="T151" s="239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40" t="s">
        <v>260</v>
      </c>
      <c r="AT151" s="240" t="s">
        <v>256</v>
      </c>
      <c r="AU151" s="240" t="s">
        <v>76</v>
      </c>
      <c r="AY151" s="18" t="s">
        <v>253</v>
      </c>
      <c r="BE151" s="241">
        <f>IF(N151="základní",J151,0)</f>
        <v>0</v>
      </c>
      <c r="BF151" s="241">
        <f>IF(N151="snížená",J151,0)</f>
        <v>0</v>
      </c>
      <c r="BG151" s="241">
        <f>IF(N151="zákl. přenesená",J151,0)</f>
        <v>0</v>
      </c>
      <c r="BH151" s="241">
        <f>IF(N151="sníž. přenesená",J151,0)</f>
        <v>0</v>
      </c>
      <c r="BI151" s="241">
        <f>IF(N151="nulová",J151,0)</f>
        <v>0</v>
      </c>
      <c r="BJ151" s="18" t="s">
        <v>83</v>
      </c>
      <c r="BK151" s="241">
        <f>ROUND(I151*H151,2)</f>
        <v>0</v>
      </c>
      <c r="BL151" s="18" t="s">
        <v>260</v>
      </c>
      <c r="BM151" s="240" t="s">
        <v>548</v>
      </c>
    </row>
    <row r="152" s="2" customFormat="1" ht="24.15" customHeight="1">
      <c r="A152" s="39"/>
      <c r="B152" s="40"/>
      <c r="C152" s="229" t="s">
        <v>76</v>
      </c>
      <c r="D152" s="229" t="s">
        <v>256</v>
      </c>
      <c r="E152" s="230" t="s">
        <v>1708</v>
      </c>
      <c r="F152" s="231" t="s">
        <v>1709</v>
      </c>
      <c r="G152" s="232" t="s">
        <v>1372</v>
      </c>
      <c r="H152" s="233">
        <v>11</v>
      </c>
      <c r="I152" s="234"/>
      <c r="J152" s="235">
        <f>ROUND(I152*H152,2)</f>
        <v>0</v>
      </c>
      <c r="K152" s="231" t="s">
        <v>1</v>
      </c>
      <c r="L152" s="45"/>
      <c r="M152" s="236" t="s">
        <v>1</v>
      </c>
      <c r="N152" s="237" t="s">
        <v>41</v>
      </c>
      <c r="O152" s="92"/>
      <c r="P152" s="238">
        <f>O152*H152</f>
        <v>0</v>
      </c>
      <c r="Q152" s="238">
        <v>0</v>
      </c>
      <c r="R152" s="238">
        <f>Q152*H152</f>
        <v>0</v>
      </c>
      <c r="S152" s="238">
        <v>0</v>
      </c>
      <c r="T152" s="239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40" t="s">
        <v>260</v>
      </c>
      <c r="AT152" s="240" t="s">
        <v>256</v>
      </c>
      <c r="AU152" s="240" t="s">
        <v>76</v>
      </c>
      <c r="AY152" s="18" t="s">
        <v>253</v>
      </c>
      <c r="BE152" s="241">
        <f>IF(N152="základní",J152,0)</f>
        <v>0</v>
      </c>
      <c r="BF152" s="241">
        <f>IF(N152="snížená",J152,0)</f>
        <v>0</v>
      </c>
      <c r="BG152" s="241">
        <f>IF(N152="zákl. přenesená",J152,0)</f>
        <v>0</v>
      </c>
      <c r="BH152" s="241">
        <f>IF(N152="sníž. přenesená",J152,0)</f>
        <v>0</v>
      </c>
      <c r="BI152" s="241">
        <f>IF(N152="nulová",J152,0)</f>
        <v>0</v>
      </c>
      <c r="BJ152" s="18" t="s">
        <v>83</v>
      </c>
      <c r="BK152" s="241">
        <f>ROUND(I152*H152,2)</f>
        <v>0</v>
      </c>
      <c r="BL152" s="18" t="s">
        <v>260</v>
      </c>
      <c r="BM152" s="240" t="s">
        <v>559</v>
      </c>
    </row>
    <row r="153" s="2" customFormat="1">
      <c r="A153" s="39"/>
      <c r="B153" s="40"/>
      <c r="C153" s="41"/>
      <c r="D153" s="249" t="s">
        <v>479</v>
      </c>
      <c r="E153" s="41"/>
      <c r="F153" s="301" t="s">
        <v>1710</v>
      </c>
      <c r="G153" s="41"/>
      <c r="H153" s="41"/>
      <c r="I153" s="244"/>
      <c r="J153" s="41"/>
      <c r="K153" s="41"/>
      <c r="L153" s="45"/>
      <c r="M153" s="245"/>
      <c r="N153" s="246"/>
      <c r="O153" s="92"/>
      <c r="P153" s="92"/>
      <c r="Q153" s="92"/>
      <c r="R153" s="92"/>
      <c r="S153" s="92"/>
      <c r="T153" s="93"/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T153" s="18" t="s">
        <v>479</v>
      </c>
      <c r="AU153" s="18" t="s">
        <v>76</v>
      </c>
    </row>
    <row r="154" s="2" customFormat="1" ht="16.5" customHeight="1">
      <c r="A154" s="39"/>
      <c r="B154" s="40"/>
      <c r="C154" s="229" t="s">
        <v>76</v>
      </c>
      <c r="D154" s="229" t="s">
        <v>256</v>
      </c>
      <c r="E154" s="230" t="s">
        <v>1711</v>
      </c>
      <c r="F154" s="231" t="s">
        <v>1712</v>
      </c>
      <c r="G154" s="232" t="s">
        <v>1372</v>
      </c>
      <c r="H154" s="233">
        <v>11</v>
      </c>
      <c r="I154" s="234"/>
      <c r="J154" s="235">
        <f>ROUND(I154*H154,2)</f>
        <v>0</v>
      </c>
      <c r="K154" s="231" t="s">
        <v>1</v>
      </c>
      <c r="L154" s="45"/>
      <c r="M154" s="236" t="s">
        <v>1</v>
      </c>
      <c r="N154" s="237" t="s">
        <v>41</v>
      </c>
      <c r="O154" s="92"/>
      <c r="P154" s="238">
        <f>O154*H154</f>
        <v>0</v>
      </c>
      <c r="Q154" s="238">
        <v>0</v>
      </c>
      <c r="R154" s="238">
        <f>Q154*H154</f>
        <v>0</v>
      </c>
      <c r="S154" s="238">
        <v>0</v>
      </c>
      <c r="T154" s="239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40" t="s">
        <v>260</v>
      </c>
      <c r="AT154" s="240" t="s">
        <v>256</v>
      </c>
      <c r="AU154" s="240" t="s">
        <v>76</v>
      </c>
      <c r="AY154" s="18" t="s">
        <v>253</v>
      </c>
      <c r="BE154" s="241">
        <f>IF(N154="základní",J154,0)</f>
        <v>0</v>
      </c>
      <c r="BF154" s="241">
        <f>IF(N154="snížená",J154,0)</f>
        <v>0</v>
      </c>
      <c r="BG154" s="241">
        <f>IF(N154="zákl. přenesená",J154,0)</f>
        <v>0</v>
      </c>
      <c r="BH154" s="241">
        <f>IF(N154="sníž. přenesená",J154,0)</f>
        <v>0</v>
      </c>
      <c r="BI154" s="241">
        <f>IF(N154="nulová",J154,0)</f>
        <v>0</v>
      </c>
      <c r="BJ154" s="18" t="s">
        <v>83</v>
      </c>
      <c r="BK154" s="241">
        <f>ROUND(I154*H154,2)</f>
        <v>0</v>
      </c>
      <c r="BL154" s="18" t="s">
        <v>260</v>
      </c>
      <c r="BM154" s="240" t="s">
        <v>567</v>
      </c>
    </row>
    <row r="155" s="2" customFormat="1" ht="16.5" customHeight="1">
      <c r="A155" s="39"/>
      <c r="B155" s="40"/>
      <c r="C155" s="229" t="s">
        <v>76</v>
      </c>
      <c r="D155" s="229" t="s">
        <v>256</v>
      </c>
      <c r="E155" s="230" t="s">
        <v>1670</v>
      </c>
      <c r="F155" s="231" t="s">
        <v>1671</v>
      </c>
      <c r="G155" s="232" t="s">
        <v>1372</v>
      </c>
      <c r="H155" s="233">
        <v>11</v>
      </c>
      <c r="I155" s="234"/>
      <c r="J155" s="235">
        <f>ROUND(I155*H155,2)</f>
        <v>0</v>
      </c>
      <c r="K155" s="231" t="s">
        <v>1</v>
      </c>
      <c r="L155" s="45"/>
      <c r="M155" s="236" t="s">
        <v>1</v>
      </c>
      <c r="N155" s="237" t="s">
        <v>41</v>
      </c>
      <c r="O155" s="92"/>
      <c r="P155" s="238">
        <f>O155*H155</f>
        <v>0</v>
      </c>
      <c r="Q155" s="238">
        <v>0</v>
      </c>
      <c r="R155" s="238">
        <f>Q155*H155</f>
        <v>0</v>
      </c>
      <c r="S155" s="238">
        <v>0</v>
      </c>
      <c r="T155" s="239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40" t="s">
        <v>260</v>
      </c>
      <c r="AT155" s="240" t="s">
        <v>256</v>
      </c>
      <c r="AU155" s="240" t="s">
        <v>76</v>
      </c>
      <c r="AY155" s="18" t="s">
        <v>253</v>
      </c>
      <c r="BE155" s="241">
        <f>IF(N155="základní",J155,0)</f>
        <v>0</v>
      </c>
      <c r="BF155" s="241">
        <f>IF(N155="snížená",J155,0)</f>
        <v>0</v>
      </c>
      <c r="BG155" s="241">
        <f>IF(N155="zákl. přenesená",J155,0)</f>
        <v>0</v>
      </c>
      <c r="BH155" s="241">
        <f>IF(N155="sníž. přenesená",J155,0)</f>
        <v>0</v>
      </c>
      <c r="BI155" s="241">
        <f>IF(N155="nulová",J155,0)</f>
        <v>0</v>
      </c>
      <c r="BJ155" s="18" t="s">
        <v>83</v>
      </c>
      <c r="BK155" s="241">
        <f>ROUND(I155*H155,2)</f>
        <v>0</v>
      </c>
      <c r="BL155" s="18" t="s">
        <v>260</v>
      </c>
      <c r="BM155" s="240" t="s">
        <v>577</v>
      </c>
    </row>
    <row r="156" s="2" customFormat="1" ht="16.5" customHeight="1">
      <c r="A156" s="39"/>
      <c r="B156" s="40"/>
      <c r="C156" s="229" t="s">
        <v>76</v>
      </c>
      <c r="D156" s="229" t="s">
        <v>256</v>
      </c>
      <c r="E156" s="230" t="s">
        <v>1670</v>
      </c>
      <c r="F156" s="231" t="s">
        <v>1671</v>
      </c>
      <c r="G156" s="232" t="s">
        <v>1372</v>
      </c>
      <c r="H156" s="233">
        <v>11</v>
      </c>
      <c r="I156" s="234"/>
      <c r="J156" s="235">
        <f>ROUND(I156*H156,2)</f>
        <v>0</v>
      </c>
      <c r="K156" s="231" t="s">
        <v>1</v>
      </c>
      <c r="L156" s="45"/>
      <c r="M156" s="236" t="s">
        <v>1</v>
      </c>
      <c r="N156" s="237" t="s">
        <v>41</v>
      </c>
      <c r="O156" s="92"/>
      <c r="P156" s="238">
        <f>O156*H156</f>
        <v>0</v>
      </c>
      <c r="Q156" s="238">
        <v>0</v>
      </c>
      <c r="R156" s="238">
        <f>Q156*H156</f>
        <v>0</v>
      </c>
      <c r="S156" s="238">
        <v>0</v>
      </c>
      <c r="T156" s="239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40" t="s">
        <v>260</v>
      </c>
      <c r="AT156" s="240" t="s">
        <v>256</v>
      </c>
      <c r="AU156" s="240" t="s">
        <v>76</v>
      </c>
      <c r="AY156" s="18" t="s">
        <v>253</v>
      </c>
      <c r="BE156" s="241">
        <f>IF(N156="základní",J156,0)</f>
        <v>0</v>
      </c>
      <c r="BF156" s="241">
        <f>IF(N156="snížená",J156,0)</f>
        <v>0</v>
      </c>
      <c r="BG156" s="241">
        <f>IF(N156="zákl. přenesená",J156,0)</f>
        <v>0</v>
      </c>
      <c r="BH156" s="241">
        <f>IF(N156="sníž. přenesená",J156,0)</f>
        <v>0</v>
      </c>
      <c r="BI156" s="241">
        <f>IF(N156="nulová",J156,0)</f>
        <v>0</v>
      </c>
      <c r="BJ156" s="18" t="s">
        <v>83</v>
      </c>
      <c r="BK156" s="241">
        <f>ROUND(I156*H156,2)</f>
        <v>0</v>
      </c>
      <c r="BL156" s="18" t="s">
        <v>260</v>
      </c>
      <c r="BM156" s="240" t="s">
        <v>589</v>
      </c>
    </row>
    <row r="157" s="2" customFormat="1" ht="24.15" customHeight="1">
      <c r="A157" s="39"/>
      <c r="B157" s="40"/>
      <c r="C157" s="229" t="s">
        <v>76</v>
      </c>
      <c r="D157" s="229" t="s">
        <v>256</v>
      </c>
      <c r="E157" s="230" t="s">
        <v>1716</v>
      </c>
      <c r="F157" s="231" t="s">
        <v>1714</v>
      </c>
      <c r="G157" s="232" t="s">
        <v>1372</v>
      </c>
      <c r="H157" s="233">
        <v>2</v>
      </c>
      <c r="I157" s="234"/>
      <c r="J157" s="235">
        <f>ROUND(I157*H157,2)</f>
        <v>0</v>
      </c>
      <c r="K157" s="231" t="s">
        <v>1</v>
      </c>
      <c r="L157" s="45"/>
      <c r="M157" s="236" t="s">
        <v>1</v>
      </c>
      <c r="N157" s="237" t="s">
        <v>41</v>
      </c>
      <c r="O157" s="92"/>
      <c r="P157" s="238">
        <f>O157*H157</f>
        <v>0</v>
      </c>
      <c r="Q157" s="238">
        <v>0</v>
      </c>
      <c r="R157" s="238">
        <f>Q157*H157</f>
        <v>0</v>
      </c>
      <c r="S157" s="238">
        <v>0</v>
      </c>
      <c r="T157" s="239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40" t="s">
        <v>260</v>
      </c>
      <c r="AT157" s="240" t="s">
        <v>256</v>
      </c>
      <c r="AU157" s="240" t="s">
        <v>76</v>
      </c>
      <c r="AY157" s="18" t="s">
        <v>253</v>
      </c>
      <c r="BE157" s="241">
        <f>IF(N157="základní",J157,0)</f>
        <v>0</v>
      </c>
      <c r="BF157" s="241">
        <f>IF(N157="snížená",J157,0)</f>
        <v>0</v>
      </c>
      <c r="BG157" s="241">
        <f>IF(N157="zákl. přenesená",J157,0)</f>
        <v>0</v>
      </c>
      <c r="BH157" s="241">
        <f>IF(N157="sníž. přenesená",J157,0)</f>
        <v>0</v>
      </c>
      <c r="BI157" s="241">
        <f>IF(N157="nulová",J157,0)</f>
        <v>0</v>
      </c>
      <c r="BJ157" s="18" t="s">
        <v>83</v>
      </c>
      <c r="BK157" s="241">
        <f>ROUND(I157*H157,2)</f>
        <v>0</v>
      </c>
      <c r="BL157" s="18" t="s">
        <v>260</v>
      </c>
      <c r="BM157" s="240" t="s">
        <v>598</v>
      </c>
    </row>
    <row r="158" s="2" customFormat="1">
      <c r="A158" s="39"/>
      <c r="B158" s="40"/>
      <c r="C158" s="41"/>
      <c r="D158" s="249" t="s">
        <v>479</v>
      </c>
      <c r="E158" s="41"/>
      <c r="F158" s="301" t="s">
        <v>1717</v>
      </c>
      <c r="G158" s="41"/>
      <c r="H158" s="41"/>
      <c r="I158" s="244"/>
      <c r="J158" s="41"/>
      <c r="K158" s="41"/>
      <c r="L158" s="45"/>
      <c r="M158" s="245"/>
      <c r="N158" s="246"/>
      <c r="O158" s="92"/>
      <c r="P158" s="92"/>
      <c r="Q158" s="92"/>
      <c r="R158" s="92"/>
      <c r="S158" s="92"/>
      <c r="T158" s="93"/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T158" s="18" t="s">
        <v>479</v>
      </c>
      <c r="AU158" s="18" t="s">
        <v>76</v>
      </c>
    </row>
    <row r="159" s="2" customFormat="1" ht="16.5" customHeight="1">
      <c r="A159" s="39"/>
      <c r="B159" s="40"/>
      <c r="C159" s="229" t="s">
        <v>76</v>
      </c>
      <c r="D159" s="229" t="s">
        <v>256</v>
      </c>
      <c r="E159" s="230" t="s">
        <v>1670</v>
      </c>
      <c r="F159" s="231" t="s">
        <v>1671</v>
      </c>
      <c r="G159" s="232" t="s">
        <v>1372</v>
      </c>
      <c r="H159" s="233">
        <v>2</v>
      </c>
      <c r="I159" s="234"/>
      <c r="J159" s="235">
        <f>ROUND(I159*H159,2)</f>
        <v>0</v>
      </c>
      <c r="K159" s="231" t="s">
        <v>1</v>
      </c>
      <c r="L159" s="45"/>
      <c r="M159" s="236" t="s">
        <v>1</v>
      </c>
      <c r="N159" s="237" t="s">
        <v>41</v>
      </c>
      <c r="O159" s="92"/>
      <c r="P159" s="238">
        <f>O159*H159</f>
        <v>0</v>
      </c>
      <c r="Q159" s="238">
        <v>0</v>
      </c>
      <c r="R159" s="238">
        <f>Q159*H159</f>
        <v>0</v>
      </c>
      <c r="S159" s="238">
        <v>0</v>
      </c>
      <c r="T159" s="239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40" t="s">
        <v>260</v>
      </c>
      <c r="AT159" s="240" t="s">
        <v>256</v>
      </c>
      <c r="AU159" s="240" t="s">
        <v>76</v>
      </c>
      <c r="AY159" s="18" t="s">
        <v>253</v>
      </c>
      <c r="BE159" s="241">
        <f>IF(N159="základní",J159,0)</f>
        <v>0</v>
      </c>
      <c r="BF159" s="241">
        <f>IF(N159="snížená",J159,0)</f>
        <v>0</v>
      </c>
      <c r="BG159" s="241">
        <f>IF(N159="zákl. přenesená",J159,0)</f>
        <v>0</v>
      </c>
      <c r="BH159" s="241">
        <f>IF(N159="sníž. přenesená",J159,0)</f>
        <v>0</v>
      </c>
      <c r="BI159" s="241">
        <f>IF(N159="nulová",J159,0)</f>
        <v>0</v>
      </c>
      <c r="BJ159" s="18" t="s">
        <v>83</v>
      </c>
      <c r="BK159" s="241">
        <f>ROUND(I159*H159,2)</f>
        <v>0</v>
      </c>
      <c r="BL159" s="18" t="s">
        <v>260</v>
      </c>
      <c r="BM159" s="240" t="s">
        <v>610</v>
      </c>
    </row>
    <row r="160" s="2" customFormat="1" ht="24.15" customHeight="1">
      <c r="A160" s="39"/>
      <c r="B160" s="40"/>
      <c r="C160" s="229" t="s">
        <v>76</v>
      </c>
      <c r="D160" s="229" t="s">
        <v>256</v>
      </c>
      <c r="E160" s="230" t="s">
        <v>1718</v>
      </c>
      <c r="F160" s="231" t="s">
        <v>1686</v>
      </c>
      <c r="G160" s="232" t="s">
        <v>1372</v>
      </c>
      <c r="H160" s="233">
        <v>8</v>
      </c>
      <c r="I160" s="234"/>
      <c r="J160" s="235">
        <f>ROUND(I160*H160,2)</f>
        <v>0</v>
      </c>
      <c r="K160" s="231" t="s">
        <v>1</v>
      </c>
      <c r="L160" s="45"/>
      <c r="M160" s="236" t="s">
        <v>1</v>
      </c>
      <c r="N160" s="237" t="s">
        <v>41</v>
      </c>
      <c r="O160" s="92"/>
      <c r="P160" s="238">
        <f>O160*H160</f>
        <v>0</v>
      </c>
      <c r="Q160" s="238">
        <v>0</v>
      </c>
      <c r="R160" s="238">
        <f>Q160*H160</f>
        <v>0</v>
      </c>
      <c r="S160" s="238">
        <v>0</v>
      </c>
      <c r="T160" s="239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40" t="s">
        <v>260</v>
      </c>
      <c r="AT160" s="240" t="s">
        <v>256</v>
      </c>
      <c r="AU160" s="240" t="s">
        <v>76</v>
      </c>
      <c r="AY160" s="18" t="s">
        <v>253</v>
      </c>
      <c r="BE160" s="241">
        <f>IF(N160="základní",J160,0)</f>
        <v>0</v>
      </c>
      <c r="BF160" s="241">
        <f>IF(N160="snížená",J160,0)</f>
        <v>0</v>
      </c>
      <c r="BG160" s="241">
        <f>IF(N160="zákl. přenesená",J160,0)</f>
        <v>0</v>
      </c>
      <c r="BH160" s="241">
        <f>IF(N160="sníž. přenesená",J160,0)</f>
        <v>0</v>
      </c>
      <c r="BI160" s="241">
        <f>IF(N160="nulová",J160,0)</f>
        <v>0</v>
      </c>
      <c r="BJ160" s="18" t="s">
        <v>83</v>
      </c>
      <c r="BK160" s="241">
        <f>ROUND(I160*H160,2)</f>
        <v>0</v>
      </c>
      <c r="BL160" s="18" t="s">
        <v>260</v>
      </c>
      <c r="BM160" s="240" t="s">
        <v>625</v>
      </c>
    </row>
    <row r="161" s="2" customFormat="1">
      <c r="A161" s="39"/>
      <c r="B161" s="40"/>
      <c r="C161" s="41"/>
      <c r="D161" s="249" t="s">
        <v>479</v>
      </c>
      <c r="E161" s="41"/>
      <c r="F161" s="301" t="s">
        <v>1719</v>
      </c>
      <c r="G161" s="41"/>
      <c r="H161" s="41"/>
      <c r="I161" s="244"/>
      <c r="J161" s="41"/>
      <c r="K161" s="41"/>
      <c r="L161" s="45"/>
      <c r="M161" s="245"/>
      <c r="N161" s="246"/>
      <c r="O161" s="92"/>
      <c r="P161" s="92"/>
      <c r="Q161" s="92"/>
      <c r="R161" s="92"/>
      <c r="S161" s="92"/>
      <c r="T161" s="93"/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T161" s="18" t="s">
        <v>479</v>
      </c>
      <c r="AU161" s="18" t="s">
        <v>76</v>
      </c>
    </row>
    <row r="162" s="2" customFormat="1" ht="16.5" customHeight="1">
      <c r="A162" s="39"/>
      <c r="B162" s="40"/>
      <c r="C162" s="229" t="s">
        <v>76</v>
      </c>
      <c r="D162" s="229" t="s">
        <v>256</v>
      </c>
      <c r="E162" s="230" t="s">
        <v>1720</v>
      </c>
      <c r="F162" s="231" t="s">
        <v>1721</v>
      </c>
      <c r="G162" s="232" t="s">
        <v>1372</v>
      </c>
      <c r="H162" s="233">
        <v>8</v>
      </c>
      <c r="I162" s="234"/>
      <c r="J162" s="235">
        <f>ROUND(I162*H162,2)</f>
        <v>0</v>
      </c>
      <c r="K162" s="231" t="s">
        <v>1</v>
      </c>
      <c r="L162" s="45"/>
      <c r="M162" s="236" t="s">
        <v>1</v>
      </c>
      <c r="N162" s="237" t="s">
        <v>41</v>
      </c>
      <c r="O162" s="92"/>
      <c r="P162" s="238">
        <f>O162*H162</f>
        <v>0</v>
      </c>
      <c r="Q162" s="238">
        <v>0</v>
      </c>
      <c r="R162" s="238">
        <f>Q162*H162</f>
        <v>0</v>
      </c>
      <c r="S162" s="238">
        <v>0</v>
      </c>
      <c r="T162" s="239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40" t="s">
        <v>260</v>
      </c>
      <c r="AT162" s="240" t="s">
        <v>256</v>
      </c>
      <c r="AU162" s="240" t="s">
        <v>76</v>
      </c>
      <c r="AY162" s="18" t="s">
        <v>253</v>
      </c>
      <c r="BE162" s="241">
        <f>IF(N162="základní",J162,0)</f>
        <v>0</v>
      </c>
      <c r="BF162" s="241">
        <f>IF(N162="snížená",J162,0)</f>
        <v>0</v>
      </c>
      <c r="BG162" s="241">
        <f>IF(N162="zákl. přenesená",J162,0)</f>
        <v>0</v>
      </c>
      <c r="BH162" s="241">
        <f>IF(N162="sníž. přenesená",J162,0)</f>
        <v>0</v>
      </c>
      <c r="BI162" s="241">
        <f>IF(N162="nulová",J162,0)</f>
        <v>0</v>
      </c>
      <c r="BJ162" s="18" t="s">
        <v>83</v>
      </c>
      <c r="BK162" s="241">
        <f>ROUND(I162*H162,2)</f>
        <v>0</v>
      </c>
      <c r="BL162" s="18" t="s">
        <v>260</v>
      </c>
      <c r="BM162" s="240" t="s">
        <v>635</v>
      </c>
    </row>
    <row r="163" s="2" customFormat="1" ht="16.5" customHeight="1">
      <c r="A163" s="39"/>
      <c r="B163" s="40"/>
      <c r="C163" s="229" t="s">
        <v>76</v>
      </c>
      <c r="D163" s="229" t="s">
        <v>256</v>
      </c>
      <c r="E163" s="230" t="s">
        <v>1670</v>
      </c>
      <c r="F163" s="231" t="s">
        <v>1671</v>
      </c>
      <c r="G163" s="232" t="s">
        <v>1372</v>
      </c>
      <c r="H163" s="233">
        <v>8</v>
      </c>
      <c r="I163" s="234"/>
      <c r="J163" s="235">
        <f>ROUND(I163*H163,2)</f>
        <v>0</v>
      </c>
      <c r="K163" s="231" t="s">
        <v>1</v>
      </c>
      <c r="L163" s="45"/>
      <c r="M163" s="236" t="s">
        <v>1</v>
      </c>
      <c r="N163" s="237" t="s">
        <v>41</v>
      </c>
      <c r="O163" s="92"/>
      <c r="P163" s="238">
        <f>O163*H163</f>
        <v>0</v>
      </c>
      <c r="Q163" s="238">
        <v>0</v>
      </c>
      <c r="R163" s="238">
        <f>Q163*H163</f>
        <v>0</v>
      </c>
      <c r="S163" s="238">
        <v>0</v>
      </c>
      <c r="T163" s="239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40" t="s">
        <v>260</v>
      </c>
      <c r="AT163" s="240" t="s">
        <v>256</v>
      </c>
      <c r="AU163" s="240" t="s">
        <v>76</v>
      </c>
      <c r="AY163" s="18" t="s">
        <v>253</v>
      </c>
      <c r="BE163" s="241">
        <f>IF(N163="základní",J163,0)</f>
        <v>0</v>
      </c>
      <c r="BF163" s="241">
        <f>IF(N163="snížená",J163,0)</f>
        <v>0</v>
      </c>
      <c r="BG163" s="241">
        <f>IF(N163="zákl. přenesená",J163,0)</f>
        <v>0</v>
      </c>
      <c r="BH163" s="241">
        <f>IF(N163="sníž. přenesená",J163,0)</f>
        <v>0</v>
      </c>
      <c r="BI163" s="241">
        <f>IF(N163="nulová",J163,0)</f>
        <v>0</v>
      </c>
      <c r="BJ163" s="18" t="s">
        <v>83</v>
      </c>
      <c r="BK163" s="241">
        <f>ROUND(I163*H163,2)</f>
        <v>0</v>
      </c>
      <c r="BL163" s="18" t="s">
        <v>260</v>
      </c>
      <c r="BM163" s="240" t="s">
        <v>650</v>
      </c>
    </row>
    <row r="164" s="2" customFormat="1" ht="24.15" customHeight="1">
      <c r="A164" s="39"/>
      <c r="B164" s="40"/>
      <c r="C164" s="229" t="s">
        <v>76</v>
      </c>
      <c r="D164" s="229" t="s">
        <v>256</v>
      </c>
      <c r="E164" s="230" t="s">
        <v>2917</v>
      </c>
      <c r="F164" s="231" t="s">
        <v>2918</v>
      </c>
      <c r="G164" s="232" t="s">
        <v>1372</v>
      </c>
      <c r="H164" s="233">
        <v>11</v>
      </c>
      <c r="I164" s="234"/>
      <c r="J164" s="235">
        <f>ROUND(I164*H164,2)</f>
        <v>0</v>
      </c>
      <c r="K164" s="231" t="s">
        <v>1</v>
      </c>
      <c r="L164" s="45"/>
      <c r="M164" s="236" t="s">
        <v>1</v>
      </c>
      <c r="N164" s="237" t="s">
        <v>41</v>
      </c>
      <c r="O164" s="92"/>
      <c r="P164" s="238">
        <f>O164*H164</f>
        <v>0</v>
      </c>
      <c r="Q164" s="238">
        <v>0</v>
      </c>
      <c r="R164" s="238">
        <f>Q164*H164</f>
        <v>0</v>
      </c>
      <c r="S164" s="238">
        <v>0</v>
      </c>
      <c r="T164" s="239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40" t="s">
        <v>260</v>
      </c>
      <c r="AT164" s="240" t="s">
        <v>256</v>
      </c>
      <c r="AU164" s="240" t="s">
        <v>76</v>
      </c>
      <c r="AY164" s="18" t="s">
        <v>253</v>
      </c>
      <c r="BE164" s="241">
        <f>IF(N164="základní",J164,0)</f>
        <v>0</v>
      </c>
      <c r="BF164" s="241">
        <f>IF(N164="snížená",J164,0)</f>
        <v>0</v>
      </c>
      <c r="BG164" s="241">
        <f>IF(N164="zákl. přenesená",J164,0)</f>
        <v>0</v>
      </c>
      <c r="BH164" s="241">
        <f>IF(N164="sníž. přenesená",J164,0)</f>
        <v>0</v>
      </c>
      <c r="BI164" s="241">
        <f>IF(N164="nulová",J164,0)</f>
        <v>0</v>
      </c>
      <c r="BJ164" s="18" t="s">
        <v>83</v>
      </c>
      <c r="BK164" s="241">
        <f>ROUND(I164*H164,2)</f>
        <v>0</v>
      </c>
      <c r="BL164" s="18" t="s">
        <v>260</v>
      </c>
      <c r="BM164" s="240" t="s">
        <v>660</v>
      </c>
    </row>
    <row r="165" s="2" customFormat="1">
      <c r="A165" s="39"/>
      <c r="B165" s="40"/>
      <c r="C165" s="41"/>
      <c r="D165" s="249" t="s">
        <v>479</v>
      </c>
      <c r="E165" s="41"/>
      <c r="F165" s="301" t="s">
        <v>2919</v>
      </c>
      <c r="G165" s="41"/>
      <c r="H165" s="41"/>
      <c r="I165" s="244"/>
      <c r="J165" s="41"/>
      <c r="K165" s="41"/>
      <c r="L165" s="45"/>
      <c r="M165" s="245"/>
      <c r="N165" s="246"/>
      <c r="O165" s="92"/>
      <c r="P165" s="92"/>
      <c r="Q165" s="92"/>
      <c r="R165" s="92"/>
      <c r="S165" s="92"/>
      <c r="T165" s="93"/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T165" s="18" t="s">
        <v>479</v>
      </c>
      <c r="AU165" s="18" t="s">
        <v>76</v>
      </c>
    </row>
    <row r="166" s="2" customFormat="1" ht="16.5" customHeight="1">
      <c r="A166" s="39"/>
      <c r="B166" s="40"/>
      <c r="C166" s="229" t="s">
        <v>76</v>
      </c>
      <c r="D166" s="229" t="s">
        <v>256</v>
      </c>
      <c r="E166" s="230" t="s">
        <v>1670</v>
      </c>
      <c r="F166" s="231" t="s">
        <v>1671</v>
      </c>
      <c r="G166" s="232" t="s">
        <v>1372</v>
      </c>
      <c r="H166" s="233">
        <v>11</v>
      </c>
      <c r="I166" s="234"/>
      <c r="J166" s="235">
        <f>ROUND(I166*H166,2)</f>
        <v>0</v>
      </c>
      <c r="K166" s="231" t="s">
        <v>1</v>
      </c>
      <c r="L166" s="45"/>
      <c r="M166" s="236" t="s">
        <v>1</v>
      </c>
      <c r="N166" s="237" t="s">
        <v>41</v>
      </c>
      <c r="O166" s="92"/>
      <c r="P166" s="238">
        <f>O166*H166</f>
        <v>0</v>
      </c>
      <c r="Q166" s="238">
        <v>0</v>
      </c>
      <c r="R166" s="238">
        <f>Q166*H166</f>
        <v>0</v>
      </c>
      <c r="S166" s="238">
        <v>0</v>
      </c>
      <c r="T166" s="239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40" t="s">
        <v>260</v>
      </c>
      <c r="AT166" s="240" t="s">
        <v>256</v>
      </c>
      <c r="AU166" s="240" t="s">
        <v>76</v>
      </c>
      <c r="AY166" s="18" t="s">
        <v>253</v>
      </c>
      <c r="BE166" s="241">
        <f>IF(N166="základní",J166,0)</f>
        <v>0</v>
      </c>
      <c r="BF166" s="241">
        <f>IF(N166="snížená",J166,0)</f>
        <v>0</v>
      </c>
      <c r="BG166" s="241">
        <f>IF(N166="zákl. přenesená",J166,0)</f>
        <v>0</v>
      </c>
      <c r="BH166" s="241">
        <f>IF(N166="sníž. přenesená",J166,0)</f>
        <v>0</v>
      </c>
      <c r="BI166" s="241">
        <f>IF(N166="nulová",J166,0)</f>
        <v>0</v>
      </c>
      <c r="BJ166" s="18" t="s">
        <v>83</v>
      </c>
      <c r="BK166" s="241">
        <f>ROUND(I166*H166,2)</f>
        <v>0</v>
      </c>
      <c r="BL166" s="18" t="s">
        <v>260</v>
      </c>
      <c r="BM166" s="240" t="s">
        <v>668</v>
      </c>
    </row>
    <row r="167" s="2" customFormat="1" ht="24.15" customHeight="1">
      <c r="A167" s="39"/>
      <c r="B167" s="40"/>
      <c r="C167" s="229" t="s">
        <v>76</v>
      </c>
      <c r="D167" s="229" t="s">
        <v>256</v>
      </c>
      <c r="E167" s="230" t="s">
        <v>2920</v>
      </c>
      <c r="F167" s="231" t="s">
        <v>2921</v>
      </c>
      <c r="G167" s="232" t="s">
        <v>1372</v>
      </c>
      <c r="H167" s="233">
        <v>13</v>
      </c>
      <c r="I167" s="234"/>
      <c r="J167" s="235">
        <f>ROUND(I167*H167,2)</f>
        <v>0</v>
      </c>
      <c r="K167" s="231" t="s">
        <v>1</v>
      </c>
      <c r="L167" s="45"/>
      <c r="M167" s="236" t="s">
        <v>1</v>
      </c>
      <c r="N167" s="237" t="s">
        <v>41</v>
      </c>
      <c r="O167" s="92"/>
      <c r="P167" s="238">
        <f>O167*H167</f>
        <v>0</v>
      </c>
      <c r="Q167" s="238">
        <v>0</v>
      </c>
      <c r="R167" s="238">
        <f>Q167*H167</f>
        <v>0</v>
      </c>
      <c r="S167" s="238">
        <v>0</v>
      </c>
      <c r="T167" s="239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40" t="s">
        <v>260</v>
      </c>
      <c r="AT167" s="240" t="s">
        <v>256</v>
      </c>
      <c r="AU167" s="240" t="s">
        <v>76</v>
      </c>
      <c r="AY167" s="18" t="s">
        <v>253</v>
      </c>
      <c r="BE167" s="241">
        <f>IF(N167="základní",J167,0)</f>
        <v>0</v>
      </c>
      <c r="BF167" s="241">
        <f>IF(N167="snížená",J167,0)</f>
        <v>0</v>
      </c>
      <c r="BG167" s="241">
        <f>IF(N167="zákl. přenesená",J167,0)</f>
        <v>0</v>
      </c>
      <c r="BH167" s="241">
        <f>IF(N167="sníž. přenesená",J167,0)</f>
        <v>0</v>
      </c>
      <c r="BI167" s="241">
        <f>IF(N167="nulová",J167,0)</f>
        <v>0</v>
      </c>
      <c r="BJ167" s="18" t="s">
        <v>83</v>
      </c>
      <c r="BK167" s="241">
        <f>ROUND(I167*H167,2)</f>
        <v>0</v>
      </c>
      <c r="BL167" s="18" t="s">
        <v>260</v>
      </c>
      <c r="BM167" s="240" t="s">
        <v>676</v>
      </c>
    </row>
    <row r="168" s="2" customFormat="1">
      <c r="A168" s="39"/>
      <c r="B168" s="40"/>
      <c r="C168" s="41"/>
      <c r="D168" s="249" t="s">
        <v>479</v>
      </c>
      <c r="E168" s="41"/>
      <c r="F168" s="301" t="s">
        <v>2922</v>
      </c>
      <c r="G168" s="41"/>
      <c r="H168" s="41"/>
      <c r="I168" s="244"/>
      <c r="J168" s="41"/>
      <c r="K168" s="41"/>
      <c r="L168" s="45"/>
      <c r="M168" s="245"/>
      <c r="N168" s="246"/>
      <c r="O168" s="92"/>
      <c r="P168" s="92"/>
      <c r="Q168" s="92"/>
      <c r="R168" s="92"/>
      <c r="S168" s="92"/>
      <c r="T168" s="93"/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T168" s="18" t="s">
        <v>479</v>
      </c>
      <c r="AU168" s="18" t="s">
        <v>76</v>
      </c>
    </row>
    <row r="169" s="2" customFormat="1" ht="16.5" customHeight="1">
      <c r="A169" s="39"/>
      <c r="B169" s="40"/>
      <c r="C169" s="229" t="s">
        <v>76</v>
      </c>
      <c r="D169" s="229" t="s">
        <v>256</v>
      </c>
      <c r="E169" s="230" t="s">
        <v>1696</v>
      </c>
      <c r="F169" s="231" t="s">
        <v>1671</v>
      </c>
      <c r="G169" s="232" t="s">
        <v>1372</v>
      </c>
      <c r="H169" s="233">
        <v>13</v>
      </c>
      <c r="I169" s="234"/>
      <c r="J169" s="235">
        <f>ROUND(I169*H169,2)</f>
        <v>0</v>
      </c>
      <c r="K169" s="231" t="s">
        <v>1</v>
      </c>
      <c r="L169" s="45"/>
      <c r="M169" s="236" t="s">
        <v>1</v>
      </c>
      <c r="N169" s="237" t="s">
        <v>41</v>
      </c>
      <c r="O169" s="92"/>
      <c r="P169" s="238">
        <f>O169*H169</f>
        <v>0</v>
      </c>
      <c r="Q169" s="238">
        <v>0</v>
      </c>
      <c r="R169" s="238">
        <f>Q169*H169</f>
        <v>0</v>
      </c>
      <c r="S169" s="238">
        <v>0</v>
      </c>
      <c r="T169" s="239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40" t="s">
        <v>260</v>
      </c>
      <c r="AT169" s="240" t="s">
        <v>256</v>
      </c>
      <c r="AU169" s="240" t="s">
        <v>76</v>
      </c>
      <c r="AY169" s="18" t="s">
        <v>253</v>
      </c>
      <c r="BE169" s="241">
        <f>IF(N169="základní",J169,0)</f>
        <v>0</v>
      </c>
      <c r="BF169" s="241">
        <f>IF(N169="snížená",J169,0)</f>
        <v>0</v>
      </c>
      <c r="BG169" s="241">
        <f>IF(N169="zákl. přenesená",J169,0)</f>
        <v>0</v>
      </c>
      <c r="BH169" s="241">
        <f>IF(N169="sníž. přenesená",J169,0)</f>
        <v>0</v>
      </c>
      <c r="BI169" s="241">
        <f>IF(N169="nulová",J169,0)</f>
        <v>0</v>
      </c>
      <c r="BJ169" s="18" t="s">
        <v>83</v>
      </c>
      <c r="BK169" s="241">
        <f>ROUND(I169*H169,2)</f>
        <v>0</v>
      </c>
      <c r="BL169" s="18" t="s">
        <v>260</v>
      </c>
      <c r="BM169" s="240" t="s">
        <v>684</v>
      </c>
    </row>
    <row r="170" s="2" customFormat="1" ht="24.15" customHeight="1">
      <c r="A170" s="39"/>
      <c r="B170" s="40"/>
      <c r="C170" s="229" t="s">
        <v>76</v>
      </c>
      <c r="D170" s="229" t="s">
        <v>256</v>
      </c>
      <c r="E170" s="230" t="s">
        <v>2923</v>
      </c>
      <c r="F170" s="231" t="s">
        <v>2924</v>
      </c>
      <c r="G170" s="232" t="s">
        <v>1372</v>
      </c>
      <c r="H170" s="233">
        <v>1</v>
      </c>
      <c r="I170" s="234"/>
      <c r="J170" s="235">
        <f>ROUND(I170*H170,2)</f>
        <v>0</v>
      </c>
      <c r="K170" s="231" t="s">
        <v>1</v>
      </c>
      <c r="L170" s="45"/>
      <c r="M170" s="236" t="s">
        <v>1</v>
      </c>
      <c r="N170" s="237" t="s">
        <v>41</v>
      </c>
      <c r="O170" s="92"/>
      <c r="P170" s="238">
        <f>O170*H170</f>
        <v>0</v>
      </c>
      <c r="Q170" s="238">
        <v>0</v>
      </c>
      <c r="R170" s="238">
        <f>Q170*H170</f>
        <v>0</v>
      </c>
      <c r="S170" s="238">
        <v>0</v>
      </c>
      <c r="T170" s="239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40" t="s">
        <v>260</v>
      </c>
      <c r="AT170" s="240" t="s">
        <v>256</v>
      </c>
      <c r="AU170" s="240" t="s">
        <v>76</v>
      </c>
      <c r="AY170" s="18" t="s">
        <v>253</v>
      </c>
      <c r="BE170" s="241">
        <f>IF(N170="základní",J170,0)</f>
        <v>0</v>
      </c>
      <c r="BF170" s="241">
        <f>IF(N170="snížená",J170,0)</f>
        <v>0</v>
      </c>
      <c r="BG170" s="241">
        <f>IF(N170="zákl. přenesená",J170,0)</f>
        <v>0</v>
      </c>
      <c r="BH170" s="241">
        <f>IF(N170="sníž. přenesená",J170,0)</f>
        <v>0</v>
      </c>
      <c r="BI170" s="241">
        <f>IF(N170="nulová",J170,0)</f>
        <v>0</v>
      </c>
      <c r="BJ170" s="18" t="s">
        <v>83</v>
      </c>
      <c r="BK170" s="241">
        <f>ROUND(I170*H170,2)</f>
        <v>0</v>
      </c>
      <c r="BL170" s="18" t="s">
        <v>260</v>
      </c>
      <c r="BM170" s="240" t="s">
        <v>692</v>
      </c>
    </row>
    <row r="171" s="2" customFormat="1">
      <c r="A171" s="39"/>
      <c r="B171" s="40"/>
      <c r="C171" s="41"/>
      <c r="D171" s="249" t="s">
        <v>479</v>
      </c>
      <c r="E171" s="41"/>
      <c r="F171" s="301" t="s">
        <v>2925</v>
      </c>
      <c r="G171" s="41"/>
      <c r="H171" s="41"/>
      <c r="I171" s="244"/>
      <c r="J171" s="41"/>
      <c r="K171" s="41"/>
      <c r="L171" s="45"/>
      <c r="M171" s="245"/>
      <c r="N171" s="246"/>
      <c r="O171" s="92"/>
      <c r="P171" s="92"/>
      <c r="Q171" s="92"/>
      <c r="R171" s="92"/>
      <c r="S171" s="92"/>
      <c r="T171" s="93"/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T171" s="18" t="s">
        <v>479</v>
      </c>
      <c r="AU171" s="18" t="s">
        <v>76</v>
      </c>
    </row>
    <row r="172" s="2" customFormat="1" ht="16.5" customHeight="1">
      <c r="A172" s="39"/>
      <c r="B172" s="40"/>
      <c r="C172" s="229" t="s">
        <v>76</v>
      </c>
      <c r="D172" s="229" t="s">
        <v>256</v>
      </c>
      <c r="E172" s="230" t="s">
        <v>1696</v>
      </c>
      <c r="F172" s="231" t="s">
        <v>1671</v>
      </c>
      <c r="G172" s="232" t="s">
        <v>1372</v>
      </c>
      <c r="H172" s="233">
        <v>1</v>
      </c>
      <c r="I172" s="234"/>
      <c r="J172" s="235">
        <f>ROUND(I172*H172,2)</f>
        <v>0</v>
      </c>
      <c r="K172" s="231" t="s">
        <v>1</v>
      </c>
      <c r="L172" s="45"/>
      <c r="M172" s="236" t="s">
        <v>1</v>
      </c>
      <c r="N172" s="237" t="s">
        <v>41</v>
      </c>
      <c r="O172" s="92"/>
      <c r="P172" s="238">
        <f>O172*H172</f>
        <v>0</v>
      </c>
      <c r="Q172" s="238">
        <v>0</v>
      </c>
      <c r="R172" s="238">
        <f>Q172*H172</f>
        <v>0</v>
      </c>
      <c r="S172" s="238">
        <v>0</v>
      </c>
      <c r="T172" s="239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40" t="s">
        <v>260</v>
      </c>
      <c r="AT172" s="240" t="s">
        <v>256</v>
      </c>
      <c r="AU172" s="240" t="s">
        <v>76</v>
      </c>
      <c r="AY172" s="18" t="s">
        <v>253</v>
      </c>
      <c r="BE172" s="241">
        <f>IF(N172="základní",J172,0)</f>
        <v>0</v>
      </c>
      <c r="BF172" s="241">
        <f>IF(N172="snížená",J172,0)</f>
        <v>0</v>
      </c>
      <c r="BG172" s="241">
        <f>IF(N172="zákl. přenesená",J172,0)</f>
        <v>0</v>
      </c>
      <c r="BH172" s="241">
        <f>IF(N172="sníž. přenesená",J172,0)</f>
        <v>0</v>
      </c>
      <c r="BI172" s="241">
        <f>IF(N172="nulová",J172,0)</f>
        <v>0</v>
      </c>
      <c r="BJ172" s="18" t="s">
        <v>83</v>
      </c>
      <c r="BK172" s="241">
        <f>ROUND(I172*H172,2)</f>
        <v>0</v>
      </c>
      <c r="BL172" s="18" t="s">
        <v>260</v>
      </c>
      <c r="BM172" s="240" t="s">
        <v>700</v>
      </c>
    </row>
    <row r="173" s="2" customFormat="1" ht="24.15" customHeight="1">
      <c r="A173" s="39"/>
      <c r="B173" s="40"/>
      <c r="C173" s="229" t="s">
        <v>76</v>
      </c>
      <c r="D173" s="229" t="s">
        <v>256</v>
      </c>
      <c r="E173" s="230" t="s">
        <v>2926</v>
      </c>
      <c r="F173" s="231" t="s">
        <v>2924</v>
      </c>
      <c r="G173" s="232" t="s">
        <v>1372</v>
      </c>
      <c r="H173" s="233">
        <v>1</v>
      </c>
      <c r="I173" s="234"/>
      <c r="J173" s="235">
        <f>ROUND(I173*H173,2)</f>
        <v>0</v>
      </c>
      <c r="K173" s="231" t="s">
        <v>1</v>
      </c>
      <c r="L173" s="45"/>
      <c r="M173" s="236" t="s">
        <v>1</v>
      </c>
      <c r="N173" s="237" t="s">
        <v>41</v>
      </c>
      <c r="O173" s="92"/>
      <c r="P173" s="238">
        <f>O173*H173</f>
        <v>0</v>
      </c>
      <c r="Q173" s="238">
        <v>0</v>
      </c>
      <c r="R173" s="238">
        <f>Q173*H173</f>
        <v>0</v>
      </c>
      <c r="S173" s="238">
        <v>0</v>
      </c>
      <c r="T173" s="239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40" t="s">
        <v>260</v>
      </c>
      <c r="AT173" s="240" t="s">
        <v>256</v>
      </c>
      <c r="AU173" s="240" t="s">
        <v>76</v>
      </c>
      <c r="AY173" s="18" t="s">
        <v>253</v>
      </c>
      <c r="BE173" s="241">
        <f>IF(N173="základní",J173,0)</f>
        <v>0</v>
      </c>
      <c r="BF173" s="241">
        <f>IF(N173="snížená",J173,0)</f>
        <v>0</v>
      </c>
      <c r="BG173" s="241">
        <f>IF(N173="zákl. přenesená",J173,0)</f>
        <v>0</v>
      </c>
      <c r="BH173" s="241">
        <f>IF(N173="sníž. přenesená",J173,0)</f>
        <v>0</v>
      </c>
      <c r="BI173" s="241">
        <f>IF(N173="nulová",J173,0)</f>
        <v>0</v>
      </c>
      <c r="BJ173" s="18" t="s">
        <v>83</v>
      </c>
      <c r="BK173" s="241">
        <f>ROUND(I173*H173,2)</f>
        <v>0</v>
      </c>
      <c r="BL173" s="18" t="s">
        <v>260</v>
      </c>
      <c r="BM173" s="240" t="s">
        <v>708</v>
      </c>
    </row>
    <row r="174" s="2" customFormat="1">
      <c r="A174" s="39"/>
      <c r="B174" s="40"/>
      <c r="C174" s="41"/>
      <c r="D174" s="249" t="s">
        <v>479</v>
      </c>
      <c r="E174" s="41"/>
      <c r="F174" s="301" t="s">
        <v>2927</v>
      </c>
      <c r="G174" s="41"/>
      <c r="H174" s="41"/>
      <c r="I174" s="244"/>
      <c r="J174" s="41"/>
      <c r="K174" s="41"/>
      <c r="L174" s="45"/>
      <c r="M174" s="245"/>
      <c r="N174" s="246"/>
      <c r="O174" s="92"/>
      <c r="P174" s="92"/>
      <c r="Q174" s="92"/>
      <c r="R174" s="92"/>
      <c r="S174" s="92"/>
      <c r="T174" s="93"/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T174" s="18" t="s">
        <v>479</v>
      </c>
      <c r="AU174" s="18" t="s">
        <v>76</v>
      </c>
    </row>
    <row r="175" s="2" customFormat="1" ht="16.5" customHeight="1">
      <c r="A175" s="39"/>
      <c r="B175" s="40"/>
      <c r="C175" s="229" t="s">
        <v>76</v>
      </c>
      <c r="D175" s="229" t="s">
        <v>256</v>
      </c>
      <c r="E175" s="230" t="s">
        <v>1696</v>
      </c>
      <c r="F175" s="231" t="s">
        <v>1671</v>
      </c>
      <c r="G175" s="232" t="s">
        <v>1372</v>
      </c>
      <c r="H175" s="233">
        <v>1</v>
      </c>
      <c r="I175" s="234"/>
      <c r="J175" s="235">
        <f>ROUND(I175*H175,2)</f>
        <v>0</v>
      </c>
      <c r="K175" s="231" t="s">
        <v>1</v>
      </c>
      <c r="L175" s="45"/>
      <c r="M175" s="236" t="s">
        <v>1</v>
      </c>
      <c r="N175" s="237" t="s">
        <v>41</v>
      </c>
      <c r="O175" s="92"/>
      <c r="P175" s="238">
        <f>O175*H175</f>
        <v>0</v>
      </c>
      <c r="Q175" s="238">
        <v>0</v>
      </c>
      <c r="R175" s="238">
        <f>Q175*H175</f>
        <v>0</v>
      </c>
      <c r="S175" s="238">
        <v>0</v>
      </c>
      <c r="T175" s="239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40" t="s">
        <v>260</v>
      </c>
      <c r="AT175" s="240" t="s">
        <v>256</v>
      </c>
      <c r="AU175" s="240" t="s">
        <v>76</v>
      </c>
      <c r="AY175" s="18" t="s">
        <v>253</v>
      </c>
      <c r="BE175" s="241">
        <f>IF(N175="základní",J175,0)</f>
        <v>0</v>
      </c>
      <c r="BF175" s="241">
        <f>IF(N175="snížená",J175,0)</f>
        <v>0</v>
      </c>
      <c r="BG175" s="241">
        <f>IF(N175="zákl. přenesená",J175,0)</f>
        <v>0</v>
      </c>
      <c r="BH175" s="241">
        <f>IF(N175="sníž. přenesená",J175,0)</f>
        <v>0</v>
      </c>
      <c r="BI175" s="241">
        <f>IF(N175="nulová",J175,0)</f>
        <v>0</v>
      </c>
      <c r="BJ175" s="18" t="s">
        <v>83</v>
      </c>
      <c r="BK175" s="241">
        <f>ROUND(I175*H175,2)</f>
        <v>0</v>
      </c>
      <c r="BL175" s="18" t="s">
        <v>260</v>
      </c>
      <c r="BM175" s="240" t="s">
        <v>716</v>
      </c>
    </row>
    <row r="176" s="2" customFormat="1" ht="24.15" customHeight="1">
      <c r="A176" s="39"/>
      <c r="B176" s="40"/>
      <c r="C176" s="229" t="s">
        <v>76</v>
      </c>
      <c r="D176" s="229" t="s">
        <v>256</v>
      </c>
      <c r="E176" s="230" t="s">
        <v>2928</v>
      </c>
      <c r="F176" s="231" t="s">
        <v>2924</v>
      </c>
      <c r="G176" s="232" t="s">
        <v>1372</v>
      </c>
      <c r="H176" s="233">
        <v>1</v>
      </c>
      <c r="I176" s="234"/>
      <c r="J176" s="235">
        <f>ROUND(I176*H176,2)</f>
        <v>0</v>
      </c>
      <c r="K176" s="231" t="s">
        <v>1</v>
      </c>
      <c r="L176" s="45"/>
      <c r="M176" s="236" t="s">
        <v>1</v>
      </c>
      <c r="N176" s="237" t="s">
        <v>41</v>
      </c>
      <c r="O176" s="92"/>
      <c r="P176" s="238">
        <f>O176*H176</f>
        <v>0</v>
      </c>
      <c r="Q176" s="238">
        <v>0</v>
      </c>
      <c r="R176" s="238">
        <f>Q176*H176</f>
        <v>0</v>
      </c>
      <c r="S176" s="238">
        <v>0</v>
      </c>
      <c r="T176" s="239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40" t="s">
        <v>260</v>
      </c>
      <c r="AT176" s="240" t="s">
        <v>256</v>
      </c>
      <c r="AU176" s="240" t="s">
        <v>76</v>
      </c>
      <c r="AY176" s="18" t="s">
        <v>253</v>
      </c>
      <c r="BE176" s="241">
        <f>IF(N176="základní",J176,0)</f>
        <v>0</v>
      </c>
      <c r="BF176" s="241">
        <f>IF(N176="snížená",J176,0)</f>
        <v>0</v>
      </c>
      <c r="BG176" s="241">
        <f>IF(N176="zákl. přenesená",J176,0)</f>
        <v>0</v>
      </c>
      <c r="BH176" s="241">
        <f>IF(N176="sníž. přenesená",J176,0)</f>
        <v>0</v>
      </c>
      <c r="BI176" s="241">
        <f>IF(N176="nulová",J176,0)</f>
        <v>0</v>
      </c>
      <c r="BJ176" s="18" t="s">
        <v>83</v>
      </c>
      <c r="BK176" s="241">
        <f>ROUND(I176*H176,2)</f>
        <v>0</v>
      </c>
      <c r="BL176" s="18" t="s">
        <v>260</v>
      </c>
      <c r="BM176" s="240" t="s">
        <v>724</v>
      </c>
    </row>
    <row r="177" s="2" customFormat="1">
      <c r="A177" s="39"/>
      <c r="B177" s="40"/>
      <c r="C177" s="41"/>
      <c r="D177" s="249" t="s">
        <v>479</v>
      </c>
      <c r="E177" s="41"/>
      <c r="F177" s="301" t="s">
        <v>2929</v>
      </c>
      <c r="G177" s="41"/>
      <c r="H177" s="41"/>
      <c r="I177" s="244"/>
      <c r="J177" s="41"/>
      <c r="K177" s="41"/>
      <c r="L177" s="45"/>
      <c r="M177" s="245"/>
      <c r="N177" s="246"/>
      <c r="O177" s="92"/>
      <c r="P177" s="92"/>
      <c r="Q177" s="92"/>
      <c r="R177" s="92"/>
      <c r="S177" s="92"/>
      <c r="T177" s="93"/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T177" s="18" t="s">
        <v>479</v>
      </c>
      <c r="AU177" s="18" t="s">
        <v>76</v>
      </c>
    </row>
    <row r="178" s="2" customFormat="1" ht="16.5" customHeight="1">
      <c r="A178" s="39"/>
      <c r="B178" s="40"/>
      <c r="C178" s="229" t="s">
        <v>76</v>
      </c>
      <c r="D178" s="229" t="s">
        <v>256</v>
      </c>
      <c r="E178" s="230" t="s">
        <v>1696</v>
      </c>
      <c r="F178" s="231" t="s">
        <v>1671</v>
      </c>
      <c r="G178" s="232" t="s">
        <v>1372</v>
      </c>
      <c r="H178" s="233">
        <v>1</v>
      </c>
      <c r="I178" s="234"/>
      <c r="J178" s="235">
        <f>ROUND(I178*H178,2)</f>
        <v>0</v>
      </c>
      <c r="K178" s="231" t="s">
        <v>1</v>
      </c>
      <c r="L178" s="45"/>
      <c r="M178" s="236" t="s">
        <v>1</v>
      </c>
      <c r="N178" s="237" t="s">
        <v>41</v>
      </c>
      <c r="O178" s="92"/>
      <c r="P178" s="238">
        <f>O178*H178</f>
        <v>0</v>
      </c>
      <c r="Q178" s="238">
        <v>0</v>
      </c>
      <c r="R178" s="238">
        <f>Q178*H178</f>
        <v>0</v>
      </c>
      <c r="S178" s="238">
        <v>0</v>
      </c>
      <c r="T178" s="239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40" t="s">
        <v>260</v>
      </c>
      <c r="AT178" s="240" t="s">
        <v>256</v>
      </c>
      <c r="AU178" s="240" t="s">
        <v>76</v>
      </c>
      <c r="AY178" s="18" t="s">
        <v>253</v>
      </c>
      <c r="BE178" s="241">
        <f>IF(N178="základní",J178,0)</f>
        <v>0</v>
      </c>
      <c r="BF178" s="241">
        <f>IF(N178="snížená",J178,0)</f>
        <v>0</v>
      </c>
      <c r="BG178" s="241">
        <f>IF(N178="zákl. přenesená",J178,0)</f>
        <v>0</v>
      </c>
      <c r="BH178" s="241">
        <f>IF(N178="sníž. přenesená",J178,0)</f>
        <v>0</v>
      </c>
      <c r="BI178" s="241">
        <f>IF(N178="nulová",J178,0)</f>
        <v>0</v>
      </c>
      <c r="BJ178" s="18" t="s">
        <v>83</v>
      </c>
      <c r="BK178" s="241">
        <f>ROUND(I178*H178,2)</f>
        <v>0</v>
      </c>
      <c r="BL178" s="18" t="s">
        <v>260</v>
      </c>
      <c r="BM178" s="240" t="s">
        <v>732</v>
      </c>
    </row>
    <row r="179" s="2" customFormat="1" ht="24.15" customHeight="1">
      <c r="A179" s="39"/>
      <c r="B179" s="40"/>
      <c r="C179" s="229" t="s">
        <v>76</v>
      </c>
      <c r="D179" s="229" t="s">
        <v>256</v>
      </c>
      <c r="E179" s="230" t="s">
        <v>2930</v>
      </c>
      <c r="F179" s="231" t="s">
        <v>2924</v>
      </c>
      <c r="G179" s="232" t="s">
        <v>1372</v>
      </c>
      <c r="H179" s="233">
        <v>1</v>
      </c>
      <c r="I179" s="234"/>
      <c r="J179" s="235">
        <f>ROUND(I179*H179,2)</f>
        <v>0</v>
      </c>
      <c r="K179" s="231" t="s">
        <v>1</v>
      </c>
      <c r="L179" s="45"/>
      <c r="M179" s="236" t="s">
        <v>1</v>
      </c>
      <c r="N179" s="237" t="s">
        <v>41</v>
      </c>
      <c r="O179" s="92"/>
      <c r="P179" s="238">
        <f>O179*H179</f>
        <v>0</v>
      </c>
      <c r="Q179" s="238">
        <v>0</v>
      </c>
      <c r="R179" s="238">
        <f>Q179*H179</f>
        <v>0</v>
      </c>
      <c r="S179" s="238">
        <v>0</v>
      </c>
      <c r="T179" s="239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40" t="s">
        <v>260</v>
      </c>
      <c r="AT179" s="240" t="s">
        <v>256</v>
      </c>
      <c r="AU179" s="240" t="s">
        <v>76</v>
      </c>
      <c r="AY179" s="18" t="s">
        <v>253</v>
      </c>
      <c r="BE179" s="241">
        <f>IF(N179="základní",J179,0)</f>
        <v>0</v>
      </c>
      <c r="BF179" s="241">
        <f>IF(N179="snížená",J179,0)</f>
        <v>0</v>
      </c>
      <c r="BG179" s="241">
        <f>IF(N179="zákl. přenesená",J179,0)</f>
        <v>0</v>
      </c>
      <c r="BH179" s="241">
        <f>IF(N179="sníž. přenesená",J179,0)</f>
        <v>0</v>
      </c>
      <c r="BI179" s="241">
        <f>IF(N179="nulová",J179,0)</f>
        <v>0</v>
      </c>
      <c r="BJ179" s="18" t="s">
        <v>83</v>
      </c>
      <c r="BK179" s="241">
        <f>ROUND(I179*H179,2)</f>
        <v>0</v>
      </c>
      <c r="BL179" s="18" t="s">
        <v>260</v>
      </c>
      <c r="BM179" s="240" t="s">
        <v>740</v>
      </c>
    </row>
    <row r="180" s="2" customFormat="1">
      <c r="A180" s="39"/>
      <c r="B180" s="40"/>
      <c r="C180" s="41"/>
      <c r="D180" s="249" t="s">
        <v>479</v>
      </c>
      <c r="E180" s="41"/>
      <c r="F180" s="301" t="s">
        <v>2925</v>
      </c>
      <c r="G180" s="41"/>
      <c r="H180" s="41"/>
      <c r="I180" s="244"/>
      <c r="J180" s="41"/>
      <c r="K180" s="41"/>
      <c r="L180" s="45"/>
      <c r="M180" s="245"/>
      <c r="N180" s="246"/>
      <c r="O180" s="92"/>
      <c r="P180" s="92"/>
      <c r="Q180" s="92"/>
      <c r="R180" s="92"/>
      <c r="S180" s="92"/>
      <c r="T180" s="93"/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T180" s="18" t="s">
        <v>479</v>
      </c>
      <c r="AU180" s="18" t="s">
        <v>76</v>
      </c>
    </row>
    <row r="181" s="2" customFormat="1" ht="16.5" customHeight="1">
      <c r="A181" s="39"/>
      <c r="B181" s="40"/>
      <c r="C181" s="229" t="s">
        <v>76</v>
      </c>
      <c r="D181" s="229" t="s">
        <v>256</v>
      </c>
      <c r="E181" s="230" t="s">
        <v>1696</v>
      </c>
      <c r="F181" s="231" t="s">
        <v>1671</v>
      </c>
      <c r="G181" s="232" t="s">
        <v>1372</v>
      </c>
      <c r="H181" s="233">
        <v>1</v>
      </c>
      <c r="I181" s="234"/>
      <c r="J181" s="235">
        <f>ROUND(I181*H181,2)</f>
        <v>0</v>
      </c>
      <c r="K181" s="231" t="s">
        <v>1</v>
      </c>
      <c r="L181" s="45"/>
      <c r="M181" s="236" t="s">
        <v>1</v>
      </c>
      <c r="N181" s="237" t="s">
        <v>41</v>
      </c>
      <c r="O181" s="92"/>
      <c r="P181" s="238">
        <f>O181*H181</f>
        <v>0</v>
      </c>
      <c r="Q181" s="238">
        <v>0</v>
      </c>
      <c r="R181" s="238">
        <f>Q181*H181</f>
        <v>0</v>
      </c>
      <c r="S181" s="238">
        <v>0</v>
      </c>
      <c r="T181" s="239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40" t="s">
        <v>260</v>
      </c>
      <c r="AT181" s="240" t="s">
        <v>256</v>
      </c>
      <c r="AU181" s="240" t="s">
        <v>76</v>
      </c>
      <c r="AY181" s="18" t="s">
        <v>253</v>
      </c>
      <c r="BE181" s="241">
        <f>IF(N181="základní",J181,0)</f>
        <v>0</v>
      </c>
      <c r="BF181" s="241">
        <f>IF(N181="snížená",J181,0)</f>
        <v>0</v>
      </c>
      <c r="BG181" s="241">
        <f>IF(N181="zákl. přenesená",J181,0)</f>
        <v>0</v>
      </c>
      <c r="BH181" s="241">
        <f>IF(N181="sníž. přenesená",J181,0)</f>
        <v>0</v>
      </c>
      <c r="BI181" s="241">
        <f>IF(N181="nulová",J181,0)</f>
        <v>0</v>
      </c>
      <c r="BJ181" s="18" t="s">
        <v>83</v>
      </c>
      <c r="BK181" s="241">
        <f>ROUND(I181*H181,2)</f>
        <v>0</v>
      </c>
      <c r="BL181" s="18" t="s">
        <v>260</v>
      </c>
      <c r="BM181" s="240" t="s">
        <v>748</v>
      </c>
    </row>
    <row r="182" s="2" customFormat="1" ht="24.15" customHeight="1">
      <c r="A182" s="39"/>
      <c r="B182" s="40"/>
      <c r="C182" s="229" t="s">
        <v>76</v>
      </c>
      <c r="D182" s="229" t="s">
        <v>256</v>
      </c>
      <c r="E182" s="230" t="s">
        <v>2931</v>
      </c>
      <c r="F182" s="231" t="s">
        <v>2924</v>
      </c>
      <c r="G182" s="232" t="s">
        <v>1372</v>
      </c>
      <c r="H182" s="233">
        <v>1</v>
      </c>
      <c r="I182" s="234"/>
      <c r="J182" s="235">
        <f>ROUND(I182*H182,2)</f>
        <v>0</v>
      </c>
      <c r="K182" s="231" t="s">
        <v>1</v>
      </c>
      <c r="L182" s="45"/>
      <c r="M182" s="236" t="s">
        <v>1</v>
      </c>
      <c r="N182" s="237" t="s">
        <v>41</v>
      </c>
      <c r="O182" s="92"/>
      <c r="P182" s="238">
        <f>O182*H182</f>
        <v>0</v>
      </c>
      <c r="Q182" s="238">
        <v>0</v>
      </c>
      <c r="R182" s="238">
        <f>Q182*H182</f>
        <v>0</v>
      </c>
      <c r="S182" s="238">
        <v>0</v>
      </c>
      <c r="T182" s="239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40" t="s">
        <v>260</v>
      </c>
      <c r="AT182" s="240" t="s">
        <v>256</v>
      </c>
      <c r="AU182" s="240" t="s">
        <v>76</v>
      </c>
      <c r="AY182" s="18" t="s">
        <v>253</v>
      </c>
      <c r="BE182" s="241">
        <f>IF(N182="základní",J182,0)</f>
        <v>0</v>
      </c>
      <c r="BF182" s="241">
        <f>IF(N182="snížená",J182,0)</f>
        <v>0</v>
      </c>
      <c r="BG182" s="241">
        <f>IF(N182="zákl. přenesená",J182,0)</f>
        <v>0</v>
      </c>
      <c r="BH182" s="241">
        <f>IF(N182="sníž. přenesená",J182,0)</f>
        <v>0</v>
      </c>
      <c r="BI182" s="241">
        <f>IF(N182="nulová",J182,0)</f>
        <v>0</v>
      </c>
      <c r="BJ182" s="18" t="s">
        <v>83</v>
      </c>
      <c r="BK182" s="241">
        <f>ROUND(I182*H182,2)</f>
        <v>0</v>
      </c>
      <c r="BL182" s="18" t="s">
        <v>260</v>
      </c>
      <c r="BM182" s="240" t="s">
        <v>756</v>
      </c>
    </row>
    <row r="183" s="2" customFormat="1">
      <c r="A183" s="39"/>
      <c r="B183" s="40"/>
      <c r="C183" s="41"/>
      <c r="D183" s="249" t="s">
        <v>479</v>
      </c>
      <c r="E183" s="41"/>
      <c r="F183" s="301" t="s">
        <v>2932</v>
      </c>
      <c r="G183" s="41"/>
      <c r="H183" s="41"/>
      <c r="I183" s="244"/>
      <c r="J183" s="41"/>
      <c r="K183" s="41"/>
      <c r="L183" s="45"/>
      <c r="M183" s="245"/>
      <c r="N183" s="246"/>
      <c r="O183" s="92"/>
      <c r="P183" s="92"/>
      <c r="Q183" s="92"/>
      <c r="R183" s="92"/>
      <c r="S183" s="92"/>
      <c r="T183" s="93"/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T183" s="18" t="s">
        <v>479</v>
      </c>
      <c r="AU183" s="18" t="s">
        <v>76</v>
      </c>
    </row>
    <row r="184" s="2" customFormat="1" ht="16.5" customHeight="1">
      <c r="A184" s="39"/>
      <c r="B184" s="40"/>
      <c r="C184" s="229" t="s">
        <v>76</v>
      </c>
      <c r="D184" s="229" t="s">
        <v>256</v>
      </c>
      <c r="E184" s="230" t="s">
        <v>1696</v>
      </c>
      <c r="F184" s="231" t="s">
        <v>1671</v>
      </c>
      <c r="G184" s="232" t="s">
        <v>1372</v>
      </c>
      <c r="H184" s="233">
        <v>1</v>
      </c>
      <c r="I184" s="234"/>
      <c r="J184" s="235">
        <f>ROUND(I184*H184,2)</f>
        <v>0</v>
      </c>
      <c r="K184" s="231" t="s">
        <v>1</v>
      </c>
      <c r="L184" s="45"/>
      <c r="M184" s="236" t="s">
        <v>1</v>
      </c>
      <c r="N184" s="237" t="s">
        <v>41</v>
      </c>
      <c r="O184" s="92"/>
      <c r="P184" s="238">
        <f>O184*H184</f>
        <v>0</v>
      </c>
      <c r="Q184" s="238">
        <v>0</v>
      </c>
      <c r="R184" s="238">
        <f>Q184*H184</f>
        <v>0</v>
      </c>
      <c r="S184" s="238">
        <v>0</v>
      </c>
      <c r="T184" s="239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40" t="s">
        <v>260</v>
      </c>
      <c r="AT184" s="240" t="s">
        <v>256</v>
      </c>
      <c r="AU184" s="240" t="s">
        <v>76</v>
      </c>
      <c r="AY184" s="18" t="s">
        <v>253</v>
      </c>
      <c r="BE184" s="241">
        <f>IF(N184="základní",J184,0)</f>
        <v>0</v>
      </c>
      <c r="BF184" s="241">
        <f>IF(N184="snížená",J184,0)</f>
        <v>0</v>
      </c>
      <c r="BG184" s="241">
        <f>IF(N184="zákl. přenesená",J184,0)</f>
        <v>0</v>
      </c>
      <c r="BH184" s="241">
        <f>IF(N184="sníž. přenesená",J184,0)</f>
        <v>0</v>
      </c>
      <c r="BI184" s="241">
        <f>IF(N184="nulová",J184,0)</f>
        <v>0</v>
      </c>
      <c r="BJ184" s="18" t="s">
        <v>83</v>
      </c>
      <c r="BK184" s="241">
        <f>ROUND(I184*H184,2)</f>
        <v>0</v>
      </c>
      <c r="BL184" s="18" t="s">
        <v>260</v>
      </c>
      <c r="BM184" s="240" t="s">
        <v>764</v>
      </c>
    </row>
    <row r="185" s="2" customFormat="1" ht="24.15" customHeight="1">
      <c r="A185" s="39"/>
      <c r="B185" s="40"/>
      <c r="C185" s="229" t="s">
        <v>76</v>
      </c>
      <c r="D185" s="229" t="s">
        <v>256</v>
      </c>
      <c r="E185" s="230" t="s">
        <v>2933</v>
      </c>
      <c r="F185" s="231" t="s">
        <v>2924</v>
      </c>
      <c r="G185" s="232" t="s">
        <v>1372</v>
      </c>
      <c r="H185" s="233">
        <v>1</v>
      </c>
      <c r="I185" s="234"/>
      <c r="J185" s="235">
        <f>ROUND(I185*H185,2)</f>
        <v>0</v>
      </c>
      <c r="K185" s="231" t="s">
        <v>1</v>
      </c>
      <c r="L185" s="45"/>
      <c r="M185" s="236" t="s">
        <v>1</v>
      </c>
      <c r="N185" s="237" t="s">
        <v>41</v>
      </c>
      <c r="O185" s="92"/>
      <c r="P185" s="238">
        <f>O185*H185</f>
        <v>0</v>
      </c>
      <c r="Q185" s="238">
        <v>0</v>
      </c>
      <c r="R185" s="238">
        <f>Q185*H185</f>
        <v>0</v>
      </c>
      <c r="S185" s="238">
        <v>0</v>
      </c>
      <c r="T185" s="239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40" t="s">
        <v>260</v>
      </c>
      <c r="AT185" s="240" t="s">
        <v>256</v>
      </c>
      <c r="AU185" s="240" t="s">
        <v>76</v>
      </c>
      <c r="AY185" s="18" t="s">
        <v>253</v>
      </c>
      <c r="BE185" s="241">
        <f>IF(N185="základní",J185,0)</f>
        <v>0</v>
      </c>
      <c r="BF185" s="241">
        <f>IF(N185="snížená",J185,0)</f>
        <v>0</v>
      </c>
      <c r="BG185" s="241">
        <f>IF(N185="zákl. přenesená",J185,0)</f>
        <v>0</v>
      </c>
      <c r="BH185" s="241">
        <f>IF(N185="sníž. přenesená",J185,0)</f>
        <v>0</v>
      </c>
      <c r="BI185" s="241">
        <f>IF(N185="nulová",J185,0)</f>
        <v>0</v>
      </c>
      <c r="BJ185" s="18" t="s">
        <v>83</v>
      </c>
      <c r="BK185" s="241">
        <f>ROUND(I185*H185,2)</f>
        <v>0</v>
      </c>
      <c r="BL185" s="18" t="s">
        <v>260</v>
      </c>
      <c r="BM185" s="240" t="s">
        <v>772</v>
      </c>
    </row>
    <row r="186" s="2" customFormat="1">
      <c r="A186" s="39"/>
      <c r="B186" s="40"/>
      <c r="C186" s="41"/>
      <c r="D186" s="249" t="s">
        <v>479</v>
      </c>
      <c r="E186" s="41"/>
      <c r="F186" s="301" t="s">
        <v>2934</v>
      </c>
      <c r="G186" s="41"/>
      <c r="H186" s="41"/>
      <c r="I186" s="244"/>
      <c r="J186" s="41"/>
      <c r="K186" s="41"/>
      <c r="L186" s="45"/>
      <c r="M186" s="245"/>
      <c r="N186" s="246"/>
      <c r="O186" s="92"/>
      <c r="P186" s="92"/>
      <c r="Q186" s="92"/>
      <c r="R186" s="92"/>
      <c r="S186" s="92"/>
      <c r="T186" s="93"/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T186" s="18" t="s">
        <v>479</v>
      </c>
      <c r="AU186" s="18" t="s">
        <v>76</v>
      </c>
    </row>
    <row r="187" s="2" customFormat="1" ht="16.5" customHeight="1">
      <c r="A187" s="39"/>
      <c r="B187" s="40"/>
      <c r="C187" s="229" t="s">
        <v>76</v>
      </c>
      <c r="D187" s="229" t="s">
        <v>256</v>
      </c>
      <c r="E187" s="230" t="s">
        <v>1696</v>
      </c>
      <c r="F187" s="231" t="s">
        <v>1671</v>
      </c>
      <c r="G187" s="232" t="s">
        <v>1372</v>
      </c>
      <c r="H187" s="233">
        <v>1</v>
      </c>
      <c r="I187" s="234"/>
      <c r="J187" s="235">
        <f>ROUND(I187*H187,2)</f>
        <v>0</v>
      </c>
      <c r="K187" s="231" t="s">
        <v>1</v>
      </c>
      <c r="L187" s="45"/>
      <c r="M187" s="236" t="s">
        <v>1</v>
      </c>
      <c r="N187" s="237" t="s">
        <v>41</v>
      </c>
      <c r="O187" s="92"/>
      <c r="P187" s="238">
        <f>O187*H187</f>
        <v>0</v>
      </c>
      <c r="Q187" s="238">
        <v>0</v>
      </c>
      <c r="R187" s="238">
        <f>Q187*H187</f>
        <v>0</v>
      </c>
      <c r="S187" s="238">
        <v>0</v>
      </c>
      <c r="T187" s="239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40" t="s">
        <v>260</v>
      </c>
      <c r="AT187" s="240" t="s">
        <v>256</v>
      </c>
      <c r="AU187" s="240" t="s">
        <v>76</v>
      </c>
      <c r="AY187" s="18" t="s">
        <v>253</v>
      </c>
      <c r="BE187" s="241">
        <f>IF(N187="základní",J187,0)</f>
        <v>0</v>
      </c>
      <c r="BF187" s="241">
        <f>IF(N187="snížená",J187,0)</f>
        <v>0</v>
      </c>
      <c r="BG187" s="241">
        <f>IF(N187="zákl. přenesená",J187,0)</f>
        <v>0</v>
      </c>
      <c r="BH187" s="241">
        <f>IF(N187="sníž. přenesená",J187,0)</f>
        <v>0</v>
      </c>
      <c r="BI187" s="241">
        <f>IF(N187="nulová",J187,0)</f>
        <v>0</v>
      </c>
      <c r="BJ187" s="18" t="s">
        <v>83</v>
      </c>
      <c r="BK187" s="241">
        <f>ROUND(I187*H187,2)</f>
        <v>0</v>
      </c>
      <c r="BL187" s="18" t="s">
        <v>260</v>
      </c>
      <c r="BM187" s="240" t="s">
        <v>780</v>
      </c>
    </row>
    <row r="188" s="2" customFormat="1" ht="24.15" customHeight="1">
      <c r="A188" s="39"/>
      <c r="B188" s="40"/>
      <c r="C188" s="229" t="s">
        <v>76</v>
      </c>
      <c r="D188" s="229" t="s">
        <v>256</v>
      </c>
      <c r="E188" s="230" t="s">
        <v>2935</v>
      </c>
      <c r="F188" s="231" t="s">
        <v>2924</v>
      </c>
      <c r="G188" s="232" t="s">
        <v>1372</v>
      </c>
      <c r="H188" s="233">
        <v>1</v>
      </c>
      <c r="I188" s="234"/>
      <c r="J188" s="235">
        <f>ROUND(I188*H188,2)</f>
        <v>0</v>
      </c>
      <c r="K188" s="231" t="s">
        <v>1</v>
      </c>
      <c r="L188" s="45"/>
      <c r="M188" s="236" t="s">
        <v>1</v>
      </c>
      <c r="N188" s="237" t="s">
        <v>41</v>
      </c>
      <c r="O188" s="92"/>
      <c r="P188" s="238">
        <f>O188*H188</f>
        <v>0</v>
      </c>
      <c r="Q188" s="238">
        <v>0</v>
      </c>
      <c r="R188" s="238">
        <f>Q188*H188</f>
        <v>0</v>
      </c>
      <c r="S188" s="238">
        <v>0</v>
      </c>
      <c r="T188" s="239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40" t="s">
        <v>260</v>
      </c>
      <c r="AT188" s="240" t="s">
        <v>256</v>
      </c>
      <c r="AU188" s="240" t="s">
        <v>76</v>
      </c>
      <c r="AY188" s="18" t="s">
        <v>253</v>
      </c>
      <c r="BE188" s="241">
        <f>IF(N188="základní",J188,0)</f>
        <v>0</v>
      </c>
      <c r="BF188" s="241">
        <f>IF(N188="snížená",J188,0)</f>
        <v>0</v>
      </c>
      <c r="BG188" s="241">
        <f>IF(N188="zákl. přenesená",J188,0)</f>
        <v>0</v>
      </c>
      <c r="BH188" s="241">
        <f>IF(N188="sníž. přenesená",J188,0)</f>
        <v>0</v>
      </c>
      <c r="BI188" s="241">
        <f>IF(N188="nulová",J188,0)</f>
        <v>0</v>
      </c>
      <c r="BJ188" s="18" t="s">
        <v>83</v>
      </c>
      <c r="BK188" s="241">
        <f>ROUND(I188*H188,2)</f>
        <v>0</v>
      </c>
      <c r="BL188" s="18" t="s">
        <v>260</v>
      </c>
      <c r="BM188" s="240" t="s">
        <v>795</v>
      </c>
    </row>
    <row r="189" s="2" customFormat="1">
      <c r="A189" s="39"/>
      <c r="B189" s="40"/>
      <c r="C189" s="41"/>
      <c r="D189" s="249" t="s">
        <v>479</v>
      </c>
      <c r="E189" s="41"/>
      <c r="F189" s="301" t="s">
        <v>2936</v>
      </c>
      <c r="G189" s="41"/>
      <c r="H189" s="41"/>
      <c r="I189" s="244"/>
      <c r="J189" s="41"/>
      <c r="K189" s="41"/>
      <c r="L189" s="45"/>
      <c r="M189" s="245"/>
      <c r="N189" s="246"/>
      <c r="O189" s="92"/>
      <c r="P189" s="92"/>
      <c r="Q189" s="92"/>
      <c r="R189" s="92"/>
      <c r="S189" s="92"/>
      <c r="T189" s="93"/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T189" s="18" t="s">
        <v>479</v>
      </c>
      <c r="AU189" s="18" t="s">
        <v>76</v>
      </c>
    </row>
    <row r="190" s="2" customFormat="1" ht="16.5" customHeight="1">
      <c r="A190" s="39"/>
      <c r="B190" s="40"/>
      <c r="C190" s="229" t="s">
        <v>76</v>
      </c>
      <c r="D190" s="229" t="s">
        <v>256</v>
      </c>
      <c r="E190" s="230" t="s">
        <v>1696</v>
      </c>
      <c r="F190" s="231" t="s">
        <v>1671</v>
      </c>
      <c r="G190" s="232" t="s">
        <v>1372</v>
      </c>
      <c r="H190" s="233">
        <v>1</v>
      </c>
      <c r="I190" s="234"/>
      <c r="J190" s="235">
        <f>ROUND(I190*H190,2)</f>
        <v>0</v>
      </c>
      <c r="K190" s="231" t="s">
        <v>1</v>
      </c>
      <c r="L190" s="45"/>
      <c r="M190" s="236" t="s">
        <v>1</v>
      </c>
      <c r="N190" s="237" t="s">
        <v>41</v>
      </c>
      <c r="O190" s="92"/>
      <c r="P190" s="238">
        <f>O190*H190</f>
        <v>0</v>
      </c>
      <c r="Q190" s="238">
        <v>0</v>
      </c>
      <c r="R190" s="238">
        <f>Q190*H190</f>
        <v>0</v>
      </c>
      <c r="S190" s="238">
        <v>0</v>
      </c>
      <c r="T190" s="239">
        <f>S190*H190</f>
        <v>0</v>
      </c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R190" s="240" t="s">
        <v>260</v>
      </c>
      <c r="AT190" s="240" t="s">
        <v>256</v>
      </c>
      <c r="AU190" s="240" t="s">
        <v>76</v>
      </c>
      <c r="AY190" s="18" t="s">
        <v>253</v>
      </c>
      <c r="BE190" s="241">
        <f>IF(N190="základní",J190,0)</f>
        <v>0</v>
      </c>
      <c r="BF190" s="241">
        <f>IF(N190="snížená",J190,0)</f>
        <v>0</v>
      </c>
      <c r="BG190" s="241">
        <f>IF(N190="zákl. přenesená",J190,0)</f>
        <v>0</v>
      </c>
      <c r="BH190" s="241">
        <f>IF(N190="sníž. přenesená",J190,0)</f>
        <v>0</v>
      </c>
      <c r="BI190" s="241">
        <f>IF(N190="nulová",J190,0)</f>
        <v>0</v>
      </c>
      <c r="BJ190" s="18" t="s">
        <v>83</v>
      </c>
      <c r="BK190" s="241">
        <f>ROUND(I190*H190,2)</f>
        <v>0</v>
      </c>
      <c r="BL190" s="18" t="s">
        <v>260</v>
      </c>
      <c r="BM190" s="240" t="s">
        <v>804</v>
      </c>
    </row>
    <row r="191" s="2" customFormat="1" ht="24.15" customHeight="1">
      <c r="A191" s="39"/>
      <c r="B191" s="40"/>
      <c r="C191" s="229" t="s">
        <v>76</v>
      </c>
      <c r="D191" s="229" t="s">
        <v>256</v>
      </c>
      <c r="E191" s="230" t="s">
        <v>2937</v>
      </c>
      <c r="F191" s="231" t="s">
        <v>2924</v>
      </c>
      <c r="G191" s="232" t="s">
        <v>1372</v>
      </c>
      <c r="H191" s="233">
        <v>1</v>
      </c>
      <c r="I191" s="234"/>
      <c r="J191" s="235">
        <f>ROUND(I191*H191,2)</f>
        <v>0</v>
      </c>
      <c r="K191" s="231" t="s">
        <v>1</v>
      </c>
      <c r="L191" s="45"/>
      <c r="M191" s="236" t="s">
        <v>1</v>
      </c>
      <c r="N191" s="237" t="s">
        <v>41</v>
      </c>
      <c r="O191" s="92"/>
      <c r="P191" s="238">
        <f>O191*H191</f>
        <v>0</v>
      </c>
      <c r="Q191" s="238">
        <v>0</v>
      </c>
      <c r="R191" s="238">
        <f>Q191*H191</f>
        <v>0</v>
      </c>
      <c r="S191" s="238">
        <v>0</v>
      </c>
      <c r="T191" s="239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40" t="s">
        <v>260</v>
      </c>
      <c r="AT191" s="240" t="s">
        <v>256</v>
      </c>
      <c r="AU191" s="240" t="s">
        <v>76</v>
      </c>
      <c r="AY191" s="18" t="s">
        <v>253</v>
      </c>
      <c r="BE191" s="241">
        <f>IF(N191="základní",J191,0)</f>
        <v>0</v>
      </c>
      <c r="BF191" s="241">
        <f>IF(N191="snížená",J191,0)</f>
        <v>0</v>
      </c>
      <c r="BG191" s="241">
        <f>IF(N191="zákl. přenesená",J191,0)</f>
        <v>0</v>
      </c>
      <c r="BH191" s="241">
        <f>IF(N191="sníž. přenesená",J191,0)</f>
        <v>0</v>
      </c>
      <c r="BI191" s="241">
        <f>IF(N191="nulová",J191,0)</f>
        <v>0</v>
      </c>
      <c r="BJ191" s="18" t="s">
        <v>83</v>
      </c>
      <c r="BK191" s="241">
        <f>ROUND(I191*H191,2)</f>
        <v>0</v>
      </c>
      <c r="BL191" s="18" t="s">
        <v>260</v>
      </c>
      <c r="BM191" s="240" t="s">
        <v>812</v>
      </c>
    </row>
    <row r="192" s="2" customFormat="1">
      <c r="A192" s="39"/>
      <c r="B192" s="40"/>
      <c r="C192" s="41"/>
      <c r="D192" s="249" t="s">
        <v>479</v>
      </c>
      <c r="E192" s="41"/>
      <c r="F192" s="301" t="s">
        <v>2938</v>
      </c>
      <c r="G192" s="41"/>
      <c r="H192" s="41"/>
      <c r="I192" s="244"/>
      <c r="J192" s="41"/>
      <c r="K192" s="41"/>
      <c r="L192" s="45"/>
      <c r="M192" s="245"/>
      <c r="N192" s="246"/>
      <c r="O192" s="92"/>
      <c r="P192" s="92"/>
      <c r="Q192" s="92"/>
      <c r="R192" s="92"/>
      <c r="S192" s="92"/>
      <c r="T192" s="93"/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T192" s="18" t="s">
        <v>479</v>
      </c>
      <c r="AU192" s="18" t="s">
        <v>76</v>
      </c>
    </row>
    <row r="193" s="2" customFormat="1" ht="16.5" customHeight="1">
      <c r="A193" s="39"/>
      <c r="B193" s="40"/>
      <c r="C193" s="229" t="s">
        <v>76</v>
      </c>
      <c r="D193" s="229" t="s">
        <v>256</v>
      </c>
      <c r="E193" s="230" t="s">
        <v>1696</v>
      </c>
      <c r="F193" s="231" t="s">
        <v>1671</v>
      </c>
      <c r="G193" s="232" t="s">
        <v>1372</v>
      </c>
      <c r="H193" s="233">
        <v>1</v>
      </c>
      <c r="I193" s="234"/>
      <c r="J193" s="235">
        <f>ROUND(I193*H193,2)</f>
        <v>0</v>
      </c>
      <c r="K193" s="231" t="s">
        <v>1</v>
      </c>
      <c r="L193" s="45"/>
      <c r="M193" s="236" t="s">
        <v>1</v>
      </c>
      <c r="N193" s="237" t="s">
        <v>41</v>
      </c>
      <c r="O193" s="92"/>
      <c r="P193" s="238">
        <f>O193*H193</f>
        <v>0</v>
      </c>
      <c r="Q193" s="238">
        <v>0</v>
      </c>
      <c r="R193" s="238">
        <f>Q193*H193</f>
        <v>0</v>
      </c>
      <c r="S193" s="238">
        <v>0</v>
      </c>
      <c r="T193" s="239">
        <f>S193*H193</f>
        <v>0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240" t="s">
        <v>260</v>
      </c>
      <c r="AT193" s="240" t="s">
        <v>256</v>
      </c>
      <c r="AU193" s="240" t="s">
        <v>76</v>
      </c>
      <c r="AY193" s="18" t="s">
        <v>253</v>
      </c>
      <c r="BE193" s="241">
        <f>IF(N193="základní",J193,0)</f>
        <v>0</v>
      </c>
      <c r="BF193" s="241">
        <f>IF(N193="snížená",J193,0)</f>
        <v>0</v>
      </c>
      <c r="BG193" s="241">
        <f>IF(N193="zákl. přenesená",J193,0)</f>
        <v>0</v>
      </c>
      <c r="BH193" s="241">
        <f>IF(N193="sníž. přenesená",J193,0)</f>
        <v>0</v>
      </c>
      <c r="BI193" s="241">
        <f>IF(N193="nulová",J193,0)</f>
        <v>0</v>
      </c>
      <c r="BJ193" s="18" t="s">
        <v>83</v>
      </c>
      <c r="BK193" s="241">
        <f>ROUND(I193*H193,2)</f>
        <v>0</v>
      </c>
      <c r="BL193" s="18" t="s">
        <v>260</v>
      </c>
      <c r="BM193" s="240" t="s">
        <v>823</v>
      </c>
    </row>
    <row r="194" s="2" customFormat="1" ht="24.15" customHeight="1">
      <c r="A194" s="39"/>
      <c r="B194" s="40"/>
      <c r="C194" s="229" t="s">
        <v>76</v>
      </c>
      <c r="D194" s="229" t="s">
        <v>256</v>
      </c>
      <c r="E194" s="230" t="s">
        <v>2939</v>
      </c>
      <c r="F194" s="231" t="s">
        <v>2924</v>
      </c>
      <c r="G194" s="232" t="s">
        <v>1372</v>
      </c>
      <c r="H194" s="233">
        <v>1</v>
      </c>
      <c r="I194" s="234"/>
      <c r="J194" s="235">
        <f>ROUND(I194*H194,2)</f>
        <v>0</v>
      </c>
      <c r="K194" s="231" t="s">
        <v>1</v>
      </c>
      <c r="L194" s="45"/>
      <c r="M194" s="236" t="s">
        <v>1</v>
      </c>
      <c r="N194" s="237" t="s">
        <v>41</v>
      </c>
      <c r="O194" s="92"/>
      <c r="P194" s="238">
        <f>O194*H194</f>
        <v>0</v>
      </c>
      <c r="Q194" s="238">
        <v>0</v>
      </c>
      <c r="R194" s="238">
        <f>Q194*H194</f>
        <v>0</v>
      </c>
      <c r="S194" s="238">
        <v>0</v>
      </c>
      <c r="T194" s="239">
        <f>S194*H194</f>
        <v>0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240" t="s">
        <v>260</v>
      </c>
      <c r="AT194" s="240" t="s">
        <v>256</v>
      </c>
      <c r="AU194" s="240" t="s">
        <v>76</v>
      </c>
      <c r="AY194" s="18" t="s">
        <v>253</v>
      </c>
      <c r="BE194" s="241">
        <f>IF(N194="základní",J194,0)</f>
        <v>0</v>
      </c>
      <c r="BF194" s="241">
        <f>IF(N194="snížená",J194,0)</f>
        <v>0</v>
      </c>
      <c r="BG194" s="241">
        <f>IF(N194="zákl. přenesená",J194,0)</f>
        <v>0</v>
      </c>
      <c r="BH194" s="241">
        <f>IF(N194="sníž. přenesená",J194,0)</f>
        <v>0</v>
      </c>
      <c r="BI194" s="241">
        <f>IF(N194="nulová",J194,0)</f>
        <v>0</v>
      </c>
      <c r="BJ194" s="18" t="s">
        <v>83</v>
      </c>
      <c r="BK194" s="241">
        <f>ROUND(I194*H194,2)</f>
        <v>0</v>
      </c>
      <c r="BL194" s="18" t="s">
        <v>260</v>
      </c>
      <c r="BM194" s="240" t="s">
        <v>832</v>
      </c>
    </row>
    <row r="195" s="2" customFormat="1">
      <c r="A195" s="39"/>
      <c r="B195" s="40"/>
      <c r="C195" s="41"/>
      <c r="D195" s="249" t="s">
        <v>479</v>
      </c>
      <c r="E195" s="41"/>
      <c r="F195" s="301" t="s">
        <v>2940</v>
      </c>
      <c r="G195" s="41"/>
      <c r="H195" s="41"/>
      <c r="I195" s="244"/>
      <c r="J195" s="41"/>
      <c r="K195" s="41"/>
      <c r="L195" s="45"/>
      <c r="M195" s="245"/>
      <c r="N195" s="246"/>
      <c r="O195" s="92"/>
      <c r="P195" s="92"/>
      <c r="Q195" s="92"/>
      <c r="R195" s="92"/>
      <c r="S195" s="92"/>
      <c r="T195" s="93"/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T195" s="18" t="s">
        <v>479</v>
      </c>
      <c r="AU195" s="18" t="s">
        <v>76</v>
      </c>
    </row>
    <row r="196" s="2" customFormat="1" ht="16.5" customHeight="1">
      <c r="A196" s="39"/>
      <c r="B196" s="40"/>
      <c r="C196" s="229" t="s">
        <v>76</v>
      </c>
      <c r="D196" s="229" t="s">
        <v>256</v>
      </c>
      <c r="E196" s="230" t="s">
        <v>1696</v>
      </c>
      <c r="F196" s="231" t="s">
        <v>1671</v>
      </c>
      <c r="G196" s="232" t="s">
        <v>1372</v>
      </c>
      <c r="H196" s="233">
        <v>1</v>
      </c>
      <c r="I196" s="234"/>
      <c r="J196" s="235">
        <f>ROUND(I196*H196,2)</f>
        <v>0</v>
      </c>
      <c r="K196" s="231" t="s">
        <v>1</v>
      </c>
      <c r="L196" s="45"/>
      <c r="M196" s="236" t="s">
        <v>1</v>
      </c>
      <c r="N196" s="237" t="s">
        <v>41</v>
      </c>
      <c r="O196" s="92"/>
      <c r="P196" s="238">
        <f>O196*H196</f>
        <v>0</v>
      </c>
      <c r="Q196" s="238">
        <v>0</v>
      </c>
      <c r="R196" s="238">
        <f>Q196*H196</f>
        <v>0</v>
      </c>
      <c r="S196" s="238">
        <v>0</v>
      </c>
      <c r="T196" s="239">
        <f>S196*H196</f>
        <v>0</v>
      </c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R196" s="240" t="s">
        <v>260</v>
      </c>
      <c r="AT196" s="240" t="s">
        <v>256</v>
      </c>
      <c r="AU196" s="240" t="s">
        <v>76</v>
      </c>
      <c r="AY196" s="18" t="s">
        <v>253</v>
      </c>
      <c r="BE196" s="241">
        <f>IF(N196="základní",J196,0)</f>
        <v>0</v>
      </c>
      <c r="BF196" s="241">
        <f>IF(N196="snížená",J196,0)</f>
        <v>0</v>
      </c>
      <c r="BG196" s="241">
        <f>IF(N196="zákl. přenesená",J196,0)</f>
        <v>0</v>
      </c>
      <c r="BH196" s="241">
        <f>IF(N196="sníž. přenesená",J196,0)</f>
        <v>0</v>
      </c>
      <c r="BI196" s="241">
        <f>IF(N196="nulová",J196,0)</f>
        <v>0</v>
      </c>
      <c r="BJ196" s="18" t="s">
        <v>83</v>
      </c>
      <c r="BK196" s="241">
        <f>ROUND(I196*H196,2)</f>
        <v>0</v>
      </c>
      <c r="BL196" s="18" t="s">
        <v>260</v>
      </c>
      <c r="BM196" s="240" t="s">
        <v>840</v>
      </c>
    </row>
    <row r="197" s="2" customFormat="1" ht="24.15" customHeight="1">
      <c r="A197" s="39"/>
      <c r="B197" s="40"/>
      <c r="C197" s="229" t="s">
        <v>76</v>
      </c>
      <c r="D197" s="229" t="s">
        <v>256</v>
      </c>
      <c r="E197" s="230" t="s">
        <v>2941</v>
      </c>
      <c r="F197" s="231" t="s">
        <v>2924</v>
      </c>
      <c r="G197" s="232" t="s">
        <v>1372</v>
      </c>
      <c r="H197" s="233">
        <v>1</v>
      </c>
      <c r="I197" s="234"/>
      <c r="J197" s="235">
        <f>ROUND(I197*H197,2)</f>
        <v>0</v>
      </c>
      <c r="K197" s="231" t="s">
        <v>1</v>
      </c>
      <c r="L197" s="45"/>
      <c r="M197" s="236" t="s">
        <v>1</v>
      </c>
      <c r="N197" s="237" t="s">
        <v>41</v>
      </c>
      <c r="O197" s="92"/>
      <c r="P197" s="238">
        <f>O197*H197</f>
        <v>0</v>
      </c>
      <c r="Q197" s="238">
        <v>0</v>
      </c>
      <c r="R197" s="238">
        <f>Q197*H197</f>
        <v>0</v>
      </c>
      <c r="S197" s="238">
        <v>0</v>
      </c>
      <c r="T197" s="239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240" t="s">
        <v>260</v>
      </c>
      <c r="AT197" s="240" t="s">
        <v>256</v>
      </c>
      <c r="AU197" s="240" t="s">
        <v>76</v>
      </c>
      <c r="AY197" s="18" t="s">
        <v>253</v>
      </c>
      <c r="BE197" s="241">
        <f>IF(N197="základní",J197,0)</f>
        <v>0</v>
      </c>
      <c r="BF197" s="241">
        <f>IF(N197="snížená",J197,0)</f>
        <v>0</v>
      </c>
      <c r="BG197" s="241">
        <f>IF(N197="zákl. přenesená",J197,0)</f>
        <v>0</v>
      </c>
      <c r="BH197" s="241">
        <f>IF(N197="sníž. přenesená",J197,0)</f>
        <v>0</v>
      </c>
      <c r="BI197" s="241">
        <f>IF(N197="nulová",J197,0)</f>
        <v>0</v>
      </c>
      <c r="BJ197" s="18" t="s">
        <v>83</v>
      </c>
      <c r="BK197" s="241">
        <f>ROUND(I197*H197,2)</f>
        <v>0</v>
      </c>
      <c r="BL197" s="18" t="s">
        <v>260</v>
      </c>
      <c r="BM197" s="240" t="s">
        <v>848</v>
      </c>
    </row>
    <row r="198" s="2" customFormat="1">
      <c r="A198" s="39"/>
      <c r="B198" s="40"/>
      <c r="C198" s="41"/>
      <c r="D198" s="249" t="s">
        <v>479</v>
      </c>
      <c r="E198" s="41"/>
      <c r="F198" s="301" t="s">
        <v>2942</v>
      </c>
      <c r="G198" s="41"/>
      <c r="H198" s="41"/>
      <c r="I198" s="244"/>
      <c r="J198" s="41"/>
      <c r="K198" s="41"/>
      <c r="L198" s="45"/>
      <c r="M198" s="245"/>
      <c r="N198" s="246"/>
      <c r="O198" s="92"/>
      <c r="P198" s="92"/>
      <c r="Q198" s="92"/>
      <c r="R198" s="92"/>
      <c r="S198" s="92"/>
      <c r="T198" s="93"/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T198" s="18" t="s">
        <v>479</v>
      </c>
      <c r="AU198" s="18" t="s">
        <v>76</v>
      </c>
    </row>
    <row r="199" s="2" customFormat="1" ht="16.5" customHeight="1">
      <c r="A199" s="39"/>
      <c r="B199" s="40"/>
      <c r="C199" s="229" t="s">
        <v>76</v>
      </c>
      <c r="D199" s="229" t="s">
        <v>256</v>
      </c>
      <c r="E199" s="230" t="s">
        <v>1696</v>
      </c>
      <c r="F199" s="231" t="s">
        <v>1671</v>
      </c>
      <c r="G199" s="232" t="s">
        <v>1372</v>
      </c>
      <c r="H199" s="233">
        <v>1</v>
      </c>
      <c r="I199" s="234"/>
      <c r="J199" s="235">
        <f>ROUND(I199*H199,2)</f>
        <v>0</v>
      </c>
      <c r="K199" s="231" t="s">
        <v>1</v>
      </c>
      <c r="L199" s="45"/>
      <c r="M199" s="236" t="s">
        <v>1</v>
      </c>
      <c r="N199" s="237" t="s">
        <v>41</v>
      </c>
      <c r="O199" s="92"/>
      <c r="P199" s="238">
        <f>O199*H199</f>
        <v>0</v>
      </c>
      <c r="Q199" s="238">
        <v>0</v>
      </c>
      <c r="R199" s="238">
        <f>Q199*H199</f>
        <v>0</v>
      </c>
      <c r="S199" s="238">
        <v>0</v>
      </c>
      <c r="T199" s="239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40" t="s">
        <v>260</v>
      </c>
      <c r="AT199" s="240" t="s">
        <v>256</v>
      </c>
      <c r="AU199" s="240" t="s">
        <v>76</v>
      </c>
      <c r="AY199" s="18" t="s">
        <v>253</v>
      </c>
      <c r="BE199" s="241">
        <f>IF(N199="základní",J199,0)</f>
        <v>0</v>
      </c>
      <c r="BF199" s="241">
        <f>IF(N199="snížená",J199,0)</f>
        <v>0</v>
      </c>
      <c r="BG199" s="241">
        <f>IF(N199="zákl. přenesená",J199,0)</f>
        <v>0</v>
      </c>
      <c r="BH199" s="241">
        <f>IF(N199="sníž. přenesená",J199,0)</f>
        <v>0</v>
      </c>
      <c r="BI199" s="241">
        <f>IF(N199="nulová",J199,0)</f>
        <v>0</v>
      </c>
      <c r="BJ199" s="18" t="s">
        <v>83</v>
      </c>
      <c r="BK199" s="241">
        <f>ROUND(I199*H199,2)</f>
        <v>0</v>
      </c>
      <c r="BL199" s="18" t="s">
        <v>260</v>
      </c>
      <c r="BM199" s="240" t="s">
        <v>856</v>
      </c>
    </row>
    <row r="200" s="2" customFormat="1" ht="24.15" customHeight="1">
      <c r="A200" s="39"/>
      <c r="B200" s="40"/>
      <c r="C200" s="229" t="s">
        <v>76</v>
      </c>
      <c r="D200" s="229" t="s">
        <v>256</v>
      </c>
      <c r="E200" s="230" t="s">
        <v>2943</v>
      </c>
      <c r="F200" s="231" t="s">
        <v>2924</v>
      </c>
      <c r="G200" s="232" t="s">
        <v>1372</v>
      </c>
      <c r="H200" s="233">
        <v>1</v>
      </c>
      <c r="I200" s="234"/>
      <c r="J200" s="235">
        <f>ROUND(I200*H200,2)</f>
        <v>0</v>
      </c>
      <c r="K200" s="231" t="s">
        <v>1</v>
      </c>
      <c r="L200" s="45"/>
      <c r="M200" s="236" t="s">
        <v>1</v>
      </c>
      <c r="N200" s="237" t="s">
        <v>41</v>
      </c>
      <c r="O200" s="92"/>
      <c r="P200" s="238">
        <f>O200*H200</f>
        <v>0</v>
      </c>
      <c r="Q200" s="238">
        <v>0</v>
      </c>
      <c r="R200" s="238">
        <f>Q200*H200</f>
        <v>0</v>
      </c>
      <c r="S200" s="238">
        <v>0</v>
      </c>
      <c r="T200" s="239">
        <f>S200*H200</f>
        <v>0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240" t="s">
        <v>260</v>
      </c>
      <c r="AT200" s="240" t="s">
        <v>256</v>
      </c>
      <c r="AU200" s="240" t="s">
        <v>76</v>
      </c>
      <c r="AY200" s="18" t="s">
        <v>253</v>
      </c>
      <c r="BE200" s="241">
        <f>IF(N200="základní",J200,0)</f>
        <v>0</v>
      </c>
      <c r="BF200" s="241">
        <f>IF(N200="snížená",J200,0)</f>
        <v>0</v>
      </c>
      <c r="BG200" s="241">
        <f>IF(N200="zákl. přenesená",J200,0)</f>
        <v>0</v>
      </c>
      <c r="BH200" s="241">
        <f>IF(N200="sníž. přenesená",J200,0)</f>
        <v>0</v>
      </c>
      <c r="BI200" s="241">
        <f>IF(N200="nulová",J200,0)</f>
        <v>0</v>
      </c>
      <c r="BJ200" s="18" t="s">
        <v>83</v>
      </c>
      <c r="BK200" s="241">
        <f>ROUND(I200*H200,2)</f>
        <v>0</v>
      </c>
      <c r="BL200" s="18" t="s">
        <v>260</v>
      </c>
      <c r="BM200" s="240" t="s">
        <v>867</v>
      </c>
    </row>
    <row r="201" s="2" customFormat="1">
      <c r="A201" s="39"/>
      <c r="B201" s="40"/>
      <c r="C201" s="41"/>
      <c r="D201" s="249" t="s">
        <v>479</v>
      </c>
      <c r="E201" s="41"/>
      <c r="F201" s="301" t="s">
        <v>2944</v>
      </c>
      <c r="G201" s="41"/>
      <c r="H201" s="41"/>
      <c r="I201" s="244"/>
      <c r="J201" s="41"/>
      <c r="K201" s="41"/>
      <c r="L201" s="45"/>
      <c r="M201" s="245"/>
      <c r="N201" s="246"/>
      <c r="O201" s="92"/>
      <c r="P201" s="92"/>
      <c r="Q201" s="92"/>
      <c r="R201" s="92"/>
      <c r="S201" s="92"/>
      <c r="T201" s="93"/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T201" s="18" t="s">
        <v>479</v>
      </c>
      <c r="AU201" s="18" t="s">
        <v>76</v>
      </c>
    </row>
    <row r="202" s="2" customFormat="1" ht="16.5" customHeight="1">
      <c r="A202" s="39"/>
      <c r="B202" s="40"/>
      <c r="C202" s="229" t="s">
        <v>76</v>
      </c>
      <c r="D202" s="229" t="s">
        <v>256</v>
      </c>
      <c r="E202" s="230" t="s">
        <v>1696</v>
      </c>
      <c r="F202" s="231" t="s">
        <v>1671</v>
      </c>
      <c r="G202" s="232" t="s">
        <v>1372</v>
      </c>
      <c r="H202" s="233">
        <v>1</v>
      </c>
      <c r="I202" s="234"/>
      <c r="J202" s="235">
        <f>ROUND(I202*H202,2)</f>
        <v>0</v>
      </c>
      <c r="K202" s="231" t="s">
        <v>1</v>
      </c>
      <c r="L202" s="45"/>
      <c r="M202" s="236" t="s">
        <v>1</v>
      </c>
      <c r="N202" s="237" t="s">
        <v>41</v>
      </c>
      <c r="O202" s="92"/>
      <c r="P202" s="238">
        <f>O202*H202</f>
        <v>0</v>
      </c>
      <c r="Q202" s="238">
        <v>0</v>
      </c>
      <c r="R202" s="238">
        <f>Q202*H202</f>
        <v>0</v>
      </c>
      <c r="S202" s="238">
        <v>0</v>
      </c>
      <c r="T202" s="239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240" t="s">
        <v>260</v>
      </c>
      <c r="AT202" s="240" t="s">
        <v>256</v>
      </c>
      <c r="AU202" s="240" t="s">
        <v>76</v>
      </c>
      <c r="AY202" s="18" t="s">
        <v>253</v>
      </c>
      <c r="BE202" s="241">
        <f>IF(N202="základní",J202,0)</f>
        <v>0</v>
      </c>
      <c r="BF202" s="241">
        <f>IF(N202="snížená",J202,0)</f>
        <v>0</v>
      </c>
      <c r="BG202" s="241">
        <f>IF(N202="zákl. přenesená",J202,0)</f>
        <v>0</v>
      </c>
      <c r="BH202" s="241">
        <f>IF(N202="sníž. přenesená",J202,0)</f>
        <v>0</v>
      </c>
      <c r="BI202" s="241">
        <f>IF(N202="nulová",J202,0)</f>
        <v>0</v>
      </c>
      <c r="BJ202" s="18" t="s">
        <v>83</v>
      </c>
      <c r="BK202" s="241">
        <f>ROUND(I202*H202,2)</f>
        <v>0</v>
      </c>
      <c r="BL202" s="18" t="s">
        <v>260</v>
      </c>
      <c r="BM202" s="240" t="s">
        <v>875</v>
      </c>
    </row>
    <row r="203" s="2" customFormat="1" ht="24.15" customHeight="1">
      <c r="A203" s="39"/>
      <c r="B203" s="40"/>
      <c r="C203" s="229" t="s">
        <v>76</v>
      </c>
      <c r="D203" s="229" t="s">
        <v>256</v>
      </c>
      <c r="E203" s="230" t="s">
        <v>2945</v>
      </c>
      <c r="F203" s="231" t="s">
        <v>1729</v>
      </c>
      <c r="G203" s="232" t="s">
        <v>1372</v>
      </c>
      <c r="H203" s="233">
        <v>1</v>
      </c>
      <c r="I203" s="234"/>
      <c r="J203" s="235">
        <f>ROUND(I203*H203,2)</f>
        <v>0</v>
      </c>
      <c r="K203" s="231" t="s">
        <v>1</v>
      </c>
      <c r="L203" s="45"/>
      <c r="M203" s="236" t="s">
        <v>1</v>
      </c>
      <c r="N203" s="237" t="s">
        <v>41</v>
      </c>
      <c r="O203" s="92"/>
      <c r="P203" s="238">
        <f>O203*H203</f>
        <v>0</v>
      </c>
      <c r="Q203" s="238">
        <v>0</v>
      </c>
      <c r="R203" s="238">
        <f>Q203*H203</f>
        <v>0</v>
      </c>
      <c r="S203" s="238">
        <v>0</v>
      </c>
      <c r="T203" s="239">
        <f>S203*H203</f>
        <v>0</v>
      </c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R203" s="240" t="s">
        <v>260</v>
      </c>
      <c r="AT203" s="240" t="s">
        <v>256</v>
      </c>
      <c r="AU203" s="240" t="s">
        <v>76</v>
      </c>
      <c r="AY203" s="18" t="s">
        <v>253</v>
      </c>
      <c r="BE203" s="241">
        <f>IF(N203="základní",J203,0)</f>
        <v>0</v>
      </c>
      <c r="BF203" s="241">
        <f>IF(N203="snížená",J203,0)</f>
        <v>0</v>
      </c>
      <c r="BG203" s="241">
        <f>IF(N203="zákl. přenesená",J203,0)</f>
        <v>0</v>
      </c>
      <c r="BH203" s="241">
        <f>IF(N203="sníž. přenesená",J203,0)</f>
        <v>0</v>
      </c>
      <c r="BI203" s="241">
        <f>IF(N203="nulová",J203,0)</f>
        <v>0</v>
      </c>
      <c r="BJ203" s="18" t="s">
        <v>83</v>
      </c>
      <c r="BK203" s="241">
        <f>ROUND(I203*H203,2)</f>
        <v>0</v>
      </c>
      <c r="BL203" s="18" t="s">
        <v>260</v>
      </c>
      <c r="BM203" s="240" t="s">
        <v>888</v>
      </c>
    </row>
    <row r="204" s="2" customFormat="1">
      <c r="A204" s="39"/>
      <c r="B204" s="40"/>
      <c r="C204" s="41"/>
      <c r="D204" s="249" t="s">
        <v>479</v>
      </c>
      <c r="E204" s="41"/>
      <c r="F204" s="301" t="s">
        <v>2946</v>
      </c>
      <c r="G204" s="41"/>
      <c r="H204" s="41"/>
      <c r="I204" s="244"/>
      <c r="J204" s="41"/>
      <c r="K204" s="41"/>
      <c r="L204" s="45"/>
      <c r="M204" s="245"/>
      <c r="N204" s="246"/>
      <c r="O204" s="92"/>
      <c r="P204" s="92"/>
      <c r="Q204" s="92"/>
      <c r="R204" s="92"/>
      <c r="S204" s="92"/>
      <c r="T204" s="93"/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T204" s="18" t="s">
        <v>479</v>
      </c>
      <c r="AU204" s="18" t="s">
        <v>76</v>
      </c>
    </row>
    <row r="205" s="2" customFormat="1" ht="16.5" customHeight="1">
      <c r="A205" s="39"/>
      <c r="B205" s="40"/>
      <c r="C205" s="229" t="s">
        <v>76</v>
      </c>
      <c r="D205" s="229" t="s">
        <v>256</v>
      </c>
      <c r="E205" s="230" t="s">
        <v>1696</v>
      </c>
      <c r="F205" s="231" t="s">
        <v>1671</v>
      </c>
      <c r="G205" s="232" t="s">
        <v>1372</v>
      </c>
      <c r="H205" s="233">
        <v>1</v>
      </c>
      <c r="I205" s="234"/>
      <c r="J205" s="235">
        <f>ROUND(I205*H205,2)</f>
        <v>0</v>
      </c>
      <c r="K205" s="231" t="s">
        <v>1</v>
      </c>
      <c r="L205" s="45"/>
      <c r="M205" s="236" t="s">
        <v>1</v>
      </c>
      <c r="N205" s="237" t="s">
        <v>41</v>
      </c>
      <c r="O205" s="92"/>
      <c r="P205" s="238">
        <f>O205*H205</f>
        <v>0</v>
      </c>
      <c r="Q205" s="238">
        <v>0</v>
      </c>
      <c r="R205" s="238">
        <f>Q205*H205</f>
        <v>0</v>
      </c>
      <c r="S205" s="238">
        <v>0</v>
      </c>
      <c r="T205" s="239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40" t="s">
        <v>260</v>
      </c>
      <c r="AT205" s="240" t="s">
        <v>256</v>
      </c>
      <c r="AU205" s="240" t="s">
        <v>76</v>
      </c>
      <c r="AY205" s="18" t="s">
        <v>253</v>
      </c>
      <c r="BE205" s="241">
        <f>IF(N205="základní",J205,0)</f>
        <v>0</v>
      </c>
      <c r="BF205" s="241">
        <f>IF(N205="snížená",J205,0)</f>
        <v>0</v>
      </c>
      <c r="BG205" s="241">
        <f>IF(N205="zákl. přenesená",J205,0)</f>
        <v>0</v>
      </c>
      <c r="BH205" s="241">
        <f>IF(N205="sníž. přenesená",J205,0)</f>
        <v>0</v>
      </c>
      <c r="BI205" s="241">
        <f>IF(N205="nulová",J205,0)</f>
        <v>0</v>
      </c>
      <c r="BJ205" s="18" t="s">
        <v>83</v>
      </c>
      <c r="BK205" s="241">
        <f>ROUND(I205*H205,2)</f>
        <v>0</v>
      </c>
      <c r="BL205" s="18" t="s">
        <v>260</v>
      </c>
      <c r="BM205" s="240" t="s">
        <v>897</v>
      </c>
    </row>
    <row r="206" s="2" customFormat="1" ht="24.15" customHeight="1">
      <c r="A206" s="39"/>
      <c r="B206" s="40"/>
      <c r="C206" s="229" t="s">
        <v>76</v>
      </c>
      <c r="D206" s="229" t="s">
        <v>256</v>
      </c>
      <c r="E206" s="230" t="s">
        <v>2947</v>
      </c>
      <c r="F206" s="231" t="s">
        <v>1729</v>
      </c>
      <c r="G206" s="232" t="s">
        <v>1372</v>
      </c>
      <c r="H206" s="233">
        <v>1</v>
      </c>
      <c r="I206" s="234"/>
      <c r="J206" s="235">
        <f>ROUND(I206*H206,2)</f>
        <v>0</v>
      </c>
      <c r="K206" s="231" t="s">
        <v>1</v>
      </c>
      <c r="L206" s="45"/>
      <c r="M206" s="236" t="s">
        <v>1</v>
      </c>
      <c r="N206" s="237" t="s">
        <v>41</v>
      </c>
      <c r="O206" s="92"/>
      <c r="P206" s="238">
        <f>O206*H206</f>
        <v>0</v>
      </c>
      <c r="Q206" s="238">
        <v>0</v>
      </c>
      <c r="R206" s="238">
        <f>Q206*H206</f>
        <v>0</v>
      </c>
      <c r="S206" s="238">
        <v>0</v>
      </c>
      <c r="T206" s="239">
        <f>S206*H206</f>
        <v>0</v>
      </c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R206" s="240" t="s">
        <v>260</v>
      </c>
      <c r="AT206" s="240" t="s">
        <v>256</v>
      </c>
      <c r="AU206" s="240" t="s">
        <v>76</v>
      </c>
      <c r="AY206" s="18" t="s">
        <v>253</v>
      </c>
      <c r="BE206" s="241">
        <f>IF(N206="základní",J206,0)</f>
        <v>0</v>
      </c>
      <c r="BF206" s="241">
        <f>IF(N206="snížená",J206,0)</f>
        <v>0</v>
      </c>
      <c r="BG206" s="241">
        <f>IF(N206="zákl. přenesená",J206,0)</f>
        <v>0</v>
      </c>
      <c r="BH206" s="241">
        <f>IF(N206="sníž. přenesená",J206,0)</f>
        <v>0</v>
      </c>
      <c r="BI206" s="241">
        <f>IF(N206="nulová",J206,0)</f>
        <v>0</v>
      </c>
      <c r="BJ206" s="18" t="s">
        <v>83</v>
      </c>
      <c r="BK206" s="241">
        <f>ROUND(I206*H206,2)</f>
        <v>0</v>
      </c>
      <c r="BL206" s="18" t="s">
        <v>260</v>
      </c>
      <c r="BM206" s="240" t="s">
        <v>908</v>
      </c>
    </row>
    <row r="207" s="2" customFormat="1">
      <c r="A207" s="39"/>
      <c r="B207" s="40"/>
      <c r="C207" s="41"/>
      <c r="D207" s="249" t="s">
        <v>479</v>
      </c>
      <c r="E207" s="41"/>
      <c r="F207" s="301" t="s">
        <v>2948</v>
      </c>
      <c r="G207" s="41"/>
      <c r="H207" s="41"/>
      <c r="I207" s="244"/>
      <c r="J207" s="41"/>
      <c r="K207" s="41"/>
      <c r="L207" s="45"/>
      <c r="M207" s="245"/>
      <c r="N207" s="246"/>
      <c r="O207" s="92"/>
      <c r="P207" s="92"/>
      <c r="Q207" s="92"/>
      <c r="R207" s="92"/>
      <c r="S207" s="92"/>
      <c r="T207" s="93"/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T207" s="18" t="s">
        <v>479</v>
      </c>
      <c r="AU207" s="18" t="s">
        <v>76</v>
      </c>
    </row>
    <row r="208" s="2" customFormat="1" ht="16.5" customHeight="1">
      <c r="A208" s="39"/>
      <c r="B208" s="40"/>
      <c r="C208" s="229" t="s">
        <v>76</v>
      </c>
      <c r="D208" s="229" t="s">
        <v>256</v>
      </c>
      <c r="E208" s="230" t="s">
        <v>1696</v>
      </c>
      <c r="F208" s="231" t="s">
        <v>1671</v>
      </c>
      <c r="G208" s="232" t="s">
        <v>1372</v>
      </c>
      <c r="H208" s="233">
        <v>1</v>
      </c>
      <c r="I208" s="234"/>
      <c r="J208" s="235">
        <f>ROUND(I208*H208,2)</f>
        <v>0</v>
      </c>
      <c r="K208" s="231" t="s">
        <v>1</v>
      </c>
      <c r="L208" s="45"/>
      <c r="M208" s="236" t="s">
        <v>1</v>
      </c>
      <c r="N208" s="237" t="s">
        <v>41</v>
      </c>
      <c r="O208" s="92"/>
      <c r="P208" s="238">
        <f>O208*H208</f>
        <v>0</v>
      </c>
      <c r="Q208" s="238">
        <v>0</v>
      </c>
      <c r="R208" s="238">
        <f>Q208*H208</f>
        <v>0</v>
      </c>
      <c r="S208" s="238">
        <v>0</v>
      </c>
      <c r="T208" s="239">
        <f>S208*H208</f>
        <v>0</v>
      </c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R208" s="240" t="s">
        <v>260</v>
      </c>
      <c r="AT208" s="240" t="s">
        <v>256</v>
      </c>
      <c r="AU208" s="240" t="s">
        <v>76</v>
      </c>
      <c r="AY208" s="18" t="s">
        <v>253</v>
      </c>
      <c r="BE208" s="241">
        <f>IF(N208="základní",J208,0)</f>
        <v>0</v>
      </c>
      <c r="BF208" s="241">
        <f>IF(N208="snížená",J208,0)</f>
        <v>0</v>
      </c>
      <c r="BG208" s="241">
        <f>IF(N208="zákl. přenesená",J208,0)</f>
        <v>0</v>
      </c>
      <c r="BH208" s="241">
        <f>IF(N208="sníž. přenesená",J208,0)</f>
        <v>0</v>
      </c>
      <c r="BI208" s="241">
        <f>IF(N208="nulová",J208,0)</f>
        <v>0</v>
      </c>
      <c r="BJ208" s="18" t="s">
        <v>83</v>
      </c>
      <c r="BK208" s="241">
        <f>ROUND(I208*H208,2)</f>
        <v>0</v>
      </c>
      <c r="BL208" s="18" t="s">
        <v>260</v>
      </c>
      <c r="BM208" s="240" t="s">
        <v>918</v>
      </c>
    </row>
    <row r="209" s="2" customFormat="1" ht="24.15" customHeight="1">
      <c r="A209" s="39"/>
      <c r="B209" s="40"/>
      <c r="C209" s="229" t="s">
        <v>76</v>
      </c>
      <c r="D209" s="229" t="s">
        <v>256</v>
      </c>
      <c r="E209" s="230" t="s">
        <v>2949</v>
      </c>
      <c r="F209" s="231" t="s">
        <v>1729</v>
      </c>
      <c r="G209" s="232" t="s">
        <v>1372</v>
      </c>
      <c r="H209" s="233">
        <v>7</v>
      </c>
      <c r="I209" s="234"/>
      <c r="J209" s="235">
        <f>ROUND(I209*H209,2)</f>
        <v>0</v>
      </c>
      <c r="K209" s="231" t="s">
        <v>1</v>
      </c>
      <c r="L209" s="45"/>
      <c r="M209" s="236" t="s">
        <v>1</v>
      </c>
      <c r="N209" s="237" t="s">
        <v>41</v>
      </c>
      <c r="O209" s="92"/>
      <c r="P209" s="238">
        <f>O209*H209</f>
        <v>0</v>
      </c>
      <c r="Q209" s="238">
        <v>0</v>
      </c>
      <c r="R209" s="238">
        <f>Q209*H209</f>
        <v>0</v>
      </c>
      <c r="S209" s="238">
        <v>0</v>
      </c>
      <c r="T209" s="239">
        <f>S209*H209</f>
        <v>0</v>
      </c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R209" s="240" t="s">
        <v>260</v>
      </c>
      <c r="AT209" s="240" t="s">
        <v>256</v>
      </c>
      <c r="AU209" s="240" t="s">
        <v>76</v>
      </c>
      <c r="AY209" s="18" t="s">
        <v>253</v>
      </c>
      <c r="BE209" s="241">
        <f>IF(N209="základní",J209,0)</f>
        <v>0</v>
      </c>
      <c r="BF209" s="241">
        <f>IF(N209="snížená",J209,0)</f>
        <v>0</v>
      </c>
      <c r="BG209" s="241">
        <f>IF(N209="zákl. přenesená",J209,0)</f>
        <v>0</v>
      </c>
      <c r="BH209" s="241">
        <f>IF(N209="sníž. přenesená",J209,0)</f>
        <v>0</v>
      </c>
      <c r="BI209" s="241">
        <f>IF(N209="nulová",J209,0)</f>
        <v>0</v>
      </c>
      <c r="BJ209" s="18" t="s">
        <v>83</v>
      </c>
      <c r="BK209" s="241">
        <f>ROUND(I209*H209,2)</f>
        <v>0</v>
      </c>
      <c r="BL209" s="18" t="s">
        <v>260</v>
      </c>
      <c r="BM209" s="240" t="s">
        <v>928</v>
      </c>
    </row>
    <row r="210" s="2" customFormat="1">
      <c r="A210" s="39"/>
      <c r="B210" s="40"/>
      <c r="C210" s="41"/>
      <c r="D210" s="249" t="s">
        <v>479</v>
      </c>
      <c r="E210" s="41"/>
      <c r="F210" s="301" t="s">
        <v>2950</v>
      </c>
      <c r="G210" s="41"/>
      <c r="H210" s="41"/>
      <c r="I210" s="244"/>
      <c r="J210" s="41"/>
      <c r="K210" s="41"/>
      <c r="L210" s="45"/>
      <c r="M210" s="245"/>
      <c r="N210" s="246"/>
      <c r="O210" s="92"/>
      <c r="P210" s="92"/>
      <c r="Q210" s="92"/>
      <c r="R210" s="92"/>
      <c r="S210" s="92"/>
      <c r="T210" s="93"/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T210" s="18" t="s">
        <v>479</v>
      </c>
      <c r="AU210" s="18" t="s">
        <v>76</v>
      </c>
    </row>
    <row r="211" s="2" customFormat="1" ht="16.5" customHeight="1">
      <c r="A211" s="39"/>
      <c r="B211" s="40"/>
      <c r="C211" s="229" t="s">
        <v>76</v>
      </c>
      <c r="D211" s="229" t="s">
        <v>256</v>
      </c>
      <c r="E211" s="230" t="s">
        <v>1696</v>
      </c>
      <c r="F211" s="231" t="s">
        <v>1671</v>
      </c>
      <c r="G211" s="232" t="s">
        <v>1372</v>
      </c>
      <c r="H211" s="233">
        <v>7</v>
      </c>
      <c r="I211" s="234"/>
      <c r="J211" s="235">
        <f>ROUND(I211*H211,2)</f>
        <v>0</v>
      </c>
      <c r="K211" s="231" t="s">
        <v>1</v>
      </c>
      <c r="L211" s="45"/>
      <c r="M211" s="236" t="s">
        <v>1</v>
      </c>
      <c r="N211" s="237" t="s">
        <v>41</v>
      </c>
      <c r="O211" s="92"/>
      <c r="P211" s="238">
        <f>O211*H211</f>
        <v>0</v>
      </c>
      <c r="Q211" s="238">
        <v>0</v>
      </c>
      <c r="R211" s="238">
        <f>Q211*H211</f>
        <v>0</v>
      </c>
      <c r="S211" s="238">
        <v>0</v>
      </c>
      <c r="T211" s="239">
        <f>S211*H211</f>
        <v>0</v>
      </c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R211" s="240" t="s">
        <v>260</v>
      </c>
      <c r="AT211" s="240" t="s">
        <v>256</v>
      </c>
      <c r="AU211" s="240" t="s">
        <v>76</v>
      </c>
      <c r="AY211" s="18" t="s">
        <v>253</v>
      </c>
      <c r="BE211" s="241">
        <f>IF(N211="základní",J211,0)</f>
        <v>0</v>
      </c>
      <c r="BF211" s="241">
        <f>IF(N211="snížená",J211,0)</f>
        <v>0</v>
      </c>
      <c r="BG211" s="241">
        <f>IF(N211="zákl. přenesená",J211,0)</f>
        <v>0</v>
      </c>
      <c r="BH211" s="241">
        <f>IF(N211="sníž. přenesená",J211,0)</f>
        <v>0</v>
      </c>
      <c r="BI211" s="241">
        <f>IF(N211="nulová",J211,0)</f>
        <v>0</v>
      </c>
      <c r="BJ211" s="18" t="s">
        <v>83</v>
      </c>
      <c r="BK211" s="241">
        <f>ROUND(I211*H211,2)</f>
        <v>0</v>
      </c>
      <c r="BL211" s="18" t="s">
        <v>260</v>
      </c>
      <c r="BM211" s="240" t="s">
        <v>939</v>
      </c>
    </row>
    <row r="212" s="2" customFormat="1" ht="24.15" customHeight="1">
      <c r="A212" s="39"/>
      <c r="B212" s="40"/>
      <c r="C212" s="229" t="s">
        <v>76</v>
      </c>
      <c r="D212" s="229" t="s">
        <v>256</v>
      </c>
      <c r="E212" s="230" t="s">
        <v>2951</v>
      </c>
      <c r="F212" s="231" t="s">
        <v>1729</v>
      </c>
      <c r="G212" s="232" t="s">
        <v>1372</v>
      </c>
      <c r="H212" s="233">
        <v>1</v>
      </c>
      <c r="I212" s="234"/>
      <c r="J212" s="235">
        <f>ROUND(I212*H212,2)</f>
        <v>0</v>
      </c>
      <c r="K212" s="231" t="s">
        <v>1</v>
      </c>
      <c r="L212" s="45"/>
      <c r="M212" s="236" t="s">
        <v>1</v>
      </c>
      <c r="N212" s="237" t="s">
        <v>41</v>
      </c>
      <c r="O212" s="92"/>
      <c r="P212" s="238">
        <f>O212*H212</f>
        <v>0</v>
      </c>
      <c r="Q212" s="238">
        <v>0</v>
      </c>
      <c r="R212" s="238">
        <f>Q212*H212</f>
        <v>0</v>
      </c>
      <c r="S212" s="238">
        <v>0</v>
      </c>
      <c r="T212" s="239">
        <f>S212*H212</f>
        <v>0</v>
      </c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R212" s="240" t="s">
        <v>260</v>
      </c>
      <c r="AT212" s="240" t="s">
        <v>256</v>
      </c>
      <c r="AU212" s="240" t="s">
        <v>76</v>
      </c>
      <c r="AY212" s="18" t="s">
        <v>253</v>
      </c>
      <c r="BE212" s="241">
        <f>IF(N212="základní",J212,0)</f>
        <v>0</v>
      </c>
      <c r="BF212" s="241">
        <f>IF(N212="snížená",J212,0)</f>
        <v>0</v>
      </c>
      <c r="BG212" s="241">
        <f>IF(N212="zákl. přenesená",J212,0)</f>
        <v>0</v>
      </c>
      <c r="BH212" s="241">
        <f>IF(N212="sníž. přenesená",J212,0)</f>
        <v>0</v>
      </c>
      <c r="BI212" s="241">
        <f>IF(N212="nulová",J212,0)</f>
        <v>0</v>
      </c>
      <c r="BJ212" s="18" t="s">
        <v>83</v>
      </c>
      <c r="BK212" s="241">
        <f>ROUND(I212*H212,2)</f>
        <v>0</v>
      </c>
      <c r="BL212" s="18" t="s">
        <v>260</v>
      </c>
      <c r="BM212" s="240" t="s">
        <v>949</v>
      </c>
    </row>
    <row r="213" s="2" customFormat="1">
      <c r="A213" s="39"/>
      <c r="B213" s="40"/>
      <c r="C213" s="41"/>
      <c r="D213" s="249" t="s">
        <v>479</v>
      </c>
      <c r="E213" s="41"/>
      <c r="F213" s="301" t="s">
        <v>2952</v>
      </c>
      <c r="G213" s="41"/>
      <c r="H213" s="41"/>
      <c r="I213" s="244"/>
      <c r="J213" s="41"/>
      <c r="K213" s="41"/>
      <c r="L213" s="45"/>
      <c r="M213" s="245"/>
      <c r="N213" s="246"/>
      <c r="O213" s="92"/>
      <c r="P213" s="92"/>
      <c r="Q213" s="92"/>
      <c r="R213" s="92"/>
      <c r="S213" s="92"/>
      <c r="T213" s="93"/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T213" s="18" t="s">
        <v>479</v>
      </c>
      <c r="AU213" s="18" t="s">
        <v>76</v>
      </c>
    </row>
    <row r="214" s="2" customFormat="1" ht="16.5" customHeight="1">
      <c r="A214" s="39"/>
      <c r="B214" s="40"/>
      <c r="C214" s="229" t="s">
        <v>76</v>
      </c>
      <c r="D214" s="229" t="s">
        <v>256</v>
      </c>
      <c r="E214" s="230" t="s">
        <v>1696</v>
      </c>
      <c r="F214" s="231" t="s">
        <v>1671</v>
      </c>
      <c r="G214" s="232" t="s">
        <v>1372</v>
      </c>
      <c r="H214" s="233">
        <v>1</v>
      </c>
      <c r="I214" s="234"/>
      <c r="J214" s="235">
        <f>ROUND(I214*H214,2)</f>
        <v>0</v>
      </c>
      <c r="K214" s="231" t="s">
        <v>1</v>
      </c>
      <c r="L214" s="45"/>
      <c r="M214" s="236" t="s">
        <v>1</v>
      </c>
      <c r="N214" s="237" t="s">
        <v>41</v>
      </c>
      <c r="O214" s="92"/>
      <c r="P214" s="238">
        <f>O214*H214</f>
        <v>0</v>
      </c>
      <c r="Q214" s="238">
        <v>0</v>
      </c>
      <c r="R214" s="238">
        <f>Q214*H214</f>
        <v>0</v>
      </c>
      <c r="S214" s="238">
        <v>0</v>
      </c>
      <c r="T214" s="239">
        <f>S214*H214</f>
        <v>0</v>
      </c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R214" s="240" t="s">
        <v>260</v>
      </c>
      <c r="AT214" s="240" t="s">
        <v>256</v>
      </c>
      <c r="AU214" s="240" t="s">
        <v>76</v>
      </c>
      <c r="AY214" s="18" t="s">
        <v>253</v>
      </c>
      <c r="BE214" s="241">
        <f>IF(N214="základní",J214,0)</f>
        <v>0</v>
      </c>
      <c r="BF214" s="241">
        <f>IF(N214="snížená",J214,0)</f>
        <v>0</v>
      </c>
      <c r="BG214" s="241">
        <f>IF(N214="zákl. přenesená",J214,0)</f>
        <v>0</v>
      </c>
      <c r="BH214" s="241">
        <f>IF(N214="sníž. přenesená",J214,0)</f>
        <v>0</v>
      </c>
      <c r="BI214" s="241">
        <f>IF(N214="nulová",J214,0)</f>
        <v>0</v>
      </c>
      <c r="BJ214" s="18" t="s">
        <v>83</v>
      </c>
      <c r="BK214" s="241">
        <f>ROUND(I214*H214,2)</f>
        <v>0</v>
      </c>
      <c r="BL214" s="18" t="s">
        <v>260</v>
      </c>
      <c r="BM214" s="240" t="s">
        <v>959</v>
      </c>
    </row>
    <row r="215" s="2" customFormat="1" ht="24.15" customHeight="1">
      <c r="A215" s="39"/>
      <c r="B215" s="40"/>
      <c r="C215" s="229" t="s">
        <v>76</v>
      </c>
      <c r="D215" s="229" t="s">
        <v>256</v>
      </c>
      <c r="E215" s="230" t="s">
        <v>2953</v>
      </c>
      <c r="F215" s="231" t="s">
        <v>1729</v>
      </c>
      <c r="G215" s="232" t="s">
        <v>1372</v>
      </c>
      <c r="H215" s="233">
        <v>1</v>
      </c>
      <c r="I215" s="234"/>
      <c r="J215" s="235">
        <f>ROUND(I215*H215,2)</f>
        <v>0</v>
      </c>
      <c r="K215" s="231" t="s">
        <v>1</v>
      </c>
      <c r="L215" s="45"/>
      <c r="M215" s="236" t="s">
        <v>1</v>
      </c>
      <c r="N215" s="237" t="s">
        <v>41</v>
      </c>
      <c r="O215" s="92"/>
      <c r="P215" s="238">
        <f>O215*H215</f>
        <v>0</v>
      </c>
      <c r="Q215" s="238">
        <v>0</v>
      </c>
      <c r="R215" s="238">
        <f>Q215*H215</f>
        <v>0</v>
      </c>
      <c r="S215" s="238">
        <v>0</v>
      </c>
      <c r="T215" s="239">
        <f>S215*H215</f>
        <v>0</v>
      </c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R215" s="240" t="s">
        <v>260</v>
      </c>
      <c r="AT215" s="240" t="s">
        <v>256</v>
      </c>
      <c r="AU215" s="240" t="s">
        <v>76</v>
      </c>
      <c r="AY215" s="18" t="s">
        <v>253</v>
      </c>
      <c r="BE215" s="241">
        <f>IF(N215="základní",J215,0)</f>
        <v>0</v>
      </c>
      <c r="BF215" s="241">
        <f>IF(N215="snížená",J215,0)</f>
        <v>0</v>
      </c>
      <c r="BG215" s="241">
        <f>IF(N215="zákl. přenesená",J215,0)</f>
        <v>0</v>
      </c>
      <c r="BH215" s="241">
        <f>IF(N215="sníž. přenesená",J215,0)</f>
        <v>0</v>
      </c>
      <c r="BI215" s="241">
        <f>IF(N215="nulová",J215,0)</f>
        <v>0</v>
      </c>
      <c r="BJ215" s="18" t="s">
        <v>83</v>
      </c>
      <c r="BK215" s="241">
        <f>ROUND(I215*H215,2)</f>
        <v>0</v>
      </c>
      <c r="BL215" s="18" t="s">
        <v>260</v>
      </c>
      <c r="BM215" s="240" t="s">
        <v>971</v>
      </c>
    </row>
    <row r="216" s="2" customFormat="1">
      <c r="A216" s="39"/>
      <c r="B216" s="40"/>
      <c r="C216" s="41"/>
      <c r="D216" s="249" t="s">
        <v>479</v>
      </c>
      <c r="E216" s="41"/>
      <c r="F216" s="301" t="s">
        <v>2954</v>
      </c>
      <c r="G216" s="41"/>
      <c r="H216" s="41"/>
      <c r="I216" s="244"/>
      <c r="J216" s="41"/>
      <c r="K216" s="41"/>
      <c r="L216" s="45"/>
      <c r="M216" s="245"/>
      <c r="N216" s="246"/>
      <c r="O216" s="92"/>
      <c r="P216" s="92"/>
      <c r="Q216" s="92"/>
      <c r="R216" s="92"/>
      <c r="S216" s="92"/>
      <c r="T216" s="93"/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T216" s="18" t="s">
        <v>479</v>
      </c>
      <c r="AU216" s="18" t="s">
        <v>76</v>
      </c>
    </row>
    <row r="217" s="2" customFormat="1" ht="16.5" customHeight="1">
      <c r="A217" s="39"/>
      <c r="B217" s="40"/>
      <c r="C217" s="229" t="s">
        <v>76</v>
      </c>
      <c r="D217" s="229" t="s">
        <v>256</v>
      </c>
      <c r="E217" s="230" t="s">
        <v>1696</v>
      </c>
      <c r="F217" s="231" t="s">
        <v>1671</v>
      </c>
      <c r="G217" s="232" t="s">
        <v>1372</v>
      </c>
      <c r="H217" s="233">
        <v>1</v>
      </c>
      <c r="I217" s="234"/>
      <c r="J217" s="235">
        <f>ROUND(I217*H217,2)</f>
        <v>0</v>
      </c>
      <c r="K217" s="231" t="s">
        <v>1</v>
      </c>
      <c r="L217" s="45"/>
      <c r="M217" s="236" t="s">
        <v>1</v>
      </c>
      <c r="N217" s="237" t="s">
        <v>41</v>
      </c>
      <c r="O217" s="92"/>
      <c r="P217" s="238">
        <f>O217*H217</f>
        <v>0</v>
      </c>
      <c r="Q217" s="238">
        <v>0</v>
      </c>
      <c r="R217" s="238">
        <f>Q217*H217</f>
        <v>0</v>
      </c>
      <c r="S217" s="238">
        <v>0</v>
      </c>
      <c r="T217" s="239">
        <f>S217*H217</f>
        <v>0</v>
      </c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R217" s="240" t="s">
        <v>260</v>
      </c>
      <c r="AT217" s="240" t="s">
        <v>256</v>
      </c>
      <c r="AU217" s="240" t="s">
        <v>76</v>
      </c>
      <c r="AY217" s="18" t="s">
        <v>253</v>
      </c>
      <c r="BE217" s="241">
        <f>IF(N217="základní",J217,0)</f>
        <v>0</v>
      </c>
      <c r="BF217" s="241">
        <f>IF(N217="snížená",J217,0)</f>
        <v>0</v>
      </c>
      <c r="BG217" s="241">
        <f>IF(N217="zákl. přenesená",J217,0)</f>
        <v>0</v>
      </c>
      <c r="BH217" s="241">
        <f>IF(N217="sníž. přenesená",J217,0)</f>
        <v>0</v>
      </c>
      <c r="BI217" s="241">
        <f>IF(N217="nulová",J217,0)</f>
        <v>0</v>
      </c>
      <c r="BJ217" s="18" t="s">
        <v>83</v>
      </c>
      <c r="BK217" s="241">
        <f>ROUND(I217*H217,2)</f>
        <v>0</v>
      </c>
      <c r="BL217" s="18" t="s">
        <v>260</v>
      </c>
      <c r="BM217" s="240" t="s">
        <v>985</v>
      </c>
    </row>
    <row r="218" s="2" customFormat="1" ht="24.15" customHeight="1">
      <c r="A218" s="39"/>
      <c r="B218" s="40"/>
      <c r="C218" s="229" t="s">
        <v>76</v>
      </c>
      <c r="D218" s="229" t="s">
        <v>256</v>
      </c>
      <c r="E218" s="230" t="s">
        <v>1738</v>
      </c>
      <c r="F218" s="231" t="s">
        <v>1739</v>
      </c>
      <c r="G218" s="232" t="s">
        <v>1372</v>
      </c>
      <c r="H218" s="233">
        <v>8</v>
      </c>
      <c r="I218" s="234"/>
      <c r="J218" s="235">
        <f>ROUND(I218*H218,2)</f>
        <v>0</v>
      </c>
      <c r="K218" s="231" t="s">
        <v>1</v>
      </c>
      <c r="L218" s="45"/>
      <c r="M218" s="236" t="s">
        <v>1</v>
      </c>
      <c r="N218" s="237" t="s">
        <v>41</v>
      </c>
      <c r="O218" s="92"/>
      <c r="P218" s="238">
        <f>O218*H218</f>
        <v>0</v>
      </c>
      <c r="Q218" s="238">
        <v>0</v>
      </c>
      <c r="R218" s="238">
        <f>Q218*H218</f>
        <v>0</v>
      </c>
      <c r="S218" s="238">
        <v>0</v>
      </c>
      <c r="T218" s="239">
        <f>S218*H218</f>
        <v>0</v>
      </c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R218" s="240" t="s">
        <v>260</v>
      </c>
      <c r="AT218" s="240" t="s">
        <v>256</v>
      </c>
      <c r="AU218" s="240" t="s">
        <v>76</v>
      </c>
      <c r="AY218" s="18" t="s">
        <v>253</v>
      </c>
      <c r="BE218" s="241">
        <f>IF(N218="základní",J218,0)</f>
        <v>0</v>
      </c>
      <c r="BF218" s="241">
        <f>IF(N218="snížená",J218,0)</f>
        <v>0</v>
      </c>
      <c r="BG218" s="241">
        <f>IF(N218="zákl. přenesená",J218,0)</f>
        <v>0</v>
      </c>
      <c r="BH218" s="241">
        <f>IF(N218="sníž. přenesená",J218,0)</f>
        <v>0</v>
      </c>
      <c r="BI218" s="241">
        <f>IF(N218="nulová",J218,0)</f>
        <v>0</v>
      </c>
      <c r="BJ218" s="18" t="s">
        <v>83</v>
      </c>
      <c r="BK218" s="241">
        <f>ROUND(I218*H218,2)</f>
        <v>0</v>
      </c>
      <c r="BL218" s="18" t="s">
        <v>260</v>
      </c>
      <c r="BM218" s="240" t="s">
        <v>995</v>
      </c>
    </row>
    <row r="219" s="2" customFormat="1">
      <c r="A219" s="39"/>
      <c r="B219" s="40"/>
      <c r="C219" s="41"/>
      <c r="D219" s="249" t="s">
        <v>479</v>
      </c>
      <c r="E219" s="41"/>
      <c r="F219" s="301" t="s">
        <v>1740</v>
      </c>
      <c r="G219" s="41"/>
      <c r="H219" s="41"/>
      <c r="I219" s="244"/>
      <c r="J219" s="41"/>
      <c r="K219" s="41"/>
      <c r="L219" s="45"/>
      <c r="M219" s="245"/>
      <c r="N219" s="246"/>
      <c r="O219" s="92"/>
      <c r="P219" s="92"/>
      <c r="Q219" s="92"/>
      <c r="R219" s="92"/>
      <c r="S219" s="92"/>
      <c r="T219" s="93"/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T219" s="18" t="s">
        <v>479</v>
      </c>
      <c r="AU219" s="18" t="s">
        <v>76</v>
      </c>
    </row>
    <row r="220" s="2" customFormat="1" ht="16.5" customHeight="1">
      <c r="A220" s="39"/>
      <c r="B220" s="40"/>
      <c r="C220" s="229" t="s">
        <v>76</v>
      </c>
      <c r="D220" s="229" t="s">
        <v>256</v>
      </c>
      <c r="E220" s="230" t="s">
        <v>1670</v>
      </c>
      <c r="F220" s="231" t="s">
        <v>1671</v>
      </c>
      <c r="G220" s="232" t="s">
        <v>1372</v>
      </c>
      <c r="H220" s="233">
        <v>8</v>
      </c>
      <c r="I220" s="234"/>
      <c r="J220" s="235">
        <f>ROUND(I220*H220,2)</f>
        <v>0</v>
      </c>
      <c r="K220" s="231" t="s">
        <v>1</v>
      </c>
      <c r="L220" s="45"/>
      <c r="M220" s="236" t="s">
        <v>1</v>
      </c>
      <c r="N220" s="237" t="s">
        <v>41</v>
      </c>
      <c r="O220" s="92"/>
      <c r="P220" s="238">
        <f>O220*H220</f>
        <v>0</v>
      </c>
      <c r="Q220" s="238">
        <v>0</v>
      </c>
      <c r="R220" s="238">
        <f>Q220*H220</f>
        <v>0</v>
      </c>
      <c r="S220" s="238">
        <v>0</v>
      </c>
      <c r="T220" s="239">
        <f>S220*H220</f>
        <v>0</v>
      </c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R220" s="240" t="s">
        <v>260</v>
      </c>
      <c r="AT220" s="240" t="s">
        <v>256</v>
      </c>
      <c r="AU220" s="240" t="s">
        <v>76</v>
      </c>
      <c r="AY220" s="18" t="s">
        <v>253</v>
      </c>
      <c r="BE220" s="241">
        <f>IF(N220="základní",J220,0)</f>
        <v>0</v>
      </c>
      <c r="BF220" s="241">
        <f>IF(N220="snížená",J220,0)</f>
        <v>0</v>
      </c>
      <c r="BG220" s="241">
        <f>IF(N220="zákl. přenesená",J220,0)</f>
        <v>0</v>
      </c>
      <c r="BH220" s="241">
        <f>IF(N220="sníž. přenesená",J220,0)</f>
        <v>0</v>
      </c>
      <c r="BI220" s="241">
        <f>IF(N220="nulová",J220,0)</f>
        <v>0</v>
      </c>
      <c r="BJ220" s="18" t="s">
        <v>83</v>
      </c>
      <c r="BK220" s="241">
        <f>ROUND(I220*H220,2)</f>
        <v>0</v>
      </c>
      <c r="BL220" s="18" t="s">
        <v>260</v>
      </c>
      <c r="BM220" s="240" t="s">
        <v>1010</v>
      </c>
    </row>
    <row r="221" s="2" customFormat="1" ht="24.15" customHeight="1">
      <c r="A221" s="39"/>
      <c r="B221" s="40"/>
      <c r="C221" s="229" t="s">
        <v>76</v>
      </c>
      <c r="D221" s="229" t="s">
        <v>256</v>
      </c>
      <c r="E221" s="230" t="s">
        <v>2955</v>
      </c>
      <c r="F221" s="231" t="s">
        <v>2956</v>
      </c>
      <c r="G221" s="232" t="s">
        <v>1372</v>
      </c>
      <c r="H221" s="233">
        <v>3</v>
      </c>
      <c r="I221" s="234"/>
      <c r="J221" s="235">
        <f>ROUND(I221*H221,2)</f>
        <v>0</v>
      </c>
      <c r="K221" s="231" t="s">
        <v>1</v>
      </c>
      <c r="L221" s="45"/>
      <c r="M221" s="236" t="s">
        <v>1</v>
      </c>
      <c r="N221" s="237" t="s">
        <v>41</v>
      </c>
      <c r="O221" s="92"/>
      <c r="P221" s="238">
        <f>O221*H221</f>
        <v>0</v>
      </c>
      <c r="Q221" s="238">
        <v>0</v>
      </c>
      <c r="R221" s="238">
        <f>Q221*H221</f>
        <v>0</v>
      </c>
      <c r="S221" s="238">
        <v>0</v>
      </c>
      <c r="T221" s="239">
        <f>S221*H221</f>
        <v>0</v>
      </c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R221" s="240" t="s">
        <v>260</v>
      </c>
      <c r="AT221" s="240" t="s">
        <v>256</v>
      </c>
      <c r="AU221" s="240" t="s">
        <v>76</v>
      </c>
      <c r="AY221" s="18" t="s">
        <v>253</v>
      </c>
      <c r="BE221" s="241">
        <f>IF(N221="základní",J221,0)</f>
        <v>0</v>
      </c>
      <c r="BF221" s="241">
        <f>IF(N221="snížená",J221,0)</f>
        <v>0</v>
      </c>
      <c r="BG221" s="241">
        <f>IF(N221="zákl. přenesená",J221,0)</f>
        <v>0</v>
      </c>
      <c r="BH221" s="241">
        <f>IF(N221="sníž. přenesená",J221,0)</f>
        <v>0</v>
      </c>
      <c r="BI221" s="241">
        <f>IF(N221="nulová",J221,0)</f>
        <v>0</v>
      </c>
      <c r="BJ221" s="18" t="s">
        <v>83</v>
      </c>
      <c r="BK221" s="241">
        <f>ROUND(I221*H221,2)</f>
        <v>0</v>
      </c>
      <c r="BL221" s="18" t="s">
        <v>260</v>
      </c>
      <c r="BM221" s="240" t="s">
        <v>1022</v>
      </c>
    </row>
    <row r="222" s="2" customFormat="1">
      <c r="A222" s="39"/>
      <c r="B222" s="40"/>
      <c r="C222" s="41"/>
      <c r="D222" s="249" t="s">
        <v>479</v>
      </c>
      <c r="E222" s="41"/>
      <c r="F222" s="301" t="s">
        <v>2957</v>
      </c>
      <c r="G222" s="41"/>
      <c r="H222" s="41"/>
      <c r="I222" s="244"/>
      <c r="J222" s="41"/>
      <c r="K222" s="41"/>
      <c r="L222" s="45"/>
      <c r="M222" s="245"/>
      <c r="N222" s="246"/>
      <c r="O222" s="92"/>
      <c r="P222" s="92"/>
      <c r="Q222" s="92"/>
      <c r="R222" s="92"/>
      <c r="S222" s="92"/>
      <c r="T222" s="93"/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T222" s="18" t="s">
        <v>479</v>
      </c>
      <c r="AU222" s="18" t="s">
        <v>76</v>
      </c>
    </row>
    <row r="223" s="2" customFormat="1" ht="16.5" customHeight="1">
      <c r="A223" s="39"/>
      <c r="B223" s="40"/>
      <c r="C223" s="229" t="s">
        <v>76</v>
      </c>
      <c r="D223" s="229" t="s">
        <v>256</v>
      </c>
      <c r="E223" s="230" t="s">
        <v>2958</v>
      </c>
      <c r="F223" s="231" t="s">
        <v>1671</v>
      </c>
      <c r="G223" s="232" t="s">
        <v>1372</v>
      </c>
      <c r="H223" s="233">
        <v>3</v>
      </c>
      <c r="I223" s="234"/>
      <c r="J223" s="235">
        <f>ROUND(I223*H223,2)</f>
        <v>0</v>
      </c>
      <c r="K223" s="231" t="s">
        <v>1</v>
      </c>
      <c r="L223" s="45"/>
      <c r="M223" s="236" t="s">
        <v>1</v>
      </c>
      <c r="N223" s="237" t="s">
        <v>41</v>
      </c>
      <c r="O223" s="92"/>
      <c r="P223" s="238">
        <f>O223*H223</f>
        <v>0</v>
      </c>
      <c r="Q223" s="238">
        <v>0</v>
      </c>
      <c r="R223" s="238">
        <f>Q223*H223</f>
        <v>0</v>
      </c>
      <c r="S223" s="238">
        <v>0</v>
      </c>
      <c r="T223" s="239">
        <f>S223*H223</f>
        <v>0</v>
      </c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R223" s="240" t="s">
        <v>260</v>
      </c>
      <c r="AT223" s="240" t="s">
        <v>256</v>
      </c>
      <c r="AU223" s="240" t="s">
        <v>76</v>
      </c>
      <c r="AY223" s="18" t="s">
        <v>253</v>
      </c>
      <c r="BE223" s="241">
        <f>IF(N223="základní",J223,0)</f>
        <v>0</v>
      </c>
      <c r="BF223" s="241">
        <f>IF(N223="snížená",J223,0)</f>
        <v>0</v>
      </c>
      <c r="BG223" s="241">
        <f>IF(N223="zákl. přenesená",J223,0)</f>
        <v>0</v>
      </c>
      <c r="BH223" s="241">
        <f>IF(N223="sníž. přenesená",J223,0)</f>
        <v>0</v>
      </c>
      <c r="BI223" s="241">
        <f>IF(N223="nulová",J223,0)</f>
        <v>0</v>
      </c>
      <c r="BJ223" s="18" t="s">
        <v>83</v>
      </c>
      <c r="BK223" s="241">
        <f>ROUND(I223*H223,2)</f>
        <v>0</v>
      </c>
      <c r="BL223" s="18" t="s">
        <v>260</v>
      </c>
      <c r="BM223" s="240" t="s">
        <v>1040</v>
      </c>
    </row>
    <row r="224" s="2" customFormat="1" ht="16.5" customHeight="1">
      <c r="A224" s="39"/>
      <c r="B224" s="40"/>
      <c r="C224" s="229" t="s">
        <v>76</v>
      </c>
      <c r="D224" s="229" t="s">
        <v>256</v>
      </c>
      <c r="E224" s="230" t="s">
        <v>1677</v>
      </c>
      <c r="F224" s="231" t="s">
        <v>1671</v>
      </c>
      <c r="G224" s="232" t="s">
        <v>1372</v>
      </c>
      <c r="H224" s="233">
        <v>3</v>
      </c>
      <c r="I224" s="234"/>
      <c r="J224" s="235">
        <f>ROUND(I224*H224,2)</f>
        <v>0</v>
      </c>
      <c r="K224" s="231" t="s">
        <v>1</v>
      </c>
      <c r="L224" s="45"/>
      <c r="M224" s="236" t="s">
        <v>1</v>
      </c>
      <c r="N224" s="237" t="s">
        <v>41</v>
      </c>
      <c r="O224" s="92"/>
      <c r="P224" s="238">
        <f>O224*H224</f>
        <v>0</v>
      </c>
      <c r="Q224" s="238">
        <v>0</v>
      </c>
      <c r="R224" s="238">
        <f>Q224*H224</f>
        <v>0</v>
      </c>
      <c r="S224" s="238">
        <v>0</v>
      </c>
      <c r="T224" s="239">
        <f>S224*H224</f>
        <v>0</v>
      </c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R224" s="240" t="s">
        <v>260</v>
      </c>
      <c r="AT224" s="240" t="s">
        <v>256</v>
      </c>
      <c r="AU224" s="240" t="s">
        <v>76</v>
      </c>
      <c r="AY224" s="18" t="s">
        <v>253</v>
      </c>
      <c r="BE224" s="241">
        <f>IF(N224="základní",J224,0)</f>
        <v>0</v>
      </c>
      <c r="BF224" s="241">
        <f>IF(N224="snížená",J224,0)</f>
        <v>0</v>
      </c>
      <c r="BG224" s="241">
        <f>IF(N224="zákl. přenesená",J224,0)</f>
        <v>0</v>
      </c>
      <c r="BH224" s="241">
        <f>IF(N224="sníž. přenesená",J224,0)</f>
        <v>0</v>
      </c>
      <c r="BI224" s="241">
        <f>IF(N224="nulová",J224,0)</f>
        <v>0</v>
      </c>
      <c r="BJ224" s="18" t="s">
        <v>83</v>
      </c>
      <c r="BK224" s="241">
        <f>ROUND(I224*H224,2)</f>
        <v>0</v>
      </c>
      <c r="BL224" s="18" t="s">
        <v>260</v>
      </c>
      <c r="BM224" s="240" t="s">
        <v>1056</v>
      </c>
    </row>
    <row r="225" s="2" customFormat="1" ht="24.15" customHeight="1">
      <c r="A225" s="39"/>
      <c r="B225" s="40"/>
      <c r="C225" s="229" t="s">
        <v>76</v>
      </c>
      <c r="D225" s="229" t="s">
        <v>256</v>
      </c>
      <c r="E225" s="230" t="s">
        <v>2959</v>
      </c>
      <c r="F225" s="231" t="s">
        <v>1739</v>
      </c>
      <c r="G225" s="232" t="s">
        <v>1372</v>
      </c>
      <c r="H225" s="233">
        <v>3</v>
      </c>
      <c r="I225" s="234"/>
      <c r="J225" s="235">
        <f>ROUND(I225*H225,2)</f>
        <v>0</v>
      </c>
      <c r="K225" s="231" t="s">
        <v>1</v>
      </c>
      <c r="L225" s="45"/>
      <c r="M225" s="236" t="s">
        <v>1</v>
      </c>
      <c r="N225" s="237" t="s">
        <v>41</v>
      </c>
      <c r="O225" s="92"/>
      <c r="P225" s="238">
        <f>O225*H225</f>
        <v>0</v>
      </c>
      <c r="Q225" s="238">
        <v>0</v>
      </c>
      <c r="R225" s="238">
        <f>Q225*H225</f>
        <v>0</v>
      </c>
      <c r="S225" s="238">
        <v>0</v>
      </c>
      <c r="T225" s="239">
        <f>S225*H225</f>
        <v>0</v>
      </c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R225" s="240" t="s">
        <v>260</v>
      </c>
      <c r="AT225" s="240" t="s">
        <v>256</v>
      </c>
      <c r="AU225" s="240" t="s">
        <v>76</v>
      </c>
      <c r="AY225" s="18" t="s">
        <v>253</v>
      </c>
      <c r="BE225" s="241">
        <f>IF(N225="základní",J225,0)</f>
        <v>0</v>
      </c>
      <c r="BF225" s="241">
        <f>IF(N225="snížená",J225,0)</f>
        <v>0</v>
      </c>
      <c r="BG225" s="241">
        <f>IF(N225="zákl. přenesená",J225,0)</f>
        <v>0</v>
      </c>
      <c r="BH225" s="241">
        <f>IF(N225="sníž. přenesená",J225,0)</f>
        <v>0</v>
      </c>
      <c r="BI225" s="241">
        <f>IF(N225="nulová",J225,0)</f>
        <v>0</v>
      </c>
      <c r="BJ225" s="18" t="s">
        <v>83</v>
      </c>
      <c r="BK225" s="241">
        <f>ROUND(I225*H225,2)</f>
        <v>0</v>
      </c>
      <c r="BL225" s="18" t="s">
        <v>260</v>
      </c>
      <c r="BM225" s="240" t="s">
        <v>1066</v>
      </c>
    </row>
    <row r="226" s="2" customFormat="1">
      <c r="A226" s="39"/>
      <c r="B226" s="40"/>
      <c r="C226" s="41"/>
      <c r="D226" s="249" t="s">
        <v>479</v>
      </c>
      <c r="E226" s="41"/>
      <c r="F226" s="301" t="s">
        <v>1740</v>
      </c>
      <c r="G226" s="41"/>
      <c r="H226" s="41"/>
      <c r="I226" s="244"/>
      <c r="J226" s="41"/>
      <c r="K226" s="41"/>
      <c r="L226" s="45"/>
      <c r="M226" s="245"/>
      <c r="N226" s="246"/>
      <c r="O226" s="92"/>
      <c r="P226" s="92"/>
      <c r="Q226" s="92"/>
      <c r="R226" s="92"/>
      <c r="S226" s="92"/>
      <c r="T226" s="93"/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T226" s="18" t="s">
        <v>479</v>
      </c>
      <c r="AU226" s="18" t="s">
        <v>76</v>
      </c>
    </row>
    <row r="227" s="2" customFormat="1" ht="16.5" customHeight="1">
      <c r="A227" s="39"/>
      <c r="B227" s="40"/>
      <c r="C227" s="229" t="s">
        <v>76</v>
      </c>
      <c r="D227" s="229" t="s">
        <v>256</v>
      </c>
      <c r="E227" s="230" t="s">
        <v>1670</v>
      </c>
      <c r="F227" s="231" t="s">
        <v>1671</v>
      </c>
      <c r="G227" s="232" t="s">
        <v>1372</v>
      </c>
      <c r="H227" s="233">
        <v>3</v>
      </c>
      <c r="I227" s="234"/>
      <c r="J227" s="235">
        <f>ROUND(I227*H227,2)</f>
        <v>0</v>
      </c>
      <c r="K227" s="231" t="s">
        <v>1</v>
      </c>
      <c r="L227" s="45"/>
      <c r="M227" s="236" t="s">
        <v>1</v>
      </c>
      <c r="N227" s="237" t="s">
        <v>41</v>
      </c>
      <c r="O227" s="92"/>
      <c r="P227" s="238">
        <f>O227*H227</f>
        <v>0</v>
      </c>
      <c r="Q227" s="238">
        <v>0</v>
      </c>
      <c r="R227" s="238">
        <f>Q227*H227</f>
        <v>0</v>
      </c>
      <c r="S227" s="238">
        <v>0</v>
      </c>
      <c r="T227" s="239">
        <f>S227*H227</f>
        <v>0</v>
      </c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R227" s="240" t="s">
        <v>260</v>
      </c>
      <c r="AT227" s="240" t="s">
        <v>256</v>
      </c>
      <c r="AU227" s="240" t="s">
        <v>76</v>
      </c>
      <c r="AY227" s="18" t="s">
        <v>253</v>
      </c>
      <c r="BE227" s="241">
        <f>IF(N227="základní",J227,0)</f>
        <v>0</v>
      </c>
      <c r="BF227" s="241">
        <f>IF(N227="snížená",J227,0)</f>
        <v>0</v>
      </c>
      <c r="BG227" s="241">
        <f>IF(N227="zákl. přenesená",J227,0)</f>
        <v>0</v>
      </c>
      <c r="BH227" s="241">
        <f>IF(N227="sníž. přenesená",J227,0)</f>
        <v>0</v>
      </c>
      <c r="BI227" s="241">
        <f>IF(N227="nulová",J227,0)</f>
        <v>0</v>
      </c>
      <c r="BJ227" s="18" t="s">
        <v>83</v>
      </c>
      <c r="BK227" s="241">
        <f>ROUND(I227*H227,2)</f>
        <v>0</v>
      </c>
      <c r="BL227" s="18" t="s">
        <v>260</v>
      </c>
      <c r="BM227" s="240" t="s">
        <v>1077</v>
      </c>
    </row>
    <row r="228" s="2" customFormat="1" ht="24.15" customHeight="1">
      <c r="A228" s="39"/>
      <c r="B228" s="40"/>
      <c r="C228" s="229" t="s">
        <v>76</v>
      </c>
      <c r="D228" s="229" t="s">
        <v>256</v>
      </c>
      <c r="E228" s="230" t="s">
        <v>2960</v>
      </c>
      <c r="F228" s="231" t="s">
        <v>2961</v>
      </c>
      <c r="G228" s="232" t="s">
        <v>1372</v>
      </c>
      <c r="H228" s="233">
        <v>1</v>
      </c>
      <c r="I228" s="234"/>
      <c r="J228" s="235">
        <f>ROUND(I228*H228,2)</f>
        <v>0</v>
      </c>
      <c r="K228" s="231" t="s">
        <v>1</v>
      </c>
      <c r="L228" s="45"/>
      <c r="M228" s="236" t="s">
        <v>1</v>
      </c>
      <c r="N228" s="237" t="s">
        <v>41</v>
      </c>
      <c r="O228" s="92"/>
      <c r="P228" s="238">
        <f>O228*H228</f>
        <v>0</v>
      </c>
      <c r="Q228" s="238">
        <v>0</v>
      </c>
      <c r="R228" s="238">
        <f>Q228*H228</f>
        <v>0</v>
      </c>
      <c r="S228" s="238">
        <v>0</v>
      </c>
      <c r="T228" s="239">
        <f>S228*H228</f>
        <v>0</v>
      </c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R228" s="240" t="s">
        <v>260</v>
      </c>
      <c r="AT228" s="240" t="s">
        <v>256</v>
      </c>
      <c r="AU228" s="240" t="s">
        <v>76</v>
      </c>
      <c r="AY228" s="18" t="s">
        <v>253</v>
      </c>
      <c r="BE228" s="241">
        <f>IF(N228="základní",J228,0)</f>
        <v>0</v>
      </c>
      <c r="BF228" s="241">
        <f>IF(N228="snížená",J228,0)</f>
        <v>0</v>
      </c>
      <c r="BG228" s="241">
        <f>IF(N228="zákl. přenesená",J228,0)</f>
        <v>0</v>
      </c>
      <c r="BH228" s="241">
        <f>IF(N228="sníž. přenesená",J228,0)</f>
        <v>0</v>
      </c>
      <c r="BI228" s="241">
        <f>IF(N228="nulová",J228,0)</f>
        <v>0</v>
      </c>
      <c r="BJ228" s="18" t="s">
        <v>83</v>
      </c>
      <c r="BK228" s="241">
        <f>ROUND(I228*H228,2)</f>
        <v>0</v>
      </c>
      <c r="BL228" s="18" t="s">
        <v>260</v>
      </c>
      <c r="BM228" s="240" t="s">
        <v>1086</v>
      </c>
    </row>
    <row r="229" s="2" customFormat="1">
      <c r="A229" s="39"/>
      <c r="B229" s="40"/>
      <c r="C229" s="41"/>
      <c r="D229" s="249" t="s">
        <v>479</v>
      </c>
      <c r="E229" s="41"/>
      <c r="F229" s="301" t="s">
        <v>2962</v>
      </c>
      <c r="G229" s="41"/>
      <c r="H229" s="41"/>
      <c r="I229" s="244"/>
      <c r="J229" s="41"/>
      <c r="K229" s="41"/>
      <c r="L229" s="45"/>
      <c r="M229" s="245"/>
      <c r="N229" s="246"/>
      <c r="O229" s="92"/>
      <c r="P229" s="92"/>
      <c r="Q229" s="92"/>
      <c r="R229" s="92"/>
      <c r="S229" s="92"/>
      <c r="T229" s="93"/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T229" s="18" t="s">
        <v>479</v>
      </c>
      <c r="AU229" s="18" t="s">
        <v>76</v>
      </c>
    </row>
    <row r="230" s="2" customFormat="1" ht="24.15" customHeight="1">
      <c r="A230" s="39"/>
      <c r="B230" s="40"/>
      <c r="C230" s="229" t="s">
        <v>76</v>
      </c>
      <c r="D230" s="229" t="s">
        <v>256</v>
      </c>
      <c r="E230" s="230" t="s">
        <v>2963</v>
      </c>
      <c r="F230" s="231" t="s">
        <v>2964</v>
      </c>
      <c r="G230" s="232" t="s">
        <v>1372</v>
      </c>
      <c r="H230" s="233">
        <v>1</v>
      </c>
      <c r="I230" s="234"/>
      <c r="J230" s="235">
        <f>ROUND(I230*H230,2)</f>
        <v>0</v>
      </c>
      <c r="K230" s="231" t="s">
        <v>1</v>
      </c>
      <c r="L230" s="45"/>
      <c r="M230" s="236" t="s">
        <v>1</v>
      </c>
      <c r="N230" s="237" t="s">
        <v>41</v>
      </c>
      <c r="O230" s="92"/>
      <c r="P230" s="238">
        <f>O230*H230</f>
        <v>0</v>
      </c>
      <c r="Q230" s="238">
        <v>0</v>
      </c>
      <c r="R230" s="238">
        <f>Q230*H230</f>
        <v>0</v>
      </c>
      <c r="S230" s="238">
        <v>0</v>
      </c>
      <c r="T230" s="239">
        <f>S230*H230</f>
        <v>0</v>
      </c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R230" s="240" t="s">
        <v>260</v>
      </c>
      <c r="AT230" s="240" t="s">
        <v>256</v>
      </c>
      <c r="AU230" s="240" t="s">
        <v>76</v>
      </c>
      <c r="AY230" s="18" t="s">
        <v>253</v>
      </c>
      <c r="BE230" s="241">
        <f>IF(N230="základní",J230,0)</f>
        <v>0</v>
      </c>
      <c r="BF230" s="241">
        <f>IF(N230="snížená",J230,0)</f>
        <v>0</v>
      </c>
      <c r="BG230" s="241">
        <f>IF(N230="zákl. přenesená",J230,0)</f>
        <v>0</v>
      </c>
      <c r="BH230" s="241">
        <f>IF(N230="sníž. přenesená",J230,0)</f>
        <v>0</v>
      </c>
      <c r="BI230" s="241">
        <f>IF(N230="nulová",J230,0)</f>
        <v>0</v>
      </c>
      <c r="BJ230" s="18" t="s">
        <v>83</v>
      </c>
      <c r="BK230" s="241">
        <f>ROUND(I230*H230,2)</f>
        <v>0</v>
      </c>
      <c r="BL230" s="18" t="s">
        <v>260</v>
      </c>
      <c r="BM230" s="240" t="s">
        <v>1095</v>
      </c>
    </row>
    <row r="231" s="2" customFormat="1">
      <c r="A231" s="39"/>
      <c r="B231" s="40"/>
      <c r="C231" s="41"/>
      <c r="D231" s="249" t="s">
        <v>479</v>
      </c>
      <c r="E231" s="41"/>
      <c r="F231" s="301" t="s">
        <v>2965</v>
      </c>
      <c r="G231" s="41"/>
      <c r="H231" s="41"/>
      <c r="I231" s="244"/>
      <c r="J231" s="41"/>
      <c r="K231" s="41"/>
      <c r="L231" s="45"/>
      <c r="M231" s="245"/>
      <c r="N231" s="246"/>
      <c r="O231" s="92"/>
      <c r="P231" s="92"/>
      <c r="Q231" s="92"/>
      <c r="R231" s="92"/>
      <c r="S231" s="92"/>
      <c r="T231" s="93"/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T231" s="18" t="s">
        <v>479</v>
      </c>
      <c r="AU231" s="18" t="s">
        <v>76</v>
      </c>
    </row>
    <row r="232" s="2" customFormat="1" ht="16.5" customHeight="1">
      <c r="A232" s="39"/>
      <c r="B232" s="40"/>
      <c r="C232" s="229" t="s">
        <v>76</v>
      </c>
      <c r="D232" s="229" t="s">
        <v>256</v>
      </c>
      <c r="E232" s="230" t="s">
        <v>1670</v>
      </c>
      <c r="F232" s="231" t="s">
        <v>1671</v>
      </c>
      <c r="G232" s="232" t="s">
        <v>1372</v>
      </c>
      <c r="H232" s="233">
        <v>1</v>
      </c>
      <c r="I232" s="234"/>
      <c r="J232" s="235">
        <f>ROUND(I232*H232,2)</f>
        <v>0</v>
      </c>
      <c r="K232" s="231" t="s">
        <v>1</v>
      </c>
      <c r="L232" s="45"/>
      <c r="M232" s="236" t="s">
        <v>1</v>
      </c>
      <c r="N232" s="237" t="s">
        <v>41</v>
      </c>
      <c r="O232" s="92"/>
      <c r="P232" s="238">
        <f>O232*H232</f>
        <v>0</v>
      </c>
      <c r="Q232" s="238">
        <v>0</v>
      </c>
      <c r="R232" s="238">
        <f>Q232*H232</f>
        <v>0</v>
      </c>
      <c r="S232" s="238">
        <v>0</v>
      </c>
      <c r="T232" s="239">
        <f>S232*H232</f>
        <v>0</v>
      </c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R232" s="240" t="s">
        <v>260</v>
      </c>
      <c r="AT232" s="240" t="s">
        <v>256</v>
      </c>
      <c r="AU232" s="240" t="s">
        <v>76</v>
      </c>
      <c r="AY232" s="18" t="s">
        <v>253</v>
      </c>
      <c r="BE232" s="241">
        <f>IF(N232="základní",J232,0)</f>
        <v>0</v>
      </c>
      <c r="BF232" s="241">
        <f>IF(N232="snížená",J232,0)</f>
        <v>0</v>
      </c>
      <c r="BG232" s="241">
        <f>IF(N232="zákl. přenesená",J232,0)</f>
        <v>0</v>
      </c>
      <c r="BH232" s="241">
        <f>IF(N232="sníž. přenesená",J232,0)</f>
        <v>0</v>
      </c>
      <c r="BI232" s="241">
        <f>IF(N232="nulová",J232,0)</f>
        <v>0</v>
      </c>
      <c r="BJ232" s="18" t="s">
        <v>83</v>
      </c>
      <c r="BK232" s="241">
        <f>ROUND(I232*H232,2)</f>
        <v>0</v>
      </c>
      <c r="BL232" s="18" t="s">
        <v>260</v>
      </c>
      <c r="BM232" s="240" t="s">
        <v>1105</v>
      </c>
    </row>
    <row r="233" s="2" customFormat="1" ht="21.75" customHeight="1">
      <c r="A233" s="39"/>
      <c r="B233" s="40"/>
      <c r="C233" s="229" t="s">
        <v>76</v>
      </c>
      <c r="D233" s="229" t="s">
        <v>256</v>
      </c>
      <c r="E233" s="230" t="s">
        <v>2966</v>
      </c>
      <c r="F233" s="231" t="s">
        <v>2967</v>
      </c>
      <c r="G233" s="232" t="s">
        <v>1372</v>
      </c>
      <c r="H233" s="233">
        <v>30</v>
      </c>
      <c r="I233" s="234"/>
      <c r="J233" s="235">
        <f>ROUND(I233*H233,2)</f>
        <v>0</v>
      </c>
      <c r="K233" s="231" t="s">
        <v>1</v>
      </c>
      <c r="L233" s="45"/>
      <c r="M233" s="236" t="s">
        <v>1</v>
      </c>
      <c r="N233" s="237" t="s">
        <v>41</v>
      </c>
      <c r="O233" s="92"/>
      <c r="P233" s="238">
        <f>O233*H233</f>
        <v>0</v>
      </c>
      <c r="Q233" s="238">
        <v>0</v>
      </c>
      <c r="R233" s="238">
        <f>Q233*H233</f>
        <v>0</v>
      </c>
      <c r="S233" s="238">
        <v>0</v>
      </c>
      <c r="T233" s="239">
        <f>S233*H233</f>
        <v>0</v>
      </c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R233" s="240" t="s">
        <v>260</v>
      </c>
      <c r="AT233" s="240" t="s">
        <v>256</v>
      </c>
      <c r="AU233" s="240" t="s">
        <v>76</v>
      </c>
      <c r="AY233" s="18" t="s">
        <v>253</v>
      </c>
      <c r="BE233" s="241">
        <f>IF(N233="základní",J233,0)</f>
        <v>0</v>
      </c>
      <c r="BF233" s="241">
        <f>IF(N233="snížená",J233,0)</f>
        <v>0</v>
      </c>
      <c r="BG233" s="241">
        <f>IF(N233="zákl. přenesená",J233,0)</f>
        <v>0</v>
      </c>
      <c r="BH233" s="241">
        <f>IF(N233="sníž. přenesená",J233,0)</f>
        <v>0</v>
      </c>
      <c r="BI233" s="241">
        <f>IF(N233="nulová",J233,0)</f>
        <v>0</v>
      </c>
      <c r="BJ233" s="18" t="s">
        <v>83</v>
      </c>
      <c r="BK233" s="241">
        <f>ROUND(I233*H233,2)</f>
        <v>0</v>
      </c>
      <c r="BL233" s="18" t="s">
        <v>260</v>
      </c>
      <c r="BM233" s="240" t="s">
        <v>1115</v>
      </c>
    </row>
    <row r="234" s="2" customFormat="1">
      <c r="A234" s="39"/>
      <c r="B234" s="40"/>
      <c r="C234" s="41"/>
      <c r="D234" s="249" t="s">
        <v>479</v>
      </c>
      <c r="E234" s="41"/>
      <c r="F234" s="301" t="s">
        <v>2968</v>
      </c>
      <c r="G234" s="41"/>
      <c r="H234" s="41"/>
      <c r="I234" s="244"/>
      <c r="J234" s="41"/>
      <c r="K234" s="41"/>
      <c r="L234" s="45"/>
      <c r="M234" s="245"/>
      <c r="N234" s="246"/>
      <c r="O234" s="92"/>
      <c r="P234" s="92"/>
      <c r="Q234" s="92"/>
      <c r="R234" s="92"/>
      <c r="S234" s="92"/>
      <c r="T234" s="93"/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T234" s="18" t="s">
        <v>479</v>
      </c>
      <c r="AU234" s="18" t="s">
        <v>76</v>
      </c>
    </row>
    <row r="235" s="2" customFormat="1" ht="21.75" customHeight="1">
      <c r="A235" s="39"/>
      <c r="B235" s="40"/>
      <c r="C235" s="229" t="s">
        <v>76</v>
      </c>
      <c r="D235" s="229" t="s">
        <v>256</v>
      </c>
      <c r="E235" s="230" t="s">
        <v>1675</v>
      </c>
      <c r="F235" s="231" t="s">
        <v>1676</v>
      </c>
      <c r="G235" s="232" t="s">
        <v>1372</v>
      </c>
      <c r="H235" s="233">
        <v>30</v>
      </c>
      <c r="I235" s="234"/>
      <c r="J235" s="235">
        <f>ROUND(I235*H235,2)</f>
        <v>0</v>
      </c>
      <c r="K235" s="231" t="s">
        <v>1</v>
      </c>
      <c r="L235" s="45"/>
      <c r="M235" s="236" t="s">
        <v>1</v>
      </c>
      <c r="N235" s="237" t="s">
        <v>41</v>
      </c>
      <c r="O235" s="92"/>
      <c r="P235" s="238">
        <f>O235*H235</f>
        <v>0</v>
      </c>
      <c r="Q235" s="238">
        <v>0</v>
      </c>
      <c r="R235" s="238">
        <f>Q235*H235</f>
        <v>0</v>
      </c>
      <c r="S235" s="238">
        <v>0</v>
      </c>
      <c r="T235" s="239">
        <f>S235*H235</f>
        <v>0</v>
      </c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R235" s="240" t="s">
        <v>260</v>
      </c>
      <c r="AT235" s="240" t="s">
        <v>256</v>
      </c>
      <c r="AU235" s="240" t="s">
        <v>76</v>
      </c>
      <c r="AY235" s="18" t="s">
        <v>253</v>
      </c>
      <c r="BE235" s="241">
        <f>IF(N235="základní",J235,0)</f>
        <v>0</v>
      </c>
      <c r="BF235" s="241">
        <f>IF(N235="snížená",J235,0)</f>
        <v>0</v>
      </c>
      <c r="BG235" s="241">
        <f>IF(N235="zákl. přenesená",J235,0)</f>
        <v>0</v>
      </c>
      <c r="BH235" s="241">
        <f>IF(N235="sníž. přenesená",J235,0)</f>
        <v>0</v>
      </c>
      <c r="BI235" s="241">
        <f>IF(N235="nulová",J235,0)</f>
        <v>0</v>
      </c>
      <c r="BJ235" s="18" t="s">
        <v>83</v>
      </c>
      <c r="BK235" s="241">
        <f>ROUND(I235*H235,2)</f>
        <v>0</v>
      </c>
      <c r="BL235" s="18" t="s">
        <v>260</v>
      </c>
      <c r="BM235" s="240" t="s">
        <v>1152</v>
      </c>
    </row>
    <row r="236" s="2" customFormat="1" ht="16.5" customHeight="1">
      <c r="A236" s="39"/>
      <c r="B236" s="40"/>
      <c r="C236" s="229" t="s">
        <v>76</v>
      </c>
      <c r="D236" s="229" t="s">
        <v>256</v>
      </c>
      <c r="E236" s="230" t="s">
        <v>1670</v>
      </c>
      <c r="F236" s="231" t="s">
        <v>1671</v>
      </c>
      <c r="G236" s="232" t="s">
        <v>1372</v>
      </c>
      <c r="H236" s="233">
        <v>30</v>
      </c>
      <c r="I236" s="234"/>
      <c r="J236" s="235">
        <f>ROUND(I236*H236,2)</f>
        <v>0</v>
      </c>
      <c r="K236" s="231" t="s">
        <v>1</v>
      </c>
      <c r="L236" s="45"/>
      <c r="M236" s="236" t="s">
        <v>1</v>
      </c>
      <c r="N236" s="237" t="s">
        <v>41</v>
      </c>
      <c r="O236" s="92"/>
      <c r="P236" s="238">
        <f>O236*H236</f>
        <v>0</v>
      </c>
      <c r="Q236" s="238">
        <v>0</v>
      </c>
      <c r="R236" s="238">
        <f>Q236*H236</f>
        <v>0</v>
      </c>
      <c r="S236" s="238">
        <v>0</v>
      </c>
      <c r="T236" s="239">
        <f>S236*H236</f>
        <v>0</v>
      </c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R236" s="240" t="s">
        <v>260</v>
      </c>
      <c r="AT236" s="240" t="s">
        <v>256</v>
      </c>
      <c r="AU236" s="240" t="s">
        <v>76</v>
      </c>
      <c r="AY236" s="18" t="s">
        <v>253</v>
      </c>
      <c r="BE236" s="241">
        <f>IF(N236="základní",J236,0)</f>
        <v>0</v>
      </c>
      <c r="BF236" s="241">
        <f>IF(N236="snížená",J236,0)</f>
        <v>0</v>
      </c>
      <c r="BG236" s="241">
        <f>IF(N236="zákl. přenesená",J236,0)</f>
        <v>0</v>
      </c>
      <c r="BH236" s="241">
        <f>IF(N236="sníž. přenesená",J236,0)</f>
        <v>0</v>
      </c>
      <c r="BI236" s="241">
        <f>IF(N236="nulová",J236,0)</f>
        <v>0</v>
      </c>
      <c r="BJ236" s="18" t="s">
        <v>83</v>
      </c>
      <c r="BK236" s="241">
        <f>ROUND(I236*H236,2)</f>
        <v>0</v>
      </c>
      <c r="BL236" s="18" t="s">
        <v>260</v>
      </c>
      <c r="BM236" s="240" t="s">
        <v>1169</v>
      </c>
    </row>
    <row r="237" s="2" customFormat="1" ht="16.5" customHeight="1">
      <c r="A237" s="39"/>
      <c r="B237" s="40"/>
      <c r="C237" s="229" t="s">
        <v>76</v>
      </c>
      <c r="D237" s="229" t="s">
        <v>256</v>
      </c>
      <c r="E237" s="230" t="s">
        <v>1677</v>
      </c>
      <c r="F237" s="231" t="s">
        <v>1671</v>
      </c>
      <c r="G237" s="232" t="s">
        <v>1372</v>
      </c>
      <c r="H237" s="233">
        <v>30</v>
      </c>
      <c r="I237" s="234"/>
      <c r="J237" s="235">
        <f>ROUND(I237*H237,2)</f>
        <v>0</v>
      </c>
      <c r="K237" s="231" t="s">
        <v>1</v>
      </c>
      <c r="L237" s="45"/>
      <c r="M237" s="236" t="s">
        <v>1</v>
      </c>
      <c r="N237" s="237" t="s">
        <v>41</v>
      </c>
      <c r="O237" s="92"/>
      <c r="P237" s="238">
        <f>O237*H237</f>
        <v>0</v>
      </c>
      <c r="Q237" s="238">
        <v>0</v>
      </c>
      <c r="R237" s="238">
        <f>Q237*H237</f>
        <v>0</v>
      </c>
      <c r="S237" s="238">
        <v>0</v>
      </c>
      <c r="T237" s="239">
        <f>S237*H237</f>
        <v>0</v>
      </c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R237" s="240" t="s">
        <v>260</v>
      </c>
      <c r="AT237" s="240" t="s">
        <v>256</v>
      </c>
      <c r="AU237" s="240" t="s">
        <v>76</v>
      </c>
      <c r="AY237" s="18" t="s">
        <v>253</v>
      </c>
      <c r="BE237" s="241">
        <f>IF(N237="základní",J237,0)</f>
        <v>0</v>
      </c>
      <c r="BF237" s="241">
        <f>IF(N237="snížená",J237,0)</f>
        <v>0</v>
      </c>
      <c r="BG237" s="241">
        <f>IF(N237="zákl. přenesená",J237,0)</f>
        <v>0</v>
      </c>
      <c r="BH237" s="241">
        <f>IF(N237="sníž. přenesená",J237,0)</f>
        <v>0</v>
      </c>
      <c r="BI237" s="241">
        <f>IF(N237="nulová",J237,0)</f>
        <v>0</v>
      </c>
      <c r="BJ237" s="18" t="s">
        <v>83</v>
      </c>
      <c r="BK237" s="241">
        <f>ROUND(I237*H237,2)</f>
        <v>0</v>
      </c>
      <c r="BL237" s="18" t="s">
        <v>260</v>
      </c>
      <c r="BM237" s="240" t="s">
        <v>1297</v>
      </c>
    </row>
    <row r="238" s="2" customFormat="1" ht="24.15" customHeight="1">
      <c r="A238" s="39"/>
      <c r="B238" s="40"/>
      <c r="C238" s="229" t="s">
        <v>76</v>
      </c>
      <c r="D238" s="229" t="s">
        <v>256</v>
      </c>
      <c r="E238" s="230" t="s">
        <v>2969</v>
      </c>
      <c r="F238" s="231" t="s">
        <v>2970</v>
      </c>
      <c r="G238" s="232" t="s">
        <v>1372</v>
      </c>
      <c r="H238" s="233">
        <v>1</v>
      </c>
      <c r="I238" s="234"/>
      <c r="J238" s="235">
        <f>ROUND(I238*H238,2)</f>
        <v>0</v>
      </c>
      <c r="K238" s="231" t="s">
        <v>1</v>
      </c>
      <c r="L238" s="45"/>
      <c r="M238" s="236" t="s">
        <v>1</v>
      </c>
      <c r="N238" s="237" t="s">
        <v>41</v>
      </c>
      <c r="O238" s="92"/>
      <c r="P238" s="238">
        <f>O238*H238</f>
        <v>0</v>
      </c>
      <c r="Q238" s="238">
        <v>0</v>
      </c>
      <c r="R238" s="238">
        <f>Q238*H238</f>
        <v>0</v>
      </c>
      <c r="S238" s="238">
        <v>0</v>
      </c>
      <c r="T238" s="239">
        <f>S238*H238</f>
        <v>0</v>
      </c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R238" s="240" t="s">
        <v>260</v>
      </c>
      <c r="AT238" s="240" t="s">
        <v>256</v>
      </c>
      <c r="AU238" s="240" t="s">
        <v>76</v>
      </c>
      <c r="AY238" s="18" t="s">
        <v>253</v>
      </c>
      <c r="BE238" s="241">
        <f>IF(N238="základní",J238,0)</f>
        <v>0</v>
      </c>
      <c r="BF238" s="241">
        <f>IF(N238="snížená",J238,0)</f>
        <v>0</v>
      </c>
      <c r="BG238" s="241">
        <f>IF(N238="zákl. přenesená",J238,0)</f>
        <v>0</v>
      </c>
      <c r="BH238" s="241">
        <f>IF(N238="sníž. přenesená",J238,0)</f>
        <v>0</v>
      </c>
      <c r="BI238" s="241">
        <f>IF(N238="nulová",J238,0)</f>
        <v>0</v>
      </c>
      <c r="BJ238" s="18" t="s">
        <v>83</v>
      </c>
      <c r="BK238" s="241">
        <f>ROUND(I238*H238,2)</f>
        <v>0</v>
      </c>
      <c r="BL238" s="18" t="s">
        <v>260</v>
      </c>
      <c r="BM238" s="240" t="s">
        <v>1300</v>
      </c>
    </row>
    <row r="239" s="2" customFormat="1">
      <c r="A239" s="39"/>
      <c r="B239" s="40"/>
      <c r="C239" s="41"/>
      <c r="D239" s="249" t="s">
        <v>479</v>
      </c>
      <c r="E239" s="41"/>
      <c r="F239" s="301" t="s">
        <v>2971</v>
      </c>
      <c r="G239" s="41"/>
      <c r="H239" s="41"/>
      <c r="I239" s="244"/>
      <c r="J239" s="41"/>
      <c r="K239" s="41"/>
      <c r="L239" s="45"/>
      <c r="M239" s="245"/>
      <c r="N239" s="246"/>
      <c r="O239" s="92"/>
      <c r="P239" s="92"/>
      <c r="Q239" s="92"/>
      <c r="R239" s="92"/>
      <c r="S239" s="92"/>
      <c r="T239" s="93"/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T239" s="18" t="s">
        <v>479</v>
      </c>
      <c r="AU239" s="18" t="s">
        <v>76</v>
      </c>
    </row>
    <row r="240" s="2" customFormat="1" ht="16.5" customHeight="1">
      <c r="A240" s="39"/>
      <c r="B240" s="40"/>
      <c r="C240" s="229" t="s">
        <v>76</v>
      </c>
      <c r="D240" s="229" t="s">
        <v>256</v>
      </c>
      <c r="E240" s="230" t="s">
        <v>2972</v>
      </c>
      <c r="F240" s="231" t="s">
        <v>2973</v>
      </c>
      <c r="G240" s="232" t="s">
        <v>1372</v>
      </c>
      <c r="H240" s="233">
        <v>1</v>
      </c>
      <c r="I240" s="234"/>
      <c r="J240" s="235">
        <f>ROUND(I240*H240,2)</f>
        <v>0</v>
      </c>
      <c r="K240" s="231" t="s">
        <v>1</v>
      </c>
      <c r="L240" s="45"/>
      <c r="M240" s="236" t="s">
        <v>1</v>
      </c>
      <c r="N240" s="237" t="s">
        <v>41</v>
      </c>
      <c r="O240" s="92"/>
      <c r="P240" s="238">
        <f>O240*H240</f>
        <v>0</v>
      </c>
      <c r="Q240" s="238">
        <v>0</v>
      </c>
      <c r="R240" s="238">
        <f>Q240*H240</f>
        <v>0</v>
      </c>
      <c r="S240" s="238">
        <v>0</v>
      </c>
      <c r="T240" s="239">
        <f>S240*H240</f>
        <v>0</v>
      </c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R240" s="240" t="s">
        <v>260</v>
      </c>
      <c r="AT240" s="240" t="s">
        <v>256</v>
      </c>
      <c r="AU240" s="240" t="s">
        <v>76</v>
      </c>
      <c r="AY240" s="18" t="s">
        <v>253</v>
      </c>
      <c r="BE240" s="241">
        <f>IF(N240="základní",J240,0)</f>
        <v>0</v>
      </c>
      <c r="BF240" s="241">
        <f>IF(N240="snížená",J240,0)</f>
        <v>0</v>
      </c>
      <c r="BG240" s="241">
        <f>IF(N240="zákl. přenesená",J240,0)</f>
        <v>0</v>
      </c>
      <c r="BH240" s="241">
        <f>IF(N240="sníž. přenesená",J240,0)</f>
        <v>0</v>
      </c>
      <c r="BI240" s="241">
        <f>IF(N240="nulová",J240,0)</f>
        <v>0</v>
      </c>
      <c r="BJ240" s="18" t="s">
        <v>83</v>
      </c>
      <c r="BK240" s="241">
        <f>ROUND(I240*H240,2)</f>
        <v>0</v>
      </c>
      <c r="BL240" s="18" t="s">
        <v>260</v>
      </c>
      <c r="BM240" s="240" t="s">
        <v>1303</v>
      </c>
    </row>
    <row r="241" s="2" customFormat="1" ht="16.5" customHeight="1">
      <c r="A241" s="39"/>
      <c r="B241" s="40"/>
      <c r="C241" s="229" t="s">
        <v>76</v>
      </c>
      <c r="D241" s="229" t="s">
        <v>256</v>
      </c>
      <c r="E241" s="230" t="s">
        <v>2974</v>
      </c>
      <c r="F241" s="231" t="s">
        <v>1671</v>
      </c>
      <c r="G241" s="232" t="s">
        <v>1372</v>
      </c>
      <c r="H241" s="233">
        <v>1</v>
      </c>
      <c r="I241" s="234"/>
      <c r="J241" s="235">
        <f>ROUND(I241*H241,2)</f>
        <v>0</v>
      </c>
      <c r="K241" s="231" t="s">
        <v>1</v>
      </c>
      <c r="L241" s="45"/>
      <c r="M241" s="236" t="s">
        <v>1</v>
      </c>
      <c r="N241" s="237" t="s">
        <v>41</v>
      </c>
      <c r="O241" s="92"/>
      <c r="P241" s="238">
        <f>O241*H241</f>
        <v>0</v>
      </c>
      <c r="Q241" s="238">
        <v>0</v>
      </c>
      <c r="R241" s="238">
        <f>Q241*H241</f>
        <v>0</v>
      </c>
      <c r="S241" s="238">
        <v>0</v>
      </c>
      <c r="T241" s="239">
        <f>S241*H241</f>
        <v>0</v>
      </c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R241" s="240" t="s">
        <v>260</v>
      </c>
      <c r="AT241" s="240" t="s">
        <v>256</v>
      </c>
      <c r="AU241" s="240" t="s">
        <v>76</v>
      </c>
      <c r="AY241" s="18" t="s">
        <v>253</v>
      </c>
      <c r="BE241" s="241">
        <f>IF(N241="základní",J241,0)</f>
        <v>0</v>
      </c>
      <c r="BF241" s="241">
        <f>IF(N241="snížená",J241,0)</f>
        <v>0</v>
      </c>
      <c r="BG241" s="241">
        <f>IF(N241="zákl. přenesená",J241,0)</f>
        <v>0</v>
      </c>
      <c r="BH241" s="241">
        <f>IF(N241="sníž. přenesená",J241,0)</f>
        <v>0</v>
      </c>
      <c r="BI241" s="241">
        <f>IF(N241="nulová",J241,0)</f>
        <v>0</v>
      </c>
      <c r="BJ241" s="18" t="s">
        <v>83</v>
      </c>
      <c r="BK241" s="241">
        <f>ROUND(I241*H241,2)</f>
        <v>0</v>
      </c>
      <c r="BL241" s="18" t="s">
        <v>260</v>
      </c>
      <c r="BM241" s="240" t="s">
        <v>1306</v>
      </c>
    </row>
    <row r="242" s="2" customFormat="1" ht="16.5" customHeight="1">
      <c r="A242" s="39"/>
      <c r="B242" s="40"/>
      <c r="C242" s="229" t="s">
        <v>76</v>
      </c>
      <c r="D242" s="229" t="s">
        <v>256</v>
      </c>
      <c r="E242" s="230" t="s">
        <v>1677</v>
      </c>
      <c r="F242" s="231" t="s">
        <v>1671</v>
      </c>
      <c r="G242" s="232" t="s">
        <v>1372</v>
      </c>
      <c r="H242" s="233">
        <v>1</v>
      </c>
      <c r="I242" s="234"/>
      <c r="J242" s="235">
        <f>ROUND(I242*H242,2)</f>
        <v>0</v>
      </c>
      <c r="K242" s="231" t="s">
        <v>1</v>
      </c>
      <c r="L242" s="45"/>
      <c r="M242" s="236" t="s">
        <v>1</v>
      </c>
      <c r="N242" s="237" t="s">
        <v>41</v>
      </c>
      <c r="O242" s="92"/>
      <c r="P242" s="238">
        <f>O242*H242</f>
        <v>0</v>
      </c>
      <c r="Q242" s="238">
        <v>0</v>
      </c>
      <c r="R242" s="238">
        <f>Q242*H242</f>
        <v>0</v>
      </c>
      <c r="S242" s="238">
        <v>0</v>
      </c>
      <c r="T242" s="239">
        <f>S242*H242</f>
        <v>0</v>
      </c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R242" s="240" t="s">
        <v>260</v>
      </c>
      <c r="AT242" s="240" t="s">
        <v>256</v>
      </c>
      <c r="AU242" s="240" t="s">
        <v>76</v>
      </c>
      <c r="AY242" s="18" t="s">
        <v>253</v>
      </c>
      <c r="BE242" s="241">
        <f>IF(N242="základní",J242,0)</f>
        <v>0</v>
      </c>
      <c r="BF242" s="241">
        <f>IF(N242="snížená",J242,0)</f>
        <v>0</v>
      </c>
      <c r="BG242" s="241">
        <f>IF(N242="zákl. přenesená",J242,0)</f>
        <v>0</v>
      </c>
      <c r="BH242" s="241">
        <f>IF(N242="sníž. přenesená",J242,0)</f>
        <v>0</v>
      </c>
      <c r="BI242" s="241">
        <f>IF(N242="nulová",J242,0)</f>
        <v>0</v>
      </c>
      <c r="BJ242" s="18" t="s">
        <v>83</v>
      </c>
      <c r="BK242" s="241">
        <f>ROUND(I242*H242,2)</f>
        <v>0</v>
      </c>
      <c r="BL242" s="18" t="s">
        <v>260</v>
      </c>
      <c r="BM242" s="240" t="s">
        <v>1309</v>
      </c>
    </row>
    <row r="243" s="2" customFormat="1" ht="24.15" customHeight="1">
      <c r="A243" s="39"/>
      <c r="B243" s="40"/>
      <c r="C243" s="229" t="s">
        <v>76</v>
      </c>
      <c r="D243" s="229" t="s">
        <v>256</v>
      </c>
      <c r="E243" s="230" t="s">
        <v>2975</v>
      </c>
      <c r="F243" s="231" t="s">
        <v>1747</v>
      </c>
      <c r="G243" s="232" t="s">
        <v>1372</v>
      </c>
      <c r="H243" s="233">
        <v>6</v>
      </c>
      <c r="I243" s="234"/>
      <c r="J243" s="235">
        <f>ROUND(I243*H243,2)</f>
        <v>0</v>
      </c>
      <c r="K243" s="231" t="s">
        <v>1</v>
      </c>
      <c r="L243" s="45"/>
      <c r="M243" s="236" t="s">
        <v>1</v>
      </c>
      <c r="N243" s="237" t="s">
        <v>41</v>
      </c>
      <c r="O243" s="92"/>
      <c r="P243" s="238">
        <f>O243*H243</f>
        <v>0</v>
      </c>
      <c r="Q243" s="238">
        <v>0</v>
      </c>
      <c r="R243" s="238">
        <f>Q243*H243</f>
        <v>0</v>
      </c>
      <c r="S243" s="238">
        <v>0</v>
      </c>
      <c r="T243" s="239">
        <f>S243*H243</f>
        <v>0</v>
      </c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R243" s="240" t="s">
        <v>260</v>
      </c>
      <c r="AT243" s="240" t="s">
        <v>256</v>
      </c>
      <c r="AU243" s="240" t="s">
        <v>76</v>
      </c>
      <c r="AY243" s="18" t="s">
        <v>253</v>
      </c>
      <c r="BE243" s="241">
        <f>IF(N243="základní",J243,0)</f>
        <v>0</v>
      </c>
      <c r="BF243" s="241">
        <f>IF(N243="snížená",J243,0)</f>
        <v>0</v>
      </c>
      <c r="BG243" s="241">
        <f>IF(N243="zákl. přenesená",J243,0)</f>
        <v>0</v>
      </c>
      <c r="BH243" s="241">
        <f>IF(N243="sníž. přenesená",J243,0)</f>
        <v>0</v>
      </c>
      <c r="BI243" s="241">
        <f>IF(N243="nulová",J243,0)</f>
        <v>0</v>
      </c>
      <c r="BJ243" s="18" t="s">
        <v>83</v>
      </c>
      <c r="BK243" s="241">
        <f>ROUND(I243*H243,2)</f>
        <v>0</v>
      </c>
      <c r="BL243" s="18" t="s">
        <v>260</v>
      </c>
      <c r="BM243" s="240" t="s">
        <v>1312</v>
      </c>
    </row>
    <row r="244" s="2" customFormat="1">
      <c r="A244" s="39"/>
      <c r="B244" s="40"/>
      <c r="C244" s="41"/>
      <c r="D244" s="249" t="s">
        <v>479</v>
      </c>
      <c r="E244" s="41"/>
      <c r="F244" s="301" t="s">
        <v>2976</v>
      </c>
      <c r="G244" s="41"/>
      <c r="H244" s="41"/>
      <c r="I244" s="244"/>
      <c r="J244" s="41"/>
      <c r="K244" s="41"/>
      <c r="L244" s="45"/>
      <c r="M244" s="245"/>
      <c r="N244" s="246"/>
      <c r="O244" s="92"/>
      <c r="P244" s="92"/>
      <c r="Q244" s="92"/>
      <c r="R244" s="92"/>
      <c r="S244" s="92"/>
      <c r="T244" s="93"/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T244" s="18" t="s">
        <v>479</v>
      </c>
      <c r="AU244" s="18" t="s">
        <v>76</v>
      </c>
    </row>
    <row r="245" s="2" customFormat="1" ht="16.5" customHeight="1">
      <c r="A245" s="39"/>
      <c r="B245" s="40"/>
      <c r="C245" s="229" t="s">
        <v>76</v>
      </c>
      <c r="D245" s="229" t="s">
        <v>256</v>
      </c>
      <c r="E245" s="230" t="s">
        <v>1749</v>
      </c>
      <c r="F245" s="231" t="s">
        <v>1750</v>
      </c>
      <c r="G245" s="232" t="s">
        <v>1372</v>
      </c>
      <c r="H245" s="233">
        <v>6</v>
      </c>
      <c r="I245" s="234"/>
      <c r="J245" s="235">
        <f>ROUND(I245*H245,2)</f>
        <v>0</v>
      </c>
      <c r="K245" s="231" t="s">
        <v>1</v>
      </c>
      <c r="L245" s="45"/>
      <c r="M245" s="236" t="s">
        <v>1</v>
      </c>
      <c r="N245" s="237" t="s">
        <v>41</v>
      </c>
      <c r="O245" s="92"/>
      <c r="P245" s="238">
        <f>O245*H245</f>
        <v>0</v>
      </c>
      <c r="Q245" s="238">
        <v>0</v>
      </c>
      <c r="R245" s="238">
        <f>Q245*H245</f>
        <v>0</v>
      </c>
      <c r="S245" s="238">
        <v>0</v>
      </c>
      <c r="T245" s="239">
        <f>S245*H245</f>
        <v>0</v>
      </c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R245" s="240" t="s">
        <v>260</v>
      </c>
      <c r="AT245" s="240" t="s">
        <v>256</v>
      </c>
      <c r="AU245" s="240" t="s">
        <v>76</v>
      </c>
      <c r="AY245" s="18" t="s">
        <v>253</v>
      </c>
      <c r="BE245" s="241">
        <f>IF(N245="základní",J245,0)</f>
        <v>0</v>
      </c>
      <c r="BF245" s="241">
        <f>IF(N245="snížená",J245,0)</f>
        <v>0</v>
      </c>
      <c r="BG245" s="241">
        <f>IF(N245="zákl. přenesená",J245,0)</f>
        <v>0</v>
      </c>
      <c r="BH245" s="241">
        <f>IF(N245="sníž. přenesená",J245,0)</f>
        <v>0</v>
      </c>
      <c r="BI245" s="241">
        <f>IF(N245="nulová",J245,0)</f>
        <v>0</v>
      </c>
      <c r="BJ245" s="18" t="s">
        <v>83</v>
      </c>
      <c r="BK245" s="241">
        <f>ROUND(I245*H245,2)</f>
        <v>0</v>
      </c>
      <c r="BL245" s="18" t="s">
        <v>260</v>
      </c>
      <c r="BM245" s="240" t="s">
        <v>1315</v>
      </c>
    </row>
    <row r="246" s="2" customFormat="1" ht="16.5" customHeight="1">
      <c r="A246" s="39"/>
      <c r="B246" s="40"/>
      <c r="C246" s="229" t="s">
        <v>76</v>
      </c>
      <c r="D246" s="229" t="s">
        <v>256</v>
      </c>
      <c r="E246" s="230" t="s">
        <v>1751</v>
      </c>
      <c r="F246" s="231" t="s">
        <v>1671</v>
      </c>
      <c r="G246" s="232" t="s">
        <v>1372</v>
      </c>
      <c r="H246" s="233">
        <v>6</v>
      </c>
      <c r="I246" s="234"/>
      <c r="J246" s="235">
        <f>ROUND(I246*H246,2)</f>
        <v>0</v>
      </c>
      <c r="K246" s="231" t="s">
        <v>1</v>
      </c>
      <c r="L246" s="45"/>
      <c r="M246" s="236" t="s">
        <v>1</v>
      </c>
      <c r="N246" s="237" t="s">
        <v>41</v>
      </c>
      <c r="O246" s="92"/>
      <c r="P246" s="238">
        <f>O246*H246</f>
        <v>0</v>
      </c>
      <c r="Q246" s="238">
        <v>0</v>
      </c>
      <c r="R246" s="238">
        <f>Q246*H246</f>
        <v>0</v>
      </c>
      <c r="S246" s="238">
        <v>0</v>
      </c>
      <c r="T246" s="239">
        <f>S246*H246</f>
        <v>0</v>
      </c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R246" s="240" t="s">
        <v>260</v>
      </c>
      <c r="AT246" s="240" t="s">
        <v>256</v>
      </c>
      <c r="AU246" s="240" t="s">
        <v>76</v>
      </c>
      <c r="AY246" s="18" t="s">
        <v>253</v>
      </c>
      <c r="BE246" s="241">
        <f>IF(N246="základní",J246,0)</f>
        <v>0</v>
      </c>
      <c r="BF246" s="241">
        <f>IF(N246="snížená",J246,0)</f>
        <v>0</v>
      </c>
      <c r="BG246" s="241">
        <f>IF(N246="zákl. přenesená",J246,0)</f>
        <v>0</v>
      </c>
      <c r="BH246" s="241">
        <f>IF(N246="sníž. přenesená",J246,0)</f>
        <v>0</v>
      </c>
      <c r="BI246" s="241">
        <f>IF(N246="nulová",J246,0)</f>
        <v>0</v>
      </c>
      <c r="BJ246" s="18" t="s">
        <v>83</v>
      </c>
      <c r="BK246" s="241">
        <f>ROUND(I246*H246,2)</f>
        <v>0</v>
      </c>
      <c r="BL246" s="18" t="s">
        <v>260</v>
      </c>
      <c r="BM246" s="240" t="s">
        <v>1318</v>
      </c>
    </row>
    <row r="247" s="2" customFormat="1" ht="24.15" customHeight="1">
      <c r="A247" s="39"/>
      <c r="B247" s="40"/>
      <c r="C247" s="229" t="s">
        <v>76</v>
      </c>
      <c r="D247" s="229" t="s">
        <v>256</v>
      </c>
      <c r="E247" s="230" t="s">
        <v>1752</v>
      </c>
      <c r="F247" s="231" t="s">
        <v>1753</v>
      </c>
      <c r="G247" s="232" t="s">
        <v>1372</v>
      </c>
      <c r="H247" s="233">
        <v>1</v>
      </c>
      <c r="I247" s="234"/>
      <c r="J247" s="235">
        <f>ROUND(I247*H247,2)</f>
        <v>0</v>
      </c>
      <c r="K247" s="231" t="s">
        <v>1</v>
      </c>
      <c r="L247" s="45"/>
      <c r="M247" s="236" t="s">
        <v>1</v>
      </c>
      <c r="N247" s="237" t="s">
        <v>41</v>
      </c>
      <c r="O247" s="92"/>
      <c r="P247" s="238">
        <f>O247*H247</f>
        <v>0</v>
      </c>
      <c r="Q247" s="238">
        <v>0</v>
      </c>
      <c r="R247" s="238">
        <f>Q247*H247</f>
        <v>0</v>
      </c>
      <c r="S247" s="238">
        <v>0</v>
      </c>
      <c r="T247" s="239">
        <f>S247*H247</f>
        <v>0</v>
      </c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R247" s="240" t="s">
        <v>260</v>
      </c>
      <c r="AT247" s="240" t="s">
        <v>256</v>
      </c>
      <c r="AU247" s="240" t="s">
        <v>76</v>
      </c>
      <c r="AY247" s="18" t="s">
        <v>253</v>
      </c>
      <c r="BE247" s="241">
        <f>IF(N247="základní",J247,0)</f>
        <v>0</v>
      </c>
      <c r="BF247" s="241">
        <f>IF(N247="snížená",J247,0)</f>
        <v>0</v>
      </c>
      <c r="BG247" s="241">
        <f>IF(N247="zákl. přenesená",J247,0)</f>
        <v>0</v>
      </c>
      <c r="BH247" s="241">
        <f>IF(N247="sníž. přenesená",J247,0)</f>
        <v>0</v>
      </c>
      <c r="BI247" s="241">
        <f>IF(N247="nulová",J247,0)</f>
        <v>0</v>
      </c>
      <c r="BJ247" s="18" t="s">
        <v>83</v>
      </c>
      <c r="BK247" s="241">
        <f>ROUND(I247*H247,2)</f>
        <v>0</v>
      </c>
      <c r="BL247" s="18" t="s">
        <v>260</v>
      </c>
      <c r="BM247" s="240" t="s">
        <v>1321</v>
      </c>
    </row>
    <row r="248" s="2" customFormat="1">
      <c r="A248" s="39"/>
      <c r="B248" s="40"/>
      <c r="C248" s="41"/>
      <c r="D248" s="249" t="s">
        <v>479</v>
      </c>
      <c r="E248" s="41"/>
      <c r="F248" s="301" t="s">
        <v>1754</v>
      </c>
      <c r="G248" s="41"/>
      <c r="H248" s="41"/>
      <c r="I248" s="244"/>
      <c r="J248" s="41"/>
      <c r="K248" s="41"/>
      <c r="L248" s="45"/>
      <c r="M248" s="245"/>
      <c r="N248" s="246"/>
      <c r="O248" s="92"/>
      <c r="P248" s="92"/>
      <c r="Q248" s="92"/>
      <c r="R248" s="92"/>
      <c r="S248" s="92"/>
      <c r="T248" s="93"/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T248" s="18" t="s">
        <v>479</v>
      </c>
      <c r="AU248" s="18" t="s">
        <v>76</v>
      </c>
    </row>
    <row r="249" s="2" customFormat="1" ht="16.5" customHeight="1">
      <c r="A249" s="39"/>
      <c r="B249" s="40"/>
      <c r="C249" s="229" t="s">
        <v>76</v>
      </c>
      <c r="D249" s="229" t="s">
        <v>256</v>
      </c>
      <c r="E249" s="230" t="s">
        <v>1751</v>
      </c>
      <c r="F249" s="231" t="s">
        <v>1671</v>
      </c>
      <c r="G249" s="232" t="s">
        <v>1372</v>
      </c>
      <c r="H249" s="233">
        <v>1</v>
      </c>
      <c r="I249" s="234"/>
      <c r="J249" s="235">
        <f>ROUND(I249*H249,2)</f>
        <v>0</v>
      </c>
      <c r="K249" s="231" t="s">
        <v>1</v>
      </c>
      <c r="L249" s="45"/>
      <c r="M249" s="236" t="s">
        <v>1</v>
      </c>
      <c r="N249" s="237" t="s">
        <v>41</v>
      </c>
      <c r="O249" s="92"/>
      <c r="P249" s="238">
        <f>O249*H249</f>
        <v>0</v>
      </c>
      <c r="Q249" s="238">
        <v>0</v>
      </c>
      <c r="R249" s="238">
        <f>Q249*H249</f>
        <v>0</v>
      </c>
      <c r="S249" s="238">
        <v>0</v>
      </c>
      <c r="T249" s="239">
        <f>S249*H249</f>
        <v>0</v>
      </c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R249" s="240" t="s">
        <v>260</v>
      </c>
      <c r="AT249" s="240" t="s">
        <v>256</v>
      </c>
      <c r="AU249" s="240" t="s">
        <v>76</v>
      </c>
      <c r="AY249" s="18" t="s">
        <v>253</v>
      </c>
      <c r="BE249" s="241">
        <f>IF(N249="základní",J249,0)</f>
        <v>0</v>
      </c>
      <c r="BF249" s="241">
        <f>IF(N249="snížená",J249,0)</f>
        <v>0</v>
      </c>
      <c r="BG249" s="241">
        <f>IF(N249="zákl. přenesená",J249,0)</f>
        <v>0</v>
      </c>
      <c r="BH249" s="241">
        <f>IF(N249="sníž. přenesená",J249,0)</f>
        <v>0</v>
      </c>
      <c r="BI249" s="241">
        <f>IF(N249="nulová",J249,0)</f>
        <v>0</v>
      </c>
      <c r="BJ249" s="18" t="s">
        <v>83</v>
      </c>
      <c r="BK249" s="241">
        <f>ROUND(I249*H249,2)</f>
        <v>0</v>
      </c>
      <c r="BL249" s="18" t="s">
        <v>260</v>
      </c>
      <c r="BM249" s="240" t="s">
        <v>1324</v>
      </c>
    </row>
    <row r="250" s="2" customFormat="1" ht="24.15" customHeight="1">
      <c r="A250" s="39"/>
      <c r="B250" s="40"/>
      <c r="C250" s="229" t="s">
        <v>76</v>
      </c>
      <c r="D250" s="229" t="s">
        <v>256</v>
      </c>
      <c r="E250" s="230" t="s">
        <v>2977</v>
      </c>
      <c r="F250" s="231" t="s">
        <v>1764</v>
      </c>
      <c r="G250" s="232" t="s">
        <v>1372</v>
      </c>
      <c r="H250" s="233">
        <v>3</v>
      </c>
      <c r="I250" s="234"/>
      <c r="J250" s="235">
        <f>ROUND(I250*H250,2)</f>
        <v>0</v>
      </c>
      <c r="K250" s="231" t="s">
        <v>1</v>
      </c>
      <c r="L250" s="45"/>
      <c r="M250" s="236" t="s">
        <v>1</v>
      </c>
      <c r="N250" s="237" t="s">
        <v>41</v>
      </c>
      <c r="O250" s="92"/>
      <c r="P250" s="238">
        <f>O250*H250</f>
        <v>0</v>
      </c>
      <c r="Q250" s="238">
        <v>0</v>
      </c>
      <c r="R250" s="238">
        <f>Q250*H250</f>
        <v>0</v>
      </c>
      <c r="S250" s="238">
        <v>0</v>
      </c>
      <c r="T250" s="239">
        <f>S250*H250</f>
        <v>0</v>
      </c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R250" s="240" t="s">
        <v>260</v>
      </c>
      <c r="AT250" s="240" t="s">
        <v>256</v>
      </c>
      <c r="AU250" s="240" t="s">
        <v>76</v>
      </c>
      <c r="AY250" s="18" t="s">
        <v>253</v>
      </c>
      <c r="BE250" s="241">
        <f>IF(N250="základní",J250,0)</f>
        <v>0</v>
      </c>
      <c r="BF250" s="241">
        <f>IF(N250="snížená",J250,0)</f>
        <v>0</v>
      </c>
      <c r="BG250" s="241">
        <f>IF(N250="zákl. přenesená",J250,0)</f>
        <v>0</v>
      </c>
      <c r="BH250" s="241">
        <f>IF(N250="sníž. přenesená",J250,0)</f>
        <v>0</v>
      </c>
      <c r="BI250" s="241">
        <f>IF(N250="nulová",J250,0)</f>
        <v>0</v>
      </c>
      <c r="BJ250" s="18" t="s">
        <v>83</v>
      </c>
      <c r="BK250" s="241">
        <f>ROUND(I250*H250,2)</f>
        <v>0</v>
      </c>
      <c r="BL250" s="18" t="s">
        <v>260</v>
      </c>
      <c r="BM250" s="240" t="s">
        <v>1327</v>
      </c>
    </row>
    <row r="251" s="2" customFormat="1">
      <c r="A251" s="39"/>
      <c r="B251" s="40"/>
      <c r="C251" s="41"/>
      <c r="D251" s="249" t="s">
        <v>479</v>
      </c>
      <c r="E251" s="41"/>
      <c r="F251" s="301" t="s">
        <v>1765</v>
      </c>
      <c r="G251" s="41"/>
      <c r="H251" s="41"/>
      <c r="I251" s="244"/>
      <c r="J251" s="41"/>
      <c r="K251" s="41"/>
      <c r="L251" s="45"/>
      <c r="M251" s="245"/>
      <c r="N251" s="246"/>
      <c r="O251" s="92"/>
      <c r="P251" s="92"/>
      <c r="Q251" s="92"/>
      <c r="R251" s="92"/>
      <c r="S251" s="92"/>
      <c r="T251" s="93"/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T251" s="18" t="s">
        <v>479</v>
      </c>
      <c r="AU251" s="18" t="s">
        <v>76</v>
      </c>
    </row>
    <row r="252" s="2" customFormat="1" ht="16.5" customHeight="1">
      <c r="A252" s="39"/>
      <c r="B252" s="40"/>
      <c r="C252" s="229" t="s">
        <v>76</v>
      </c>
      <c r="D252" s="229" t="s">
        <v>256</v>
      </c>
      <c r="E252" s="230" t="s">
        <v>1670</v>
      </c>
      <c r="F252" s="231" t="s">
        <v>1671</v>
      </c>
      <c r="G252" s="232" t="s">
        <v>1372</v>
      </c>
      <c r="H252" s="233">
        <v>3</v>
      </c>
      <c r="I252" s="234"/>
      <c r="J252" s="235">
        <f>ROUND(I252*H252,2)</f>
        <v>0</v>
      </c>
      <c r="K252" s="231" t="s">
        <v>1</v>
      </c>
      <c r="L252" s="45"/>
      <c r="M252" s="236" t="s">
        <v>1</v>
      </c>
      <c r="N252" s="237" t="s">
        <v>41</v>
      </c>
      <c r="O252" s="92"/>
      <c r="P252" s="238">
        <f>O252*H252</f>
        <v>0</v>
      </c>
      <c r="Q252" s="238">
        <v>0</v>
      </c>
      <c r="R252" s="238">
        <f>Q252*H252</f>
        <v>0</v>
      </c>
      <c r="S252" s="238">
        <v>0</v>
      </c>
      <c r="T252" s="239">
        <f>S252*H252</f>
        <v>0</v>
      </c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R252" s="240" t="s">
        <v>260</v>
      </c>
      <c r="AT252" s="240" t="s">
        <v>256</v>
      </c>
      <c r="AU252" s="240" t="s">
        <v>76</v>
      </c>
      <c r="AY252" s="18" t="s">
        <v>253</v>
      </c>
      <c r="BE252" s="241">
        <f>IF(N252="základní",J252,0)</f>
        <v>0</v>
      </c>
      <c r="BF252" s="241">
        <f>IF(N252="snížená",J252,0)</f>
        <v>0</v>
      </c>
      <c r="BG252" s="241">
        <f>IF(N252="zákl. přenesená",J252,0)</f>
        <v>0</v>
      </c>
      <c r="BH252" s="241">
        <f>IF(N252="sníž. přenesená",J252,0)</f>
        <v>0</v>
      </c>
      <c r="BI252" s="241">
        <f>IF(N252="nulová",J252,0)</f>
        <v>0</v>
      </c>
      <c r="BJ252" s="18" t="s">
        <v>83</v>
      </c>
      <c r="BK252" s="241">
        <f>ROUND(I252*H252,2)</f>
        <v>0</v>
      </c>
      <c r="BL252" s="18" t="s">
        <v>260</v>
      </c>
      <c r="BM252" s="240" t="s">
        <v>1330</v>
      </c>
    </row>
    <row r="253" s="2" customFormat="1" ht="24.15" customHeight="1">
      <c r="A253" s="39"/>
      <c r="B253" s="40"/>
      <c r="C253" s="229" t="s">
        <v>76</v>
      </c>
      <c r="D253" s="229" t="s">
        <v>256</v>
      </c>
      <c r="E253" s="230" t="s">
        <v>1756</v>
      </c>
      <c r="F253" s="231" t="s">
        <v>1757</v>
      </c>
      <c r="G253" s="232" t="s">
        <v>1372</v>
      </c>
      <c r="H253" s="233">
        <v>1</v>
      </c>
      <c r="I253" s="234"/>
      <c r="J253" s="235">
        <f>ROUND(I253*H253,2)</f>
        <v>0</v>
      </c>
      <c r="K253" s="231" t="s">
        <v>1</v>
      </c>
      <c r="L253" s="45"/>
      <c r="M253" s="236" t="s">
        <v>1</v>
      </c>
      <c r="N253" s="237" t="s">
        <v>41</v>
      </c>
      <c r="O253" s="92"/>
      <c r="P253" s="238">
        <f>O253*H253</f>
        <v>0</v>
      </c>
      <c r="Q253" s="238">
        <v>0</v>
      </c>
      <c r="R253" s="238">
        <f>Q253*H253</f>
        <v>0</v>
      </c>
      <c r="S253" s="238">
        <v>0</v>
      </c>
      <c r="T253" s="239">
        <f>S253*H253</f>
        <v>0</v>
      </c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R253" s="240" t="s">
        <v>260</v>
      </c>
      <c r="AT253" s="240" t="s">
        <v>256</v>
      </c>
      <c r="AU253" s="240" t="s">
        <v>76</v>
      </c>
      <c r="AY253" s="18" t="s">
        <v>253</v>
      </c>
      <c r="BE253" s="241">
        <f>IF(N253="základní",J253,0)</f>
        <v>0</v>
      </c>
      <c r="BF253" s="241">
        <f>IF(N253="snížená",J253,0)</f>
        <v>0</v>
      </c>
      <c r="BG253" s="241">
        <f>IF(N253="zákl. přenesená",J253,0)</f>
        <v>0</v>
      </c>
      <c r="BH253" s="241">
        <f>IF(N253="sníž. přenesená",J253,0)</f>
        <v>0</v>
      </c>
      <c r="BI253" s="241">
        <f>IF(N253="nulová",J253,0)</f>
        <v>0</v>
      </c>
      <c r="BJ253" s="18" t="s">
        <v>83</v>
      </c>
      <c r="BK253" s="241">
        <f>ROUND(I253*H253,2)</f>
        <v>0</v>
      </c>
      <c r="BL253" s="18" t="s">
        <v>260</v>
      </c>
      <c r="BM253" s="240" t="s">
        <v>1333</v>
      </c>
    </row>
    <row r="254" s="2" customFormat="1">
      <c r="A254" s="39"/>
      <c r="B254" s="40"/>
      <c r="C254" s="41"/>
      <c r="D254" s="249" t="s">
        <v>479</v>
      </c>
      <c r="E254" s="41"/>
      <c r="F254" s="301" t="s">
        <v>1758</v>
      </c>
      <c r="G254" s="41"/>
      <c r="H254" s="41"/>
      <c r="I254" s="244"/>
      <c r="J254" s="41"/>
      <c r="K254" s="41"/>
      <c r="L254" s="45"/>
      <c r="M254" s="245"/>
      <c r="N254" s="246"/>
      <c r="O254" s="92"/>
      <c r="P254" s="92"/>
      <c r="Q254" s="92"/>
      <c r="R254" s="92"/>
      <c r="S254" s="92"/>
      <c r="T254" s="93"/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T254" s="18" t="s">
        <v>479</v>
      </c>
      <c r="AU254" s="18" t="s">
        <v>76</v>
      </c>
    </row>
    <row r="255" s="2" customFormat="1" ht="16.5" customHeight="1">
      <c r="A255" s="39"/>
      <c r="B255" s="40"/>
      <c r="C255" s="229" t="s">
        <v>76</v>
      </c>
      <c r="D255" s="229" t="s">
        <v>256</v>
      </c>
      <c r="E255" s="230" t="s">
        <v>1759</v>
      </c>
      <c r="F255" s="231" t="s">
        <v>1760</v>
      </c>
      <c r="G255" s="232" t="s">
        <v>1372</v>
      </c>
      <c r="H255" s="233">
        <v>1</v>
      </c>
      <c r="I255" s="234"/>
      <c r="J255" s="235">
        <f>ROUND(I255*H255,2)</f>
        <v>0</v>
      </c>
      <c r="K255" s="231" t="s">
        <v>1</v>
      </c>
      <c r="L255" s="45"/>
      <c r="M255" s="236" t="s">
        <v>1</v>
      </c>
      <c r="N255" s="237" t="s">
        <v>41</v>
      </c>
      <c r="O255" s="92"/>
      <c r="P255" s="238">
        <f>O255*H255</f>
        <v>0</v>
      </c>
      <c r="Q255" s="238">
        <v>0</v>
      </c>
      <c r="R255" s="238">
        <f>Q255*H255</f>
        <v>0</v>
      </c>
      <c r="S255" s="238">
        <v>0</v>
      </c>
      <c r="T255" s="239">
        <f>S255*H255</f>
        <v>0</v>
      </c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R255" s="240" t="s">
        <v>260</v>
      </c>
      <c r="AT255" s="240" t="s">
        <v>256</v>
      </c>
      <c r="AU255" s="240" t="s">
        <v>76</v>
      </c>
      <c r="AY255" s="18" t="s">
        <v>253</v>
      </c>
      <c r="BE255" s="241">
        <f>IF(N255="základní",J255,0)</f>
        <v>0</v>
      </c>
      <c r="BF255" s="241">
        <f>IF(N255="snížená",J255,0)</f>
        <v>0</v>
      </c>
      <c r="BG255" s="241">
        <f>IF(N255="zákl. přenesená",J255,0)</f>
        <v>0</v>
      </c>
      <c r="BH255" s="241">
        <f>IF(N255="sníž. přenesená",J255,0)</f>
        <v>0</v>
      </c>
      <c r="BI255" s="241">
        <f>IF(N255="nulová",J255,0)</f>
        <v>0</v>
      </c>
      <c r="BJ255" s="18" t="s">
        <v>83</v>
      </c>
      <c r="BK255" s="241">
        <f>ROUND(I255*H255,2)</f>
        <v>0</v>
      </c>
      <c r="BL255" s="18" t="s">
        <v>260</v>
      </c>
      <c r="BM255" s="240" t="s">
        <v>1336</v>
      </c>
    </row>
    <row r="256" s="2" customFormat="1" ht="16.5" customHeight="1">
      <c r="A256" s="39"/>
      <c r="B256" s="40"/>
      <c r="C256" s="229" t="s">
        <v>76</v>
      </c>
      <c r="D256" s="229" t="s">
        <v>256</v>
      </c>
      <c r="E256" s="230" t="s">
        <v>1670</v>
      </c>
      <c r="F256" s="231" t="s">
        <v>1671</v>
      </c>
      <c r="G256" s="232" t="s">
        <v>1372</v>
      </c>
      <c r="H256" s="233">
        <v>1</v>
      </c>
      <c r="I256" s="234"/>
      <c r="J256" s="235">
        <f>ROUND(I256*H256,2)</f>
        <v>0</v>
      </c>
      <c r="K256" s="231" t="s">
        <v>1</v>
      </c>
      <c r="L256" s="45"/>
      <c r="M256" s="236" t="s">
        <v>1</v>
      </c>
      <c r="N256" s="237" t="s">
        <v>41</v>
      </c>
      <c r="O256" s="92"/>
      <c r="P256" s="238">
        <f>O256*H256</f>
        <v>0</v>
      </c>
      <c r="Q256" s="238">
        <v>0</v>
      </c>
      <c r="R256" s="238">
        <f>Q256*H256</f>
        <v>0</v>
      </c>
      <c r="S256" s="238">
        <v>0</v>
      </c>
      <c r="T256" s="239">
        <f>S256*H256</f>
        <v>0</v>
      </c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R256" s="240" t="s">
        <v>260</v>
      </c>
      <c r="AT256" s="240" t="s">
        <v>256</v>
      </c>
      <c r="AU256" s="240" t="s">
        <v>76</v>
      </c>
      <c r="AY256" s="18" t="s">
        <v>253</v>
      </c>
      <c r="BE256" s="241">
        <f>IF(N256="základní",J256,0)</f>
        <v>0</v>
      </c>
      <c r="BF256" s="241">
        <f>IF(N256="snížená",J256,0)</f>
        <v>0</v>
      </c>
      <c r="BG256" s="241">
        <f>IF(N256="zákl. přenesená",J256,0)</f>
        <v>0</v>
      </c>
      <c r="BH256" s="241">
        <f>IF(N256="sníž. přenesená",J256,0)</f>
        <v>0</v>
      </c>
      <c r="BI256" s="241">
        <f>IF(N256="nulová",J256,0)</f>
        <v>0</v>
      </c>
      <c r="BJ256" s="18" t="s">
        <v>83</v>
      </c>
      <c r="BK256" s="241">
        <f>ROUND(I256*H256,2)</f>
        <v>0</v>
      </c>
      <c r="BL256" s="18" t="s">
        <v>260</v>
      </c>
      <c r="BM256" s="240" t="s">
        <v>1339</v>
      </c>
    </row>
    <row r="257" s="2" customFormat="1" ht="24.15" customHeight="1">
      <c r="A257" s="39"/>
      <c r="B257" s="40"/>
      <c r="C257" s="229" t="s">
        <v>76</v>
      </c>
      <c r="D257" s="229" t="s">
        <v>256</v>
      </c>
      <c r="E257" s="230" t="s">
        <v>1761</v>
      </c>
      <c r="F257" s="231" t="s">
        <v>2978</v>
      </c>
      <c r="G257" s="232" t="s">
        <v>1372</v>
      </c>
      <c r="H257" s="233">
        <v>2</v>
      </c>
      <c r="I257" s="234"/>
      <c r="J257" s="235">
        <f>ROUND(I257*H257,2)</f>
        <v>0</v>
      </c>
      <c r="K257" s="231" t="s">
        <v>1</v>
      </c>
      <c r="L257" s="45"/>
      <c r="M257" s="236" t="s">
        <v>1</v>
      </c>
      <c r="N257" s="237" t="s">
        <v>41</v>
      </c>
      <c r="O257" s="92"/>
      <c r="P257" s="238">
        <f>O257*H257</f>
        <v>0</v>
      </c>
      <c r="Q257" s="238">
        <v>0</v>
      </c>
      <c r="R257" s="238">
        <f>Q257*H257</f>
        <v>0</v>
      </c>
      <c r="S257" s="238">
        <v>0</v>
      </c>
      <c r="T257" s="239">
        <f>S257*H257</f>
        <v>0</v>
      </c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R257" s="240" t="s">
        <v>260</v>
      </c>
      <c r="AT257" s="240" t="s">
        <v>256</v>
      </c>
      <c r="AU257" s="240" t="s">
        <v>76</v>
      </c>
      <c r="AY257" s="18" t="s">
        <v>253</v>
      </c>
      <c r="BE257" s="241">
        <f>IF(N257="základní",J257,0)</f>
        <v>0</v>
      </c>
      <c r="BF257" s="241">
        <f>IF(N257="snížená",J257,0)</f>
        <v>0</v>
      </c>
      <c r="BG257" s="241">
        <f>IF(N257="zákl. přenesená",J257,0)</f>
        <v>0</v>
      </c>
      <c r="BH257" s="241">
        <f>IF(N257="sníž. přenesená",J257,0)</f>
        <v>0</v>
      </c>
      <c r="BI257" s="241">
        <f>IF(N257="nulová",J257,0)</f>
        <v>0</v>
      </c>
      <c r="BJ257" s="18" t="s">
        <v>83</v>
      </c>
      <c r="BK257" s="241">
        <f>ROUND(I257*H257,2)</f>
        <v>0</v>
      </c>
      <c r="BL257" s="18" t="s">
        <v>260</v>
      </c>
      <c r="BM257" s="240" t="s">
        <v>1342</v>
      </c>
    </row>
    <row r="258" s="2" customFormat="1">
      <c r="A258" s="39"/>
      <c r="B258" s="40"/>
      <c r="C258" s="41"/>
      <c r="D258" s="249" t="s">
        <v>479</v>
      </c>
      <c r="E258" s="41"/>
      <c r="F258" s="301" t="s">
        <v>2979</v>
      </c>
      <c r="G258" s="41"/>
      <c r="H258" s="41"/>
      <c r="I258" s="244"/>
      <c r="J258" s="41"/>
      <c r="K258" s="41"/>
      <c r="L258" s="45"/>
      <c r="M258" s="245"/>
      <c r="N258" s="246"/>
      <c r="O258" s="92"/>
      <c r="P258" s="92"/>
      <c r="Q258" s="92"/>
      <c r="R258" s="92"/>
      <c r="S258" s="92"/>
      <c r="T258" s="93"/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T258" s="18" t="s">
        <v>479</v>
      </c>
      <c r="AU258" s="18" t="s">
        <v>76</v>
      </c>
    </row>
    <row r="259" s="2" customFormat="1" ht="16.5" customHeight="1">
      <c r="A259" s="39"/>
      <c r="B259" s="40"/>
      <c r="C259" s="229" t="s">
        <v>76</v>
      </c>
      <c r="D259" s="229" t="s">
        <v>256</v>
      </c>
      <c r="E259" s="230" t="s">
        <v>1759</v>
      </c>
      <c r="F259" s="231" t="s">
        <v>1760</v>
      </c>
      <c r="G259" s="232" t="s">
        <v>1372</v>
      </c>
      <c r="H259" s="233">
        <v>2</v>
      </c>
      <c r="I259" s="234"/>
      <c r="J259" s="235">
        <f>ROUND(I259*H259,2)</f>
        <v>0</v>
      </c>
      <c r="K259" s="231" t="s">
        <v>1</v>
      </c>
      <c r="L259" s="45"/>
      <c r="M259" s="236" t="s">
        <v>1</v>
      </c>
      <c r="N259" s="237" t="s">
        <v>41</v>
      </c>
      <c r="O259" s="92"/>
      <c r="P259" s="238">
        <f>O259*H259</f>
        <v>0</v>
      </c>
      <c r="Q259" s="238">
        <v>0</v>
      </c>
      <c r="R259" s="238">
        <f>Q259*H259</f>
        <v>0</v>
      </c>
      <c r="S259" s="238">
        <v>0</v>
      </c>
      <c r="T259" s="239">
        <f>S259*H259</f>
        <v>0</v>
      </c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R259" s="240" t="s">
        <v>260</v>
      </c>
      <c r="AT259" s="240" t="s">
        <v>256</v>
      </c>
      <c r="AU259" s="240" t="s">
        <v>76</v>
      </c>
      <c r="AY259" s="18" t="s">
        <v>253</v>
      </c>
      <c r="BE259" s="241">
        <f>IF(N259="základní",J259,0)</f>
        <v>0</v>
      </c>
      <c r="BF259" s="241">
        <f>IF(N259="snížená",J259,0)</f>
        <v>0</v>
      </c>
      <c r="BG259" s="241">
        <f>IF(N259="zákl. přenesená",J259,0)</f>
        <v>0</v>
      </c>
      <c r="BH259" s="241">
        <f>IF(N259="sníž. přenesená",J259,0)</f>
        <v>0</v>
      </c>
      <c r="BI259" s="241">
        <f>IF(N259="nulová",J259,0)</f>
        <v>0</v>
      </c>
      <c r="BJ259" s="18" t="s">
        <v>83</v>
      </c>
      <c r="BK259" s="241">
        <f>ROUND(I259*H259,2)</f>
        <v>0</v>
      </c>
      <c r="BL259" s="18" t="s">
        <v>260</v>
      </c>
      <c r="BM259" s="240" t="s">
        <v>1345</v>
      </c>
    </row>
    <row r="260" s="2" customFormat="1" ht="16.5" customHeight="1">
      <c r="A260" s="39"/>
      <c r="B260" s="40"/>
      <c r="C260" s="229" t="s">
        <v>76</v>
      </c>
      <c r="D260" s="229" t="s">
        <v>256</v>
      </c>
      <c r="E260" s="230" t="s">
        <v>1670</v>
      </c>
      <c r="F260" s="231" t="s">
        <v>1671</v>
      </c>
      <c r="G260" s="232" t="s">
        <v>1372</v>
      </c>
      <c r="H260" s="233">
        <v>2</v>
      </c>
      <c r="I260" s="234"/>
      <c r="J260" s="235">
        <f>ROUND(I260*H260,2)</f>
        <v>0</v>
      </c>
      <c r="K260" s="231" t="s">
        <v>1</v>
      </c>
      <c r="L260" s="45"/>
      <c r="M260" s="236" t="s">
        <v>1</v>
      </c>
      <c r="N260" s="237" t="s">
        <v>41</v>
      </c>
      <c r="O260" s="92"/>
      <c r="P260" s="238">
        <f>O260*H260</f>
        <v>0</v>
      </c>
      <c r="Q260" s="238">
        <v>0</v>
      </c>
      <c r="R260" s="238">
        <f>Q260*H260</f>
        <v>0</v>
      </c>
      <c r="S260" s="238">
        <v>0</v>
      </c>
      <c r="T260" s="239">
        <f>S260*H260</f>
        <v>0</v>
      </c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R260" s="240" t="s">
        <v>260</v>
      </c>
      <c r="AT260" s="240" t="s">
        <v>256</v>
      </c>
      <c r="AU260" s="240" t="s">
        <v>76</v>
      </c>
      <c r="AY260" s="18" t="s">
        <v>253</v>
      </c>
      <c r="BE260" s="241">
        <f>IF(N260="základní",J260,0)</f>
        <v>0</v>
      </c>
      <c r="BF260" s="241">
        <f>IF(N260="snížená",J260,0)</f>
        <v>0</v>
      </c>
      <c r="BG260" s="241">
        <f>IF(N260="zákl. přenesená",J260,0)</f>
        <v>0</v>
      </c>
      <c r="BH260" s="241">
        <f>IF(N260="sníž. přenesená",J260,0)</f>
        <v>0</v>
      </c>
      <c r="BI260" s="241">
        <f>IF(N260="nulová",J260,0)</f>
        <v>0</v>
      </c>
      <c r="BJ260" s="18" t="s">
        <v>83</v>
      </c>
      <c r="BK260" s="241">
        <f>ROUND(I260*H260,2)</f>
        <v>0</v>
      </c>
      <c r="BL260" s="18" t="s">
        <v>260</v>
      </c>
      <c r="BM260" s="240" t="s">
        <v>1349</v>
      </c>
    </row>
    <row r="261" s="2" customFormat="1" ht="24.15" customHeight="1">
      <c r="A261" s="39"/>
      <c r="B261" s="40"/>
      <c r="C261" s="229" t="s">
        <v>76</v>
      </c>
      <c r="D261" s="229" t="s">
        <v>256</v>
      </c>
      <c r="E261" s="230" t="s">
        <v>2980</v>
      </c>
      <c r="F261" s="231" t="s">
        <v>2981</v>
      </c>
      <c r="G261" s="232" t="s">
        <v>1372</v>
      </c>
      <c r="H261" s="233">
        <v>3</v>
      </c>
      <c r="I261" s="234"/>
      <c r="J261" s="235">
        <f>ROUND(I261*H261,2)</f>
        <v>0</v>
      </c>
      <c r="K261" s="231" t="s">
        <v>1</v>
      </c>
      <c r="L261" s="45"/>
      <c r="M261" s="236" t="s">
        <v>1</v>
      </c>
      <c r="N261" s="237" t="s">
        <v>41</v>
      </c>
      <c r="O261" s="92"/>
      <c r="P261" s="238">
        <f>O261*H261</f>
        <v>0</v>
      </c>
      <c r="Q261" s="238">
        <v>0</v>
      </c>
      <c r="R261" s="238">
        <f>Q261*H261</f>
        <v>0</v>
      </c>
      <c r="S261" s="238">
        <v>0</v>
      </c>
      <c r="T261" s="239">
        <f>S261*H261</f>
        <v>0</v>
      </c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R261" s="240" t="s">
        <v>260</v>
      </c>
      <c r="AT261" s="240" t="s">
        <v>256</v>
      </c>
      <c r="AU261" s="240" t="s">
        <v>76</v>
      </c>
      <c r="AY261" s="18" t="s">
        <v>253</v>
      </c>
      <c r="BE261" s="241">
        <f>IF(N261="základní",J261,0)</f>
        <v>0</v>
      </c>
      <c r="BF261" s="241">
        <f>IF(N261="snížená",J261,0)</f>
        <v>0</v>
      </c>
      <c r="BG261" s="241">
        <f>IF(N261="zákl. přenesená",J261,0)</f>
        <v>0</v>
      </c>
      <c r="BH261" s="241">
        <f>IF(N261="sníž. přenesená",J261,0)</f>
        <v>0</v>
      </c>
      <c r="BI261" s="241">
        <f>IF(N261="nulová",J261,0)</f>
        <v>0</v>
      </c>
      <c r="BJ261" s="18" t="s">
        <v>83</v>
      </c>
      <c r="BK261" s="241">
        <f>ROUND(I261*H261,2)</f>
        <v>0</v>
      </c>
      <c r="BL261" s="18" t="s">
        <v>260</v>
      </c>
      <c r="BM261" s="240" t="s">
        <v>1352</v>
      </c>
    </row>
    <row r="262" s="2" customFormat="1">
      <c r="A262" s="39"/>
      <c r="B262" s="40"/>
      <c r="C262" s="41"/>
      <c r="D262" s="249" t="s">
        <v>479</v>
      </c>
      <c r="E262" s="41"/>
      <c r="F262" s="301" t="s">
        <v>2982</v>
      </c>
      <c r="G262" s="41"/>
      <c r="H262" s="41"/>
      <c r="I262" s="244"/>
      <c r="J262" s="41"/>
      <c r="K262" s="41"/>
      <c r="L262" s="45"/>
      <c r="M262" s="245"/>
      <c r="N262" s="246"/>
      <c r="O262" s="92"/>
      <c r="P262" s="92"/>
      <c r="Q262" s="92"/>
      <c r="R262" s="92"/>
      <c r="S262" s="92"/>
      <c r="T262" s="93"/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T262" s="18" t="s">
        <v>479</v>
      </c>
      <c r="AU262" s="18" t="s">
        <v>76</v>
      </c>
    </row>
    <row r="263" s="2" customFormat="1" ht="16.5" customHeight="1">
      <c r="A263" s="39"/>
      <c r="B263" s="40"/>
      <c r="C263" s="229" t="s">
        <v>76</v>
      </c>
      <c r="D263" s="229" t="s">
        <v>256</v>
      </c>
      <c r="E263" s="230" t="s">
        <v>1759</v>
      </c>
      <c r="F263" s="231" t="s">
        <v>1760</v>
      </c>
      <c r="G263" s="232" t="s">
        <v>1372</v>
      </c>
      <c r="H263" s="233">
        <v>3</v>
      </c>
      <c r="I263" s="234"/>
      <c r="J263" s="235">
        <f>ROUND(I263*H263,2)</f>
        <v>0</v>
      </c>
      <c r="K263" s="231" t="s">
        <v>1</v>
      </c>
      <c r="L263" s="45"/>
      <c r="M263" s="236" t="s">
        <v>1</v>
      </c>
      <c r="N263" s="237" t="s">
        <v>41</v>
      </c>
      <c r="O263" s="92"/>
      <c r="P263" s="238">
        <f>O263*H263</f>
        <v>0</v>
      </c>
      <c r="Q263" s="238">
        <v>0</v>
      </c>
      <c r="R263" s="238">
        <f>Q263*H263</f>
        <v>0</v>
      </c>
      <c r="S263" s="238">
        <v>0</v>
      </c>
      <c r="T263" s="239">
        <f>S263*H263</f>
        <v>0</v>
      </c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R263" s="240" t="s">
        <v>260</v>
      </c>
      <c r="AT263" s="240" t="s">
        <v>256</v>
      </c>
      <c r="AU263" s="240" t="s">
        <v>76</v>
      </c>
      <c r="AY263" s="18" t="s">
        <v>253</v>
      </c>
      <c r="BE263" s="241">
        <f>IF(N263="základní",J263,0)</f>
        <v>0</v>
      </c>
      <c r="BF263" s="241">
        <f>IF(N263="snížená",J263,0)</f>
        <v>0</v>
      </c>
      <c r="BG263" s="241">
        <f>IF(N263="zákl. přenesená",J263,0)</f>
        <v>0</v>
      </c>
      <c r="BH263" s="241">
        <f>IF(N263="sníž. přenesená",J263,0)</f>
        <v>0</v>
      </c>
      <c r="BI263" s="241">
        <f>IF(N263="nulová",J263,0)</f>
        <v>0</v>
      </c>
      <c r="BJ263" s="18" t="s">
        <v>83</v>
      </c>
      <c r="BK263" s="241">
        <f>ROUND(I263*H263,2)</f>
        <v>0</v>
      </c>
      <c r="BL263" s="18" t="s">
        <v>260</v>
      </c>
      <c r="BM263" s="240" t="s">
        <v>1355</v>
      </c>
    </row>
    <row r="264" s="2" customFormat="1" ht="16.5" customHeight="1">
      <c r="A264" s="39"/>
      <c r="B264" s="40"/>
      <c r="C264" s="229" t="s">
        <v>76</v>
      </c>
      <c r="D264" s="229" t="s">
        <v>256</v>
      </c>
      <c r="E264" s="230" t="s">
        <v>1670</v>
      </c>
      <c r="F264" s="231" t="s">
        <v>1671</v>
      </c>
      <c r="G264" s="232" t="s">
        <v>1372</v>
      </c>
      <c r="H264" s="233">
        <v>3</v>
      </c>
      <c r="I264" s="234"/>
      <c r="J264" s="235">
        <f>ROUND(I264*H264,2)</f>
        <v>0</v>
      </c>
      <c r="K264" s="231" t="s">
        <v>1</v>
      </c>
      <c r="L264" s="45"/>
      <c r="M264" s="236" t="s">
        <v>1</v>
      </c>
      <c r="N264" s="237" t="s">
        <v>41</v>
      </c>
      <c r="O264" s="92"/>
      <c r="P264" s="238">
        <f>O264*H264</f>
        <v>0</v>
      </c>
      <c r="Q264" s="238">
        <v>0</v>
      </c>
      <c r="R264" s="238">
        <f>Q264*H264</f>
        <v>0</v>
      </c>
      <c r="S264" s="238">
        <v>0</v>
      </c>
      <c r="T264" s="239">
        <f>S264*H264</f>
        <v>0</v>
      </c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R264" s="240" t="s">
        <v>260</v>
      </c>
      <c r="AT264" s="240" t="s">
        <v>256</v>
      </c>
      <c r="AU264" s="240" t="s">
        <v>76</v>
      </c>
      <c r="AY264" s="18" t="s">
        <v>253</v>
      </c>
      <c r="BE264" s="241">
        <f>IF(N264="základní",J264,0)</f>
        <v>0</v>
      </c>
      <c r="BF264" s="241">
        <f>IF(N264="snížená",J264,0)</f>
        <v>0</v>
      </c>
      <c r="BG264" s="241">
        <f>IF(N264="zákl. přenesená",J264,0)</f>
        <v>0</v>
      </c>
      <c r="BH264" s="241">
        <f>IF(N264="sníž. přenesená",J264,0)</f>
        <v>0</v>
      </c>
      <c r="BI264" s="241">
        <f>IF(N264="nulová",J264,0)</f>
        <v>0</v>
      </c>
      <c r="BJ264" s="18" t="s">
        <v>83</v>
      </c>
      <c r="BK264" s="241">
        <f>ROUND(I264*H264,2)</f>
        <v>0</v>
      </c>
      <c r="BL264" s="18" t="s">
        <v>260</v>
      </c>
      <c r="BM264" s="240" t="s">
        <v>1358</v>
      </c>
    </row>
    <row r="265" s="2" customFormat="1" ht="24.15" customHeight="1">
      <c r="A265" s="39"/>
      <c r="B265" s="40"/>
      <c r="C265" s="229" t="s">
        <v>76</v>
      </c>
      <c r="D265" s="229" t="s">
        <v>256</v>
      </c>
      <c r="E265" s="230" t="s">
        <v>1763</v>
      </c>
      <c r="F265" s="231" t="s">
        <v>1764</v>
      </c>
      <c r="G265" s="232" t="s">
        <v>1372</v>
      </c>
      <c r="H265" s="233">
        <v>2</v>
      </c>
      <c r="I265" s="234"/>
      <c r="J265" s="235">
        <f>ROUND(I265*H265,2)</f>
        <v>0</v>
      </c>
      <c r="K265" s="231" t="s">
        <v>1</v>
      </c>
      <c r="L265" s="45"/>
      <c r="M265" s="236" t="s">
        <v>1</v>
      </c>
      <c r="N265" s="237" t="s">
        <v>41</v>
      </c>
      <c r="O265" s="92"/>
      <c r="P265" s="238">
        <f>O265*H265</f>
        <v>0</v>
      </c>
      <c r="Q265" s="238">
        <v>0</v>
      </c>
      <c r="R265" s="238">
        <f>Q265*H265</f>
        <v>0</v>
      </c>
      <c r="S265" s="238">
        <v>0</v>
      </c>
      <c r="T265" s="239">
        <f>S265*H265</f>
        <v>0</v>
      </c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R265" s="240" t="s">
        <v>260</v>
      </c>
      <c r="AT265" s="240" t="s">
        <v>256</v>
      </c>
      <c r="AU265" s="240" t="s">
        <v>76</v>
      </c>
      <c r="AY265" s="18" t="s">
        <v>253</v>
      </c>
      <c r="BE265" s="241">
        <f>IF(N265="základní",J265,0)</f>
        <v>0</v>
      </c>
      <c r="BF265" s="241">
        <f>IF(N265="snížená",J265,0)</f>
        <v>0</v>
      </c>
      <c r="BG265" s="241">
        <f>IF(N265="zákl. přenesená",J265,0)</f>
        <v>0</v>
      </c>
      <c r="BH265" s="241">
        <f>IF(N265="sníž. přenesená",J265,0)</f>
        <v>0</v>
      </c>
      <c r="BI265" s="241">
        <f>IF(N265="nulová",J265,0)</f>
        <v>0</v>
      </c>
      <c r="BJ265" s="18" t="s">
        <v>83</v>
      </c>
      <c r="BK265" s="241">
        <f>ROUND(I265*H265,2)</f>
        <v>0</v>
      </c>
      <c r="BL265" s="18" t="s">
        <v>260</v>
      </c>
      <c r="BM265" s="240" t="s">
        <v>1361</v>
      </c>
    </row>
    <row r="266" s="2" customFormat="1">
      <c r="A266" s="39"/>
      <c r="B266" s="40"/>
      <c r="C266" s="41"/>
      <c r="D266" s="249" t="s">
        <v>479</v>
      </c>
      <c r="E266" s="41"/>
      <c r="F266" s="301" t="s">
        <v>1765</v>
      </c>
      <c r="G266" s="41"/>
      <c r="H266" s="41"/>
      <c r="I266" s="244"/>
      <c r="J266" s="41"/>
      <c r="K266" s="41"/>
      <c r="L266" s="45"/>
      <c r="M266" s="245"/>
      <c r="N266" s="246"/>
      <c r="O266" s="92"/>
      <c r="P266" s="92"/>
      <c r="Q266" s="92"/>
      <c r="R266" s="92"/>
      <c r="S266" s="92"/>
      <c r="T266" s="93"/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T266" s="18" t="s">
        <v>479</v>
      </c>
      <c r="AU266" s="18" t="s">
        <v>76</v>
      </c>
    </row>
    <row r="267" s="2" customFormat="1" ht="16.5" customHeight="1">
      <c r="A267" s="39"/>
      <c r="B267" s="40"/>
      <c r="C267" s="229" t="s">
        <v>76</v>
      </c>
      <c r="D267" s="229" t="s">
        <v>256</v>
      </c>
      <c r="E267" s="230" t="s">
        <v>1670</v>
      </c>
      <c r="F267" s="231" t="s">
        <v>1671</v>
      </c>
      <c r="G267" s="232" t="s">
        <v>1372</v>
      </c>
      <c r="H267" s="233">
        <v>2</v>
      </c>
      <c r="I267" s="234"/>
      <c r="J267" s="235">
        <f>ROUND(I267*H267,2)</f>
        <v>0</v>
      </c>
      <c r="K267" s="231" t="s">
        <v>1</v>
      </c>
      <c r="L267" s="45"/>
      <c r="M267" s="236" t="s">
        <v>1</v>
      </c>
      <c r="N267" s="237" t="s">
        <v>41</v>
      </c>
      <c r="O267" s="92"/>
      <c r="P267" s="238">
        <f>O267*H267</f>
        <v>0</v>
      </c>
      <c r="Q267" s="238">
        <v>0</v>
      </c>
      <c r="R267" s="238">
        <f>Q267*H267</f>
        <v>0</v>
      </c>
      <c r="S267" s="238">
        <v>0</v>
      </c>
      <c r="T267" s="239">
        <f>S267*H267</f>
        <v>0</v>
      </c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R267" s="240" t="s">
        <v>260</v>
      </c>
      <c r="AT267" s="240" t="s">
        <v>256</v>
      </c>
      <c r="AU267" s="240" t="s">
        <v>76</v>
      </c>
      <c r="AY267" s="18" t="s">
        <v>253</v>
      </c>
      <c r="BE267" s="241">
        <f>IF(N267="základní",J267,0)</f>
        <v>0</v>
      </c>
      <c r="BF267" s="241">
        <f>IF(N267="snížená",J267,0)</f>
        <v>0</v>
      </c>
      <c r="BG267" s="241">
        <f>IF(N267="zákl. přenesená",J267,0)</f>
        <v>0</v>
      </c>
      <c r="BH267" s="241">
        <f>IF(N267="sníž. přenesená",J267,0)</f>
        <v>0</v>
      </c>
      <c r="BI267" s="241">
        <f>IF(N267="nulová",J267,0)</f>
        <v>0</v>
      </c>
      <c r="BJ267" s="18" t="s">
        <v>83</v>
      </c>
      <c r="BK267" s="241">
        <f>ROUND(I267*H267,2)</f>
        <v>0</v>
      </c>
      <c r="BL267" s="18" t="s">
        <v>260</v>
      </c>
      <c r="BM267" s="240" t="s">
        <v>1364</v>
      </c>
    </row>
    <row r="268" s="2" customFormat="1" ht="24.15" customHeight="1">
      <c r="A268" s="39"/>
      <c r="B268" s="40"/>
      <c r="C268" s="229" t="s">
        <v>76</v>
      </c>
      <c r="D268" s="229" t="s">
        <v>256</v>
      </c>
      <c r="E268" s="230" t="s">
        <v>1766</v>
      </c>
      <c r="F268" s="231" t="s">
        <v>1767</v>
      </c>
      <c r="G268" s="232" t="s">
        <v>1372</v>
      </c>
      <c r="H268" s="233">
        <v>3</v>
      </c>
      <c r="I268" s="234"/>
      <c r="J268" s="235">
        <f>ROUND(I268*H268,2)</f>
        <v>0</v>
      </c>
      <c r="K268" s="231" t="s">
        <v>1</v>
      </c>
      <c r="L268" s="45"/>
      <c r="M268" s="236" t="s">
        <v>1</v>
      </c>
      <c r="N268" s="237" t="s">
        <v>41</v>
      </c>
      <c r="O268" s="92"/>
      <c r="P268" s="238">
        <f>O268*H268</f>
        <v>0</v>
      </c>
      <c r="Q268" s="238">
        <v>0</v>
      </c>
      <c r="R268" s="238">
        <f>Q268*H268</f>
        <v>0</v>
      </c>
      <c r="S268" s="238">
        <v>0</v>
      </c>
      <c r="T268" s="239">
        <f>S268*H268</f>
        <v>0</v>
      </c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R268" s="240" t="s">
        <v>260</v>
      </c>
      <c r="AT268" s="240" t="s">
        <v>256</v>
      </c>
      <c r="AU268" s="240" t="s">
        <v>76</v>
      </c>
      <c r="AY268" s="18" t="s">
        <v>253</v>
      </c>
      <c r="BE268" s="241">
        <f>IF(N268="základní",J268,0)</f>
        <v>0</v>
      </c>
      <c r="BF268" s="241">
        <f>IF(N268="snížená",J268,0)</f>
        <v>0</v>
      </c>
      <c r="BG268" s="241">
        <f>IF(N268="zákl. přenesená",J268,0)</f>
        <v>0</v>
      </c>
      <c r="BH268" s="241">
        <f>IF(N268="sníž. přenesená",J268,0)</f>
        <v>0</v>
      </c>
      <c r="BI268" s="241">
        <f>IF(N268="nulová",J268,0)</f>
        <v>0</v>
      </c>
      <c r="BJ268" s="18" t="s">
        <v>83</v>
      </c>
      <c r="BK268" s="241">
        <f>ROUND(I268*H268,2)</f>
        <v>0</v>
      </c>
      <c r="BL268" s="18" t="s">
        <v>260</v>
      </c>
      <c r="BM268" s="240" t="s">
        <v>2723</v>
      </c>
    </row>
    <row r="269" s="2" customFormat="1">
      <c r="A269" s="39"/>
      <c r="B269" s="40"/>
      <c r="C269" s="41"/>
      <c r="D269" s="249" t="s">
        <v>479</v>
      </c>
      <c r="E269" s="41"/>
      <c r="F269" s="301" t="s">
        <v>1768</v>
      </c>
      <c r="G269" s="41"/>
      <c r="H269" s="41"/>
      <c r="I269" s="244"/>
      <c r="J269" s="41"/>
      <c r="K269" s="41"/>
      <c r="L269" s="45"/>
      <c r="M269" s="245"/>
      <c r="N269" s="246"/>
      <c r="O269" s="92"/>
      <c r="P269" s="92"/>
      <c r="Q269" s="92"/>
      <c r="R269" s="92"/>
      <c r="S269" s="92"/>
      <c r="T269" s="93"/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T269" s="18" t="s">
        <v>479</v>
      </c>
      <c r="AU269" s="18" t="s">
        <v>76</v>
      </c>
    </row>
    <row r="270" s="2" customFormat="1" ht="16.5" customHeight="1">
      <c r="A270" s="39"/>
      <c r="B270" s="40"/>
      <c r="C270" s="229" t="s">
        <v>76</v>
      </c>
      <c r="D270" s="229" t="s">
        <v>256</v>
      </c>
      <c r="E270" s="230" t="s">
        <v>1670</v>
      </c>
      <c r="F270" s="231" t="s">
        <v>1671</v>
      </c>
      <c r="G270" s="232" t="s">
        <v>1372</v>
      </c>
      <c r="H270" s="233">
        <v>3</v>
      </c>
      <c r="I270" s="234"/>
      <c r="J270" s="235">
        <f>ROUND(I270*H270,2)</f>
        <v>0</v>
      </c>
      <c r="K270" s="231" t="s">
        <v>1</v>
      </c>
      <c r="L270" s="45"/>
      <c r="M270" s="302" t="s">
        <v>1</v>
      </c>
      <c r="N270" s="303" t="s">
        <v>41</v>
      </c>
      <c r="O270" s="304"/>
      <c r="P270" s="305">
        <f>O270*H270</f>
        <v>0</v>
      </c>
      <c r="Q270" s="305">
        <v>0</v>
      </c>
      <c r="R270" s="305">
        <f>Q270*H270</f>
        <v>0</v>
      </c>
      <c r="S270" s="305">
        <v>0</v>
      </c>
      <c r="T270" s="306">
        <f>S270*H270</f>
        <v>0</v>
      </c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  <c r="AE270" s="39"/>
      <c r="AR270" s="240" t="s">
        <v>260</v>
      </c>
      <c r="AT270" s="240" t="s">
        <v>256</v>
      </c>
      <c r="AU270" s="240" t="s">
        <v>76</v>
      </c>
      <c r="AY270" s="18" t="s">
        <v>253</v>
      </c>
      <c r="BE270" s="241">
        <f>IF(N270="základní",J270,0)</f>
        <v>0</v>
      </c>
      <c r="BF270" s="241">
        <f>IF(N270="snížená",J270,0)</f>
        <v>0</v>
      </c>
      <c r="BG270" s="241">
        <f>IF(N270="zákl. přenesená",J270,0)</f>
        <v>0</v>
      </c>
      <c r="BH270" s="241">
        <f>IF(N270="sníž. přenesená",J270,0)</f>
        <v>0</v>
      </c>
      <c r="BI270" s="241">
        <f>IF(N270="nulová",J270,0)</f>
        <v>0</v>
      </c>
      <c r="BJ270" s="18" t="s">
        <v>83</v>
      </c>
      <c r="BK270" s="241">
        <f>ROUND(I270*H270,2)</f>
        <v>0</v>
      </c>
      <c r="BL270" s="18" t="s">
        <v>260</v>
      </c>
      <c r="BM270" s="240" t="s">
        <v>2726</v>
      </c>
    </row>
    <row r="271" s="2" customFormat="1" ht="6.96" customHeight="1">
      <c r="A271" s="39"/>
      <c r="B271" s="67"/>
      <c r="C271" s="68"/>
      <c r="D271" s="68"/>
      <c r="E271" s="68"/>
      <c r="F271" s="68"/>
      <c r="G271" s="68"/>
      <c r="H271" s="68"/>
      <c r="I271" s="68"/>
      <c r="J271" s="68"/>
      <c r="K271" s="68"/>
      <c r="L271" s="45"/>
      <c r="M271" s="39"/>
      <c r="O271" s="39"/>
      <c r="P271" s="39"/>
      <c r="Q271" s="39"/>
      <c r="R271" s="39"/>
      <c r="S271" s="39"/>
      <c r="T271" s="39"/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</row>
  </sheetData>
  <sheetProtection sheet="1" autoFilter="0" formatColumns="0" formatRows="0" objects="1" scenarios="1" spinCount="100000" saltValue="7JeEGEgKFiBVa6ZySAjzbHYdy/pjLFtXBGGPWiBYl3Wy/2LhYJhIlzJgbFA3f9bRRsJ+xAxkyaAtZyOl5pwYMw==" hashValue="1yQX6aJO+4vJ7G3Wi1qZM7qy1YhSpL1iO2Lu0AppWbv3E31XO4qKDtoFAwCr66rkGp/388ccQ2yregO1cWtJZQ==" algorithmName="SHA-512" password="CC35"/>
  <autoFilter ref="C123:K270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0:H110"/>
    <mergeCell ref="E114:H114"/>
    <mergeCell ref="E112:H112"/>
    <mergeCell ref="E116:H116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171</v>
      </c>
    </row>
    <row r="3" s="1" customFormat="1" ht="6.96" customHeight="1">
      <c r="B3" s="149"/>
      <c r="C3" s="150"/>
      <c r="D3" s="150"/>
      <c r="E3" s="150"/>
      <c r="F3" s="150"/>
      <c r="G3" s="150"/>
      <c r="H3" s="150"/>
      <c r="I3" s="150"/>
      <c r="J3" s="150"/>
      <c r="K3" s="150"/>
      <c r="L3" s="21"/>
      <c r="AT3" s="18" t="s">
        <v>85</v>
      </c>
    </row>
    <row r="4" s="1" customFormat="1" ht="24.96" customHeight="1">
      <c r="B4" s="21"/>
      <c r="D4" s="151" t="s">
        <v>184</v>
      </c>
      <c r="L4" s="21"/>
      <c r="M4" s="152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3" t="s">
        <v>16</v>
      </c>
      <c r="L6" s="21"/>
    </row>
    <row r="7" s="1" customFormat="1" ht="16.5" customHeight="1">
      <c r="B7" s="21"/>
      <c r="E7" s="154" t="str">
        <f>'Rekapitulace stavby'!K6</f>
        <v>REKONSTRUKCE HOTELU KVĚTNICE - 3. etapa</v>
      </c>
      <c r="F7" s="153"/>
      <c r="G7" s="153"/>
      <c r="H7" s="153"/>
      <c r="L7" s="21"/>
    </row>
    <row r="8">
      <c r="B8" s="21"/>
      <c r="D8" s="153" t="s">
        <v>198</v>
      </c>
      <c r="L8" s="21"/>
    </row>
    <row r="9" s="1" customFormat="1" ht="16.5" customHeight="1">
      <c r="B9" s="21"/>
      <c r="E9" s="154" t="s">
        <v>2073</v>
      </c>
      <c r="F9" s="1"/>
      <c r="G9" s="1"/>
      <c r="H9" s="1"/>
      <c r="L9" s="21"/>
    </row>
    <row r="10" s="1" customFormat="1" ht="12" customHeight="1">
      <c r="B10" s="21"/>
      <c r="D10" s="153" t="s">
        <v>206</v>
      </c>
      <c r="L10" s="21"/>
    </row>
    <row r="11" s="2" customFormat="1" ht="16.5" customHeight="1">
      <c r="A11" s="39"/>
      <c r="B11" s="45"/>
      <c r="C11" s="39"/>
      <c r="D11" s="39"/>
      <c r="E11" s="165" t="s">
        <v>2863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3" t="s">
        <v>1390</v>
      </c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30" customHeight="1">
      <c r="A13" s="39"/>
      <c r="B13" s="45"/>
      <c r="C13" s="39"/>
      <c r="D13" s="39"/>
      <c r="E13" s="155" t="s">
        <v>2983</v>
      </c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3" t="s">
        <v>18</v>
      </c>
      <c r="E15" s="39"/>
      <c r="F15" s="142" t="s">
        <v>1</v>
      </c>
      <c r="G15" s="39"/>
      <c r="H15" s="39"/>
      <c r="I15" s="153" t="s">
        <v>19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3" t="s">
        <v>20</v>
      </c>
      <c r="E16" s="39"/>
      <c r="F16" s="142" t="s">
        <v>21</v>
      </c>
      <c r="G16" s="39"/>
      <c r="H16" s="39"/>
      <c r="I16" s="153" t="s">
        <v>22</v>
      </c>
      <c r="J16" s="156" t="str">
        <f>'Rekapitulace stavby'!AN8</f>
        <v>15. 5. 2025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3" t="s">
        <v>24</v>
      </c>
      <c r="E18" s="39"/>
      <c r="F18" s="39"/>
      <c r="G18" s="39"/>
      <c r="H18" s="39"/>
      <c r="I18" s="153" t="s">
        <v>25</v>
      </c>
      <c r="J18" s="142" t="s">
        <v>1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2" t="s">
        <v>26</v>
      </c>
      <c r="F19" s="39"/>
      <c r="G19" s="39"/>
      <c r="H19" s="39"/>
      <c r="I19" s="153" t="s">
        <v>27</v>
      </c>
      <c r="J19" s="142" t="s">
        <v>1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3" t="s">
        <v>28</v>
      </c>
      <c r="E21" s="39"/>
      <c r="F21" s="39"/>
      <c r="G21" s="39"/>
      <c r="H21" s="39"/>
      <c r="I21" s="153" t="s">
        <v>25</v>
      </c>
      <c r="J21" s="34" t="str">
        <f>'Rekapitulace stavby'!AN13</f>
        <v>Vyplň údaj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'Rekapitulace stavby'!E14</f>
        <v>Vyplň údaj</v>
      </c>
      <c r="F22" s="142"/>
      <c r="G22" s="142"/>
      <c r="H22" s="142"/>
      <c r="I22" s="153" t="s">
        <v>27</v>
      </c>
      <c r="J22" s="34" t="str">
        <f>'Rekapitulace stavby'!AN14</f>
        <v>Vyplň údaj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3" t="s">
        <v>30</v>
      </c>
      <c r="E24" s="39"/>
      <c r="F24" s="39"/>
      <c r="G24" s="39"/>
      <c r="H24" s="39"/>
      <c r="I24" s="153" t="s">
        <v>25</v>
      </c>
      <c r="J24" s="142" t="s">
        <v>1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2" t="s">
        <v>31</v>
      </c>
      <c r="F25" s="39"/>
      <c r="G25" s="39"/>
      <c r="H25" s="39"/>
      <c r="I25" s="153" t="s">
        <v>27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3" t="s">
        <v>33</v>
      </c>
      <c r="E27" s="39"/>
      <c r="F27" s="39"/>
      <c r="G27" s="39"/>
      <c r="H27" s="39"/>
      <c r="I27" s="153" t="s">
        <v>25</v>
      </c>
      <c r="J27" s="142" t="str">
        <f>IF('Rekapitulace stavby'!AN19="","",'Rekapitulace stavby'!AN19)</f>
        <v/>
      </c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2" t="str">
        <f>IF('Rekapitulace stavby'!E20="","",'Rekapitulace stavby'!E20)</f>
        <v xml:space="preserve"> </v>
      </c>
      <c r="F28" s="39"/>
      <c r="G28" s="39"/>
      <c r="H28" s="39"/>
      <c r="I28" s="153" t="s">
        <v>27</v>
      </c>
      <c r="J28" s="142" t="str">
        <f>IF('Rekapitulace stavby'!AN20="","",'Rekapitulace stavby'!AN20)</f>
        <v/>
      </c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3" t="s">
        <v>35</v>
      </c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6.5" customHeight="1">
      <c r="A31" s="157"/>
      <c r="B31" s="158"/>
      <c r="C31" s="157"/>
      <c r="D31" s="157"/>
      <c r="E31" s="159" t="s">
        <v>1</v>
      </c>
      <c r="F31" s="159"/>
      <c r="G31" s="159"/>
      <c r="H31" s="159"/>
      <c r="I31" s="157"/>
      <c r="J31" s="157"/>
      <c r="K31" s="157"/>
      <c r="L31" s="160"/>
      <c r="S31" s="157"/>
      <c r="T31" s="157"/>
      <c r="U31" s="157"/>
      <c r="V31" s="157"/>
      <c r="W31" s="157"/>
      <c r="X31" s="157"/>
      <c r="Y31" s="157"/>
      <c r="Z31" s="157"/>
      <c r="AA31" s="157"/>
      <c r="AB31" s="157"/>
      <c r="AC31" s="157"/>
      <c r="AD31" s="157"/>
      <c r="AE31" s="157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1"/>
      <c r="E33" s="161"/>
      <c r="F33" s="161"/>
      <c r="G33" s="161"/>
      <c r="H33" s="161"/>
      <c r="I33" s="161"/>
      <c r="J33" s="161"/>
      <c r="K33" s="161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2" t="s">
        <v>36</v>
      </c>
      <c r="E34" s="39"/>
      <c r="F34" s="39"/>
      <c r="G34" s="39"/>
      <c r="H34" s="39"/>
      <c r="I34" s="39"/>
      <c r="J34" s="163">
        <f>ROUND(J125,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1"/>
      <c r="E35" s="161"/>
      <c r="F35" s="161"/>
      <c r="G35" s="161"/>
      <c r="H35" s="161"/>
      <c r="I35" s="161"/>
      <c r="J35" s="161"/>
      <c r="K35" s="161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4" t="s">
        <v>38</v>
      </c>
      <c r="G36" s="39"/>
      <c r="H36" s="39"/>
      <c r="I36" s="164" t="s">
        <v>37</v>
      </c>
      <c r="J36" s="164" t="s">
        <v>39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65" t="s">
        <v>40</v>
      </c>
      <c r="E37" s="153" t="s">
        <v>41</v>
      </c>
      <c r="F37" s="166">
        <f>ROUND((SUM(BE125:BE127)),  2)</f>
        <v>0</v>
      </c>
      <c r="G37" s="39"/>
      <c r="H37" s="39"/>
      <c r="I37" s="167">
        <v>0.20999999999999999</v>
      </c>
      <c r="J37" s="166">
        <f>ROUND(((SUM(BE125:BE127))*I37),  2)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53" t="s">
        <v>42</v>
      </c>
      <c r="F38" s="166">
        <f>ROUND((SUM(BF125:BF127)),  2)</f>
        <v>0</v>
      </c>
      <c r="G38" s="39"/>
      <c r="H38" s="39"/>
      <c r="I38" s="167">
        <v>0.12</v>
      </c>
      <c r="J38" s="166">
        <f>ROUND(((SUM(BF125:BF127))*I38),  2)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3" t="s">
        <v>43</v>
      </c>
      <c r="F39" s="166">
        <f>ROUND((SUM(BG125:BG127)),  2)</f>
        <v>0</v>
      </c>
      <c r="G39" s="39"/>
      <c r="H39" s="39"/>
      <c r="I39" s="167">
        <v>0.20999999999999999</v>
      </c>
      <c r="J39" s="166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3" t="s">
        <v>44</v>
      </c>
      <c r="F40" s="166">
        <f>ROUND((SUM(BH125:BH127)),  2)</f>
        <v>0</v>
      </c>
      <c r="G40" s="39"/>
      <c r="H40" s="39"/>
      <c r="I40" s="167">
        <v>0.12</v>
      </c>
      <c r="J40" s="166">
        <f>0</f>
        <v>0</v>
      </c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53" t="s">
        <v>45</v>
      </c>
      <c r="F41" s="166">
        <f>ROUND((SUM(BI125:BI127)),  2)</f>
        <v>0</v>
      </c>
      <c r="G41" s="39"/>
      <c r="H41" s="39"/>
      <c r="I41" s="167">
        <v>0</v>
      </c>
      <c r="J41" s="166">
        <f>0</f>
        <v>0</v>
      </c>
      <c r="K41" s="39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68"/>
      <c r="D43" s="169" t="s">
        <v>46</v>
      </c>
      <c r="E43" s="170"/>
      <c r="F43" s="170"/>
      <c r="G43" s="171" t="s">
        <v>47</v>
      </c>
      <c r="H43" s="172" t="s">
        <v>48</v>
      </c>
      <c r="I43" s="170"/>
      <c r="J43" s="173">
        <f>SUM(J34:J41)</f>
        <v>0</v>
      </c>
      <c r="K43" s="174"/>
      <c r="L43" s="64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64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5" t="s">
        <v>49</v>
      </c>
      <c r="E50" s="176"/>
      <c r="F50" s="176"/>
      <c r="G50" s="175" t="s">
        <v>50</v>
      </c>
      <c r="H50" s="176"/>
      <c r="I50" s="176"/>
      <c r="J50" s="176"/>
      <c r="K50" s="176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7" t="s">
        <v>51</v>
      </c>
      <c r="E61" s="178"/>
      <c r="F61" s="179" t="s">
        <v>52</v>
      </c>
      <c r="G61" s="177" t="s">
        <v>51</v>
      </c>
      <c r="H61" s="178"/>
      <c r="I61" s="178"/>
      <c r="J61" s="180" t="s">
        <v>52</v>
      </c>
      <c r="K61" s="178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5" t="s">
        <v>53</v>
      </c>
      <c r="E65" s="181"/>
      <c r="F65" s="181"/>
      <c r="G65" s="175" t="s">
        <v>54</v>
      </c>
      <c r="H65" s="181"/>
      <c r="I65" s="181"/>
      <c r="J65" s="181"/>
      <c r="K65" s="181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7" t="s">
        <v>51</v>
      </c>
      <c r="E76" s="178"/>
      <c r="F76" s="179" t="s">
        <v>52</v>
      </c>
      <c r="G76" s="177" t="s">
        <v>51</v>
      </c>
      <c r="H76" s="178"/>
      <c r="I76" s="178"/>
      <c r="J76" s="180" t="s">
        <v>52</v>
      </c>
      <c r="K76" s="178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2"/>
      <c r="C77" s="183"/>
      <c r="D77" s="183"/>
      <c r="E77" s="183"/>
      <c r="F77" s="183"/>
      <c r="G77" s="183"/>
      <c r="H77" s="183"/>
      <c r="I77" s="183"/>
      <c r="J77" s="183"/>
      <c r="K77" s="183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4"/>
      <c r="C81" s="185"/>
      <c r="D81" s="185"/>
      <c r="E81" s="185"/>
      <c r="F81" s="185"/>
      <c r="G81" s="185"/>
      <c r="H81" s="185"/>
      <c r="I81" s="185"/>
      <c r="J81" s="185"/>
      <c r="K81" s="185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217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6" t="str">
        <f>E7</f>
        <v>REKONSTRUKCE HOTELU KVĚTNICE - 3. etapa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198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1" customFormat="1" ht="16.5" customHeight="1">
      <c r="B87" s="22"/>
      <c r="C87" s="23"/>
      <c r="D87" s="23"/>
      <c r="E87" s="186" t="s">
        <v>2073</v>
      </c>
      <c r="F87" s="23"/>
      <c r="G87" s="23"/>
      <c r="H87" s="23"/>
      <c r="I87" s="23"/>
      <c r="J87" s="23"/>
      <c r="K87" s="23"/>
      <c r="L87" s="21"/>
    </row>
    <row r="88" s="1" customFormat="1" ht="12" customHeight="1">
      <c r="B88" s="22"/>
      <c r="C88" s="33" t="s">
        <v>206</v>
      </c>
      <c r="D88" s="23"/>
      <c r="E88" s="23"/>
      <c r="F88" s="23"/>
      <c r="G88" s="23"/>
      <c r="H88" s="23"/>
      <c r="I88" s="23"/>
      <c r="J88" s="23"/>
      <c r="K88" s="23"/>
      <c r="L88" s="21"/>
    </row>
    <row r="89" s="2" customFormat="1" ht="16.5" customHeight="1">
      <c r="A89" s="39"/>
      <c r="B89" s="40"/>
      <c r="C89" s="41"/>
      <c r="D89" s="41"/>
      <c r="E89" s="310" t="s">
        <v>2863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12" customHeight="1">
      <c r="A90" s="39"/>
      <c r="B90" s="40"/>
      <c r="C90" s="33" t="s">
        <v>1390</v>
      </c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30" customHeight="1">
      <c r="A91" s="39"/>
      <c r="B91" s="40"/>
      <c r="C91" s="41"/>
      <c r="D91" s="41"/>
      <c r="E91" s="77" t="str">
        <f>E13</f>
        <v>D.1.4.5.4 - U - Elektroinstalace - Ostatní montáže - ubytování</v>
      </c>
      <c r="F91" s="41"/>
      <c r="G91" s="41"/>
      <c r="H91" s="41"/>
      <c r="I91" s="41"/>
      <c r="J91" s="41"/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2" customHeight="1">
      <c r="A93" s="39"/>
      <c r="B93" s="40"/>
      <c r="C93" s="33" t="s">
        <v>20</v>
      </c>
      <c r="D93" s="41"/>
      <c r="E93" s="41"/>
      <c r="F93" s="28" t="str">
        <f>F16</f>
        <v>Tišnov</v>
      </c>
      <c r="G93" s="41"/>
      <c r="H93" s="41"/>
      <c r="I93" s="33" t="s">
        <v>22</v>
      </c>
      <c r="J93" s="80" t="str">
        <f>IF(J16="","",J16)</f>
        <v>15. 5. 2025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25.65" customHeight="1">
      <c r="A95" s="39"/>
      <c r="B95" s="40"/>
      <c r="C95" s="33" t="s">
        <v>24</v>
      </c>
      <c r="D95" s="41"/>
      <c r="E95" s="41"/>
      <c r="F95" s="28" t="str">
        <f>E19</f>
        <v>Město Tišnov</v>
      </c>
      <c r="G95" s="41"/>
      <c r="H95" s="41"/>
      <c r="I95" s="33" t="s">
        <v>30</v>
      </c>
      <c r="J95" s="37" t="str">
        <f>E25</f>
        <v>BURIAN-KŘIVINKA ARCHITECTS</v>
      </c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15.15" customHeight="1">
      <c r="A96" s="39"/>
      <c r="B96" s="40"/>
      <c r="C96" s="33" t="s">
        <v>28</v>
      </c>
      <c r="D96" s="41"/>
      <c r="E96" s="41"/>
      <c r="F96" s="28" t="str">
        <f>IF(E22="","",E22)</f>
        <v>Vyplň údaj</v>
      </c>
      <c r="G96" s="41"/>
      <c r="H96" s="41"/>
      <c r="I96" s="33" t="s">
        <v>33</v>
      </c>
      <c r="J96" s="37" t="str">
        <f>E28</f>
        <v xml:space="preserve"> 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9.28" customHeight="1">
      <c r="A98" s="39"/>
      <c r="B98" s="40"/>
      <c r="C98" s="187" t="s">
        <v>218</v>
      </c>
      <c r="D98" s="188"/>
      <c r="E98" s="188"/>
      <c r="F98" s="188"/>
      <c r="G98" s="188"/>
      <c r="H98" s="188"/>
      <c r="I98" s="188"/>
      <c r="J98" s="189" t="s">
        <v>219</v>
      </c>
      <c r="K98" s="188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s="2" customFormat="1" ht="22.8" customHeight="1">
      <c r="A100" s="39"/>
      <c r="B100" s="40"/>
      <c r="C100" s="190" t="s">
        <v>220</v>
      </c>
      <c r="D100" s="41"/>
      <c r="E100" s="41"/>
      <c r="F100" s="41"/>
      <c r="G100" s="41"/>
      <c r="H100" s="41"/>
      <c r="I100" s="41"/>
      <c r="J100" s="111">
        <f>J125</f>
        <v>0</v>
      </c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221</v>
      </c>
    </row>
    <row r="101" s="9" customFormat="1" ht="24.96" customHeight="1">
      <c r="A101" s="9"/>
      <c r="B101" s="191"/>
      <c r="C101" s="192"/>
      <c r="D101" s="193" t="s">
        <v>1770</v>
      </c>
      <c r="E101" s="194"/>
      <c r="F101" s="194"/>
      <c r="G101" s="194"/>
      <c r="H101" s="194"/>
      <c r="I101" s="194"/>
      <c r="J101" s="195">
        <f>J126</f>
        <v>0</v>
      </c>
      <c r="K101" s="192"/>
      <c r="L101" s="196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2" customFormat="1" ht="21.84" customHeight="1">
      <c r="A102" s="39"/>
      <c r="B102" s="40"/>
      <c r="C102" s="41"/>
      <c r="D102" s="41"/>
      <c r="E102" s="41"/>
      <c r="F102" s="41"/>
      <c r="G102" s="41"/>
      <c r="H102" s="41"/>
      <c r="I102" s="41"/>
      <c r="J102" s="41"/>
      <c r="K102" s="41"/>
      <c r="L102" s="64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</row>
    <row r="103" s="2" customFormat="1" ht="6.96" customHeight="1">
      <c r="A103" s="39"/>
      <c r="B103" s="67"/>
      <c r="C103" s="68"/>
      <c r="D103" s="68"/>
      <c r="E103" s="68"/>
      <c r="F103" s="68"/>
      <c r="G103" s="68"/>
      <c r="H103" s="68"/>
      <c r="I103" s="68"/>
      <c r="J103" s="68"/>
      <c r="K103" s="68"/>
      <c r="L103" s="64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</row>
    <row r="107" s="2" customFormat="1" ht="6.96" customHeight="1">
      <c r="A107" s="39"/>
      <c r="B107" s="69"/>
      <c r="C107" s="70"/>
      <c r="D107" s="70"/>
      <c r="E107" s="70"/>
      <c r="F107" s="70"/>
      <c r="G107" s="70"/>
      <c r="H107" s="70"/>
      <c r="I107" s="70"/>
      <c r="J107" s="70"/>
      <c r="K107" s="70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24.96" customHeight="1">
      <c r="A108" s="39"/>
      <c r="B108" s="40"/>
      <c r="C108" s="24" t="s">
        <v>238</v>
      </c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6.96" customHeight="1">
      <c r="A109" s="39"/>
      <c r="B109" s="40"/>
      <c r="C109" s="41"/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12" customHeight="1">
      <c r="A110" s="39"/>
      <c r="B110" s="40"/>
      <c r="C110" s="33" t="s">
        <v>16</v>
      </c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16.5" customHeight="1">
      <c r="A111" s="39"/>
      <c r="B111" s="40"/>
      <c r="C111" s="41"/>
      <c r="D111" s="41"/>
      <c r="E111" s="186" t="str">
        <f>E7</f>
        <v>REKONSTRUKCE HOTELU KVĚTNICE - 3. etapa</v>
      </c>
      <c r="F111" s="33"/>
      <c r="G111" s="33"/>
      <c r="H111" s="33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1" customFormat="1" ht="12" customHeight="1">
      <c r="B112" s="22"/>
      <c r="C112" s="33" t="s">
        <v>198</v>
      </c>
      <c r="D112" s="23"/>
      <c r="E112" s="23"/>
      <c r="F112" s="23"/>
      <c r="G112" s="23"/>
      <c r="H112" s="23"/>
      <c r="I112" s="23"/>
      <c r="J112" s="23"/>
      <c r="K112" s="23"/>
      <c r="L112" s="21"/>
    </row>
    <row r="113" s="1" customFormat="1" ht="16.5" customHeight="1">
      <c r="B113" s="22"/>
      <c r="C113" s="23"/>
      <c r="D113" s="23"/>
      <c r="E113" s="186" t="s">
        <v>2073</v>
      </c>
      <c r="F113" s="23"/>
      <c r="G113" s="23"/>
      <c r="H113" s="23"/>
      <c r="I113" s="23"/>
      <c r="J113" s="23"/>
      <c r="K113" s="23"/>
      <c r="L113" s="21"/>
    </row>
    <row r="114" s="1" customFormat="1" ht="12" customHeight="1">
      <c r="B114" s="22"/>
      <c r="C114" s="33" t="s">
        <v>206</v>
      </c>
      <c r="D114" s="23"/>
      <c r="E114" s="23"/>
      <c r="F114" s="23"/>
      <c r="G114" s="23"/>
      <c r="H114" s="23"/>
      <c r="I114" s="23"/>
      <c r="J114" s="23"/>
      <c r="K114" s="23"/>
      <c r="L114" s="21"/>
    </row>
    <row r="115" s="2" customFormat="1" ht="16.5" customHeight="1">
      <c r="A115" s="39"/>
      <c r="B115" s="40"/>
      <c r="C115" s="41"/>
      <c r="D115" s="41"/>
      <c r="E115" s="310" t="s">
        <v>2863</v>
      </c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2" customHeight="1">
      <c r="A116" s="39"/>
      <c r="B116" s="40"/>
      <c r="C116" s="33" t="s">
        <v>1390</v>
      </c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30" customHeight="1">
      <c r="A117" s="39"/>
      <c r="B117" s="40"/>
      <c r="C117" s="41"/>
      <c r="D117" s="41"/>
      <c r="E117" s="77" t="str">
        <f>E13</f>
        <v>D.1.4.5.4 - U - Elektroinstalace - Ostatní montáže - ubytování</v>
      </c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6.96" customHeight="1">
      <c r="A118" s="39"/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2" customHeight="1">
      <c r="A119" s="39"/>
      <c r="B119" s="40"/>
      <c r="C119" s="33" t="s">
        <v>20</v>
      </c>
      <c r="D119" s="41"/>
      <c r="E119" s="41"/>
      <c r="F119" s="28" t="str">
        <f>F16</f>
        <v>Tišnov</v>
      </c>
      <c r="G119" s="41"/>
      <c r="H119" s="41"/>
      <c r="I119" s="33" t="s">
        <v>22</v>
      </c>
      <c r="J119" s="80" t="str">
        <f>IF(J16="","",J16)</f>
        <v>15. 5. 2025</v>
      </c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6.96" customHeight="1">
      <c r="A120" s="39"/>
      <c r="B120" s="40"/>
      <c r="C120" s="41"/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25.65" customHeight="1">
      <c r="A121" s="39"/>
      <c r="B121" s="40"/>
      <c r="C121" s="33" t="s">
        <v>24</v>
      </c>
      <c r="D121" s="41"/>
      <c r="E121" s="41"/>
      <c r="F121" s="28" t="str">
        <f>E19</f>
        <v>Město Tišnov</v>
      </c>
      <c r="G121" s="41"/>
      <c r="H121" s="41"/>
      <c r="I121" s="33" t="s">
        <v>30</v>
      </c>
      <c r="J121" s="37" t="str">
        <f>E25</f>
        <v>BURIAN-KŘIVINKA ARCHITECTS</v>
      </c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5.15" customHeight="1">
      <c r="A122" s="39"/>
      <c r="B122" s="40"/>
      <c r="C122" s="33" t="s">
        <v>28</v>
      </c>
      <c r="D122" s="41"/>
      <c r="E122" s="41"/>
      <c r="F122" s="28" t="str">
        <f>IF(E22="","",E22)</f>
        <v>Vyplň údaj</v>
      </c>
      <c r="G122" s="41"/>
      <c r="H122" s="41"/>
      <c r="I122" s="33" t="s">
        <v>33</v>
      </c>
      <c r="J122" s="37" t="str">
        <f>E28</f>
        <v xml:space="preserve"> </v>
      </c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0.32" customHeight="1">
      <c r="A123" s="39"/>
      <c r="B123" s="40"/>
      <c r="C123" s="41"/>
      <c r="D123" s="41"/>
      <c r="E123" s="41"/>
      <c r="F123" s="41"/>
      <c r="G123" s="41"/>
      <c r="H123" s="41"/>
      <c r="I123" s="41"/>
      <c r="J123" s="41"/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11" customFormat="1" ht="29.28" customHeight="1">
      <c r="A124" s="202"/>
      <c r="B124" s="203"/>
      <c r="C124" s="204" t="s">
        <v>239</v>
      </c>
      <c r="D124" s="205" t="s">
        <v>61</v>
      </c>
      <c r="E124" s="205" t="s">
        <v>57</v>
      </c>
      <c r="F124" s="205" t="s">
        <v>58</v>
      </c>
      <c r="G124" s="205" t="s">
        <v>240</v>
      </c>
      <c r="H124" s="205" t="s">
        <v>241</v>
      </c>
      <c r="I124" s="205" t="s">
        <v>242</v>
      </c>
      <c r="J124" s="205" t="s">
        <v>219</v>
      </c>
      <c r="K124" s="206" t="s">
        <v>243</v>
      </c>
      <c r="L124" s="207"/>
      <c r="M124" s="101" t="s">
        <v>1</v>
      </c>
      <c r="N124" s="102" t="s">
        <v>40</v>
      </c>
      <c r="O124" s="102" t="s">
        <v>244</v>
      </c>
      <c r="P124" s="102" t="s">
        <v>245</v>
      </c>
      <c r="Q124" s="102" t="s">
        <v>246</v>
      </c>
      <c r="R124" s="102" t="s">
        <v>247</v>
      </c>
      <c r="S124" s="102" t="s">
        <v>248</v>
      </c>
      <c r="T124" s="103" t="s">
        <v>249</v>
      </c>
      <c r="U124" s="202"/>
      <c r="V124" s="202"/>
      <c r="W124" s="202"/>
      <c r="X124" s="202"/>
      <c r="Y124" s="202"/>
      <c r="Z124" s="202"/>
      <c r="AA124" s="202"/>
      <c r="AB124" s="202"/>
      <c r="AC124" s="202"/>
      <c r="AD124" s="202"/>
      <c r="AE124" s="202"/>
    </row>
    <row r="125" s="2" customFormat="1" ht="22.8" customHeight="1">
      <c r="A125" s="39"/>
      <c r="B125" s="40"/>
      <c r="C125" s="108" t="s">
        <v>250</v>
      </c>
      <c r="D125" s="41"/>
      <c r="E125" s="41"/>
      <c r="F125" s="41"/>
      <c r="G125" s="41"/>
      <c r="H125" s="41"/>
      <c r="I125" s="41"/>
      <c r="J125" s="208">
        <f>BK125</f>
        <v>0</v>
      </c>
      <c r="K125" s="41"/>
      <c r="L125" s="45"/>
      <c r="M125" s="104"/>
      <c r="N125" s="209"/>
      <c r="O125" s="105"/>
      <c r="P125" s="210">
        <f>P126</f>
        <v>0</v>
      </c>
      <c r="Q125" s="105"/>
      <c r="R125" s="210">
        <f>R126</f>
        <v>0</v>
      </c>
      <c r="S125" s="105"/>
      <c r="T125" s="211">
        <f>T126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T125" s="18" t="s">
        <v>75</v>
      </c>
      <c r="AU125" s="18" t="s">
        <v>221</v>
      </c>
      <c r="BK125" s="212">
        <f>BK126</f>
        <v>0</v>
      </c>
    </row>
    <row r="126" s="12" customFormat="1" ht="25.92" customHeight="1">
      <c r="A126" s="12"/>
      <c r="B126" s="213"/>
      <c r="C126" s="214"/>
      <c r="D126" s="215" t="s">
        <v>75</v>
      </c>
      <c r="E126" s="216" t="s">
        <v>1771</v>
      </c>
      <c r="F126" s="216" t="s">
        <v>1772</v>
      </c>
      <c r="G126" s="214"/>
      <c r="H126" s="214"/>
      <c r="I126" s="217"/>
      <c r="J126" s="218">
        <f>BK126</f>
        <v>0</v>
      </c>
      <c r="K126" s="214"/>
      <c r="L126" s="219"/>
      <c r="M126" s="220"/>
      <c r="N126" s="221"/>
      <c r="O126" s="221"/>
      <c r="P126" s="222">
        <f>P127</f>
        <v>0</v>
      </c>
      <c r="Q126" s="221"/>
      <c r="R126" s="222">
        <f>R127</f>
        <v>0</v>
      </c>
      <c r="S126" s="221"/>
      <c r="T126" s="223">
        <f>T127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24" t="s">
        <v>83</v>
      </c>
      <c r="AT126" s="225" t="s">
        <v>75</v>
      </c>
      <c r="AU126" s="225" t="s">
        <v>76</v>
      </c>
      <c r="AY126" s="224" t="s">
        <v>253</v>
      </c>
      <c r="BK126" s="226">
        <f>BK127</f>
        <v>0</v>
      </c>
    </row>
    <row r="127" s="2" customFormat="1" ht="16.5" customHeight="1">
      <c r="A127" s="39"/>
      <c r="B127" s="40"/>
      <c r="C127" s="229" t="s">
        <v>83</v>
      </c>
      <c r="D127" s="229" t="s">
        <v>256</v>
      </c>
      <c r="E127" s="230" t="s">
        <v>1773</v>
      </c>
      <c r="F127" s="231" t="s">
        <v>1774</v>
      </c>
      <c r="G127" s="232" t="s">
        <v>1372</v>
      </c>
      <c r="H127" s="233">
        <v>195</v>
      </c>
      <c r="I127" s="234"/>
      <c r="J127" s="235">
        <f>ROUND(I127*H127,2)</f>
        <v>0</v>
      </c>
      <c r="K127" s="231" t="s">
        <v>1</v>
      </c>
      <c r="L127" s="45"/>
      <c r="M127" s="302" t="s">
        <v>1</v>
      </c>
      <c r="N127" s="303" t="s">
        <v>41</v>
      </c>
      <c r="O127" s="304"/>
      <c r="P127" s="305">
        <f>O127*H127</f>
        <v>0</v>
      </c>
      <c r="Q127" s="305">
        <v>0</v>
      </c>
      <c r="R127" s="305">
        <f>Q127*H127</f>
        <v>0</v>
      </c>
      <c r="S127" s="305">
        <v>0</v>
      </c>
      <c r="T127" s="306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40" t="s">
        <v>260</v>
      </c>
      <c r="AT127" s="240" t="s">
        <v>256</v>
      </c>
      <c r="AU127" s="240" t="s">
        <v>83</v>
      </c>
      <c r="AY127" s="18" t="s">
        <v>253</v>
      </c>
      <c r="BE127" s="241">
        <f>IF(N127="základní",J127,0)</f>
        <v>0</v>
      </c>
      <c r="BF127" s="241">
        <f>IF(N127="snížená",J127,0)</f>
        <v>0</v>
      </c>
      <c r="BG127" s="241">
        <f>IF(N127="zákl. přenesená",J127,0)</f>
        <v>0</v>
      </c>
      <c r="BH127" s="241">
        <f>IF(N127="sníž. přenesená",J127,0)</f>
        <v>0</v>
      </c>
      <c r="BI127" s="241">
        <f>IF(N127="nulová",J127,0)</f>
        <v>0</v>
      </c>
      <c r="BJ127" s="18" t="s">
        <v>83</v>
      </c>
      <c r="BK127" s="241">
        <f>ROUND(I127*H127,2)</f>
        <v>0</v>
      </c>
      <c r="BL127" s="18" t="s">
        <v>260</v>
      </c>
      <c r="BM127" s="240" t="s">
        <v>398</v>
      </c>
    </row>
    <row r="128" s="2" customFormat="1" ht="6.96" customHeight="1">
      <c r="A128" s="39"/>
      <c r="B128" s="67"/>
      <c r="C128" s="68"/>
      <c r="D128" s="68"/>
      <c r="E128" s="68"/>
      <c r="F128" s="68"/>
      <c r="G128" s="68"/>
      <c r="H128" s="68"/>
      <c r="I128" s="68"/>
      <c r="J128" s="68"/>
      <c r="K128" s="68"/>
      <c r="L128" s="45"/>
      <c r="M128" s="39"/>
      <c r="O128" s="39"/>
      <c r="P128" s="39"/>
      <c r="Q128" s="39"/>
      <c r="R128" s="39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</sheetData>
  <sheetProtection sheet="1" autoFilter="0" formatColumns="0" formatRows="0" objects="1" scenarios="1" spinCount="100000" saltValue="fUydYY+9df4iw6sR5kbNSsafQvkbHfHgOaeVxSmqDGEnqRiqGothS+DUW78l8630Sd30Yq8XAdMR3cB5Y3tTXw==" hashValue="5PkKehrV9bZS3FPaWluPeOzFPYzr6IIK4lImw/+L1sZ2rXo5PeY2SQ/mY0ST7kVF3Rz7DFf7HKGjUaCfqFGSTg==" algorithmName="SHA-512" password="CC35"/>
  <autoFilter ref="C124:K127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1:H111"/>
    <mergeCell ref="E115:H115"/>
    <mergeCell ref="E113:H113"/>
    <mergeCell ref="E117:H117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174</v>
      </c>
    </row>
    <row r="3" s="1" customFormat="1" ht="6.96" customHeight="1">
      <c r="B3" s="149"/>
      <c r="C3" s="150"/>
      <c r="D3" s="150"/>
      <c r="E3" s="150"/>
      <c r="F3" s="150"/>
      <c r="G3" s="150"/>
      <c r="H3" s="150"/>
      <c r="I3" s="150"/>
      <c r="J3" s="150"/>
      <c r="K3" s="150"/>
      <c r="L3" s="21"/>
      <c r="AT3" s="18" t="s">
        <v>85</v>
      </c>
    </row>
    <row r="4" s="1" customFormat="1" ht="24.96" customHeight="1">
      <c r="B4" s="21"/>
      <c r="D4" s="151" t="s">
        <v>184</v>
      </c>
      <c r="L4" s="21"/>
      <c r="M4" s="152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3" t="s">
        <v>16</v>
      </c>
      <c r="L6" s="21"/>
    </row>
    <row r="7" s="1" customFormat="1" ht="16.5" customHeight="1">
      <c r="B7" s="21"/>
      <c r="E7" s="154" t="str">
        <f>'Rekapitulace stavby'!K6</f>
        <v>REKONSTRUKCE HOTELU KVĚTNICE - 3. etapa</v>
      </c>
      <c r="F7" s="153"/>
      <c r="G7" s="153"/>
      <c r="H7" s="153"/>
      <c r="L7" s="21"/>
    </row>
    <row r="8" s="1" customFormat="1" ht="12" customHeight="1">
      <c r="B8" s="21"/>
      <c r="D8" s="153" t="s">
        <v>198</v>
      </c>
      <c r="L8" s="21"/>
    </row>
    <row r="9" s="2" customFormat="1" ht="16.5" customHeight="1">
      <c r="A9" s="39"/>
      <c r="B9" s="45"/>
      <c r="C9" s="39"/>
      <c r="D9" s="39"/>
      <c r="E9" s="154" t="s">
        <v>2073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3" t="s">
        <v>206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5" t="s">
        <v>2984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3" t="s">
        <v>18</v>
      </c>
      <c r="E13" s="39"/>
      <c r="F13" s="142" t="s">
        <v>1</v>
      </c>
      <c r="G13" s="39"/>
      <c r="H13" s="39"/>
      <c r="I13" s="153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3" t="s">
        <v>20</v>
      </c>
      <c r="E14" s="39"/>
      <c r="F14" s="142" t="s">
        <v>21</v>
      </c>
      <c r="G14" s="39"/>
      <c r="H14" s="39"/>
      <c r="I14" s="153" t="s">
        <v>22</v>
      </c>
      <c r="J14" s="156" t="str">
        <f>'Rekapitulace stavby'!AN8</f>
        <v>15. 5. 2025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3" t="s">
        <v>24</v>
      </c>
      <c r="E16" s="39"/>
      <c r="F16" s="39"/>
      <c r="G16" s="39"/>
      <c r="H16" s="39"/>
      <c r="I16" s="153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3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3" t="s">
        <v>28</v>
      </c>
      <c r="E19" s="39"/>
      <c r="F19" s="39"/>
      <c r="G19" s="39"/>
      <c r="H19" s="39"/>
      <c r="I19" s="153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3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3" t="s">
        <v>30</v>
      </c>
      <c r="E22" s="39"/>
      <c r="F22" s="39"/>
      <c r="G22" s="39"/>
      <c r="H22" s="39"/>
      <c r="I22" s="153" t="s">
        <v>25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31</v>
      </c>
      <c r="F23" s="39"/>
      <c r="G23" s="39"/>
      <c r="H23" s="39"/>
      <c r="I23" s="153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3" t="s">
        <v>33</v>
      </c>
      <c r="E25" s="39"/>
      <c r="F25" s="39"/>
      <c r="G25" s="39"/>
      <c r="H25" s="39"/>
      <c r="I25" s="153" t="s">
        <v>25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3" t="s">
        <v>27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3" t="s">
        <v>35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7"/>
      <c r="B29" s="158"/>
      <c r="C29" s="157"/>
      <c r="D29" s="157"/>
      <c r="E29" s="159" t="s">
        <v>1</v>
      </c>
      <c r="F29" s="159"/>
      <c r="G29" s="159"/>
      <c r="H29" s="159"/>
      <c r="I29" s="157"/>
      <c r="J29" s="157"/>
      <c r="K29" s="157"/>
      <c r="L29" s="160"/>
      <c r="S29" s="157"/>
      <c r="T29" s="157"/>
      <c r="U29" s="157"/>
      <c r="V29" s="157"/>
      <c r="W29" s="157"/>
      <c r="X29" s="157"/>
      <c r="Y29" s="157"/>
      <c r="Z29" s="157"/>
      <c r="AA29" s="157"/>
      <c r="AB29" s="157"/>
      <c r="AC29" s="157"/>
      <c r="AD29" s="157"/>
      <c r="AE29" s="157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1"/>
      <c r="E31" s="161"/>
      <c r="F31" s="161"/>
      <c r="G31" s="161"/>
      <c r="H31" s="161"/>
      <c r="I31" s="161"/>
      <c r="J31" s="161"/>
      <c r="K31" s="161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2" t="s">
        <v>36</v>
      </c>
      <c r="E32" s="39"/>
      <c r="F32" s="39"/>
      <c r="G32" s="39"/>
      <c r="H32" s="39"/>
      <c r="I32" s="39"/>
      <c r="J32" s="163">
        <f>ROUND(J126,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1"/>
      <c r="E33" s="161"/>
      <c r="F33" s="161"/>
      <c r="G33" s="161"/>
      <c r="H33" s="161"/>
      <c r="I33" s="161"/>
      <c r="J33" s="161"/>
      <c r="K33" s="161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4" t="s">
        <v>38</v>
      </c>
      <c r="G34" s="39"/>
      <c r="H34" s="39"/>
      <c r="I34" s="164" t="s">
        <v>37</v>
      </c>
      <c r="J34" s="164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5" t="s">
        <v>40</v>
      </c>
      <c r="E35" s="153" t="s">
        <v>41</v>
      </c>
      <c r="F35" s="166">
        <f>ROUND((SUM(BE126:BE174)),  2)</f>
        <v>0</v>
      </c>
      <c r="G35" s="39"/>
      <c r="H35" s="39"/>
      <c r="I35" s="167">
        <v>0.20999999999999999</v>
      </c>
      <c r="J35" s="166">
        <f>ROUND(((SUM(BE126:BE174))*I35),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3" t="s">
        <v>42</v>
      </c>
      <c r="F36" s="166">
        <f>ROUND((SUM(BF126:BF174)),  2)</f>
        <v>0</v>
      </c>
      <c r="G36" s="39"/>
      <c r="H36" s="39"/>
      <c r="I36" s="167">
        <v>0.12</v>
      </c>
      <c r="J36" s="166">
        <f>ROUND(((SUM(BF126:BF174))*I36),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3" t="s">
        <v>43</v>
      </c>
      <c r="F37" s="166">
        <f>ROUND((SUM(BG126:BG174)),  2)</f>
        <v>0</v>
      </c>
      <c r="G37" s="39"/>
      <c r="H37" s="39"/>
      <c r="I37" s="167">
        <v>0.20999999999999999</v>
      </c>
      <c r="J37" s="166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3" t="s">
        <v>44</v>
      </c>
      <c r="F38" s="166">
        <f>ROUND((SUM(BH126:BH174)),  2)</f>
        <v>0</v>
      </c>
      <c r="G38" s="39"/>
      <c r="H38" s="39"/>
      <c r="I38" s="167">
        <v>0.12</v>
      </c>
      <c r="J38" s="166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3" t="s">
        <v>45</v>
      </c>
      <c r="F39" s="166">
        <f>ROUND((SUM(BI126:BI174)),  2)</f>
        <v>0</v>
      </c>
      <c r="G39" s="39"/>
      <c r="H39" s="39"/>
      <c r="I39" s="167">
        <v>0</v>
      </c>
      <c r="J39" s="166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8"/>
      <c r="D41" s="169" t="s">
        <v>46</v>
      </c>
      <c r="E41" s="170"/>
      <c r="F41" s="170"/>
      <c r="G41" s="171" t="s">
        <v>47</v>
      </c>
      <c r="H41" s="172" t="s">
        <v>48</v>
      </c>
      <c r="I41" s="170"/>
      <c r="J41" s="173">
        <f>SUM(J32:J39)</f>
        <v>0</v>
      </c>
      <c r="K41" s="174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5" t="s">
        <v>49</v>
      </c>
      <c r="E50" s="176"/>
      <c r="F50" s="176"/>
      <c r="G50" s="175" t="s">
        <v>50</v>
      </c>
      <c r="H50" s="176"/>
      <c r="I50" s="176"/>
      <c r="J50" s="176"/>
      <c r="K50" s="176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7" t="s">
        <v>51</v>
      </c>
      <c r="E61" s="178"/>
      <c r="F61" s="179" t="s">
        <v>52</v>
      </c>
      <c r="G61" s="177" t="s">
        <v>51</v>
      </c>
      <c r="H61" s="178"/>
      <c r="I61" s="178"/>
      <c r="J61" s="180" t="s">
        <v>52</v>
      </c>
      <c r="K61" s="178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5" t="s">
        <v>53</v>
      </c>
      <c r="E65" s="181"/>
      <c r="F65" s="181"/>
      <c r="G65" s="175" t="s">
        <v>54</v>
      </c>
      <c r="H65" s="181"/>
      <c r="I65" s="181"/>
      <c r="J65" s="181"/>
      <c r="K65" s="181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7" t="s">
        <v>51</v>
      </c>
      <c r="E76" s="178"/>
      <c r="F76" s="179" t="s">
        <v>52</v>
      </c>
      <c r="G76" s="177" t="s">
        <v>51</v>
      </c>
      <c r="H76" s="178"/>
      <c r="I76" s="178"/>
      <c r="J76" s="180" t="s">
        <v>52</v>
      </c>
      <c r="K76" s="178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2"/>
      <c r="C77" s="183"/>
      <c r="D77" s="183"/>
      <c r="E77" s="183"/>
      <c r="F77" s="183"/>
      <c r="G77" s="183"/>
      <c r="H77" s="183"/>
      <c r="I77" s="183"/>
      <c r="J77" s="183"/>
      <c r="K77" s="183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4"/>
      <c r="C81" s="185"/>
      <c r="D81" s="185"/>
      <c r="E81" s="185"/>
      <c r="F81" s="185"/>
      <c r="G81" s="185"/>
      <c r="H81" s="185"/>
      <c r="I81" s="185"/>
      <c r="J81" s="185"/>
      <c r="K81" s="185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217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6" t="str">
        <f>E7</f>
        <v>REKONSTRUKCE HOTELU KVĚTNICE - 3. etapa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198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6" t="s">
        <v>2073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206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D.1.4.6 - U - Měření a regulace - ubytování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>Tišnov</v>
      </c>
      <c r="G91" s="41"/>
      <c r="H91" s="41"/>
      <c r="I91" s="33" t="s">
        <v>22</v>
      </c>
      <c r="J91" s="80" t="str">
        <f>IF(J14="","",J14)</f>
        <v>15. 5. 2025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25.65" customHeight="1">
      <c r="A93" s="39"/>
      <c r="B93" s="40"/>
      <c r="C93" s="33" t="s">
        <v>24</v>
      </c>
      <c r="D93" s="41"/>
      <c r="E93" s="41"/>
      <c r="F93" s="28" t="str">
        <f>E17</f>
        <v>Město Tišnov</v>
      </c>
      <c r="G93" s="41"/>
      <c r="H93" s="41"/>
      <c r="I93" s="33" t="s">
        <v>30</v>
      </c>
      <c r="J93" s="37" t="str">
        <f>E23</f>
        <v>BURIAN-KŘIVINKA ARCHITECTS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33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7" t="s">
        <v>218</v>
      </c>
      <c r="D96" s="188"/>
      <c r="E96" s="188"/>
      <c r="F96" s="188"/>
      <c r="G96" s="188"/>
      <c r="H96" s="188"/>
      <c r="I96" s="188"/>
      <c r="J96" s="189" t="s">
        <v>219</v>
      </c>
      <c r="K96" s="188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90" t="s">
        <v>220</v>
      </c>
      <c r="D98" s="41"/>
      <c r="E98" s="41"/>
      <c r="F98" s="41"/>
      <c r="G98" s="41"/>
      <c r="H98" s="41"/>
      <c r="I98" s="41"/>
      <c r="J98" s="111">
        <f>J126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221</v>
      </c>
    </row>
    <row r="99" s="9" customFormat="1" ht="24.96" customHeight="1">
      <c r="A99" s="9"/>
      <c r="B99" s="191"/>
      <c r="C99" s="192"/>
      <c r="D99" s="193" t="s">
        <v>2985</v>
      </c>
      <c r="E99" s="194"/>
      <c r="F99" s="194"/>
      <c r="G99" s="194"/>
      <c r="H99" s="194"/>
      <c r="I99" s="194"/>
      <c r="J99" s="195">
        <f>J127</f>
        <v>0</v>
      </c>
      <c r="K99" s="192"/>
      <c r="L99" s="196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91"/>
      <c r="C100" s="192"/>
      <c r="D100" s="193" t="s">
        <v>2986</v>
      </c>
      <c r="E100" s="194"/>
      <c r="F100" s="194"/>
      <c r="G100" s="194"/>
      <c r="H100" s="194"/>
      <c r="I100" s="194"/>
      <c r="J100" s="195">
        <f>J130</f>
        <v>0</v>
      </c>
      <c r="K100" s="192"/>
      <c r="L100" s="196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9" customFormat="1" ht="24.96" customHeight="1">
      <c r="A101" s="9"/>
      <c r="B101" s="191"/>
      <c r="C101" s="192"/>
      <c r="D101" s="193" t="s">
        <v>2987</v>
      </c>
      <c r="E101" s="194"/>
      <c r="F101" s="194"/>
      <c r="G101" s="194"/>
      <c r="H101" s="194"/>
      <c r="I101" s="194"/>
      <c r="J101" s="195">
        <f>J137</f>
        <v>0</v>
      </c>
      <c r="K101" s="192"/>
      <c r="L101" s="196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91"/>
      <c r="C102" s="192"/>
      <c r="D102" s="193" t="s">
        <v>1779</v>
      </c>
      <c r="E102" s="194"/>
      <c r="F102" s="194"/>
      <c r="G102" s="194"/>
      <c r="H102" s="194"/>
      <c r="I102" s="194"/>
      <c r="J102" s="195">
        <f>J146</f>
        <v>0</v>
      </c>
      <c r="K102" s="192"/>
      <c r="L102" s="196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9" customFormat="1" ht="24.96" customHeight="1">
      <c r="A103" s="9"/>
      <c r="B103" s="191"/>
      <c r="C103" s="192"/>
      <c r="D103" s="193" t="s">
        <v>1780</v>
      </c>
      <c r="E103" s="194"/>
      <c r="F103" s="194"/>
      <c r="G103" s="194"/>
      <c r="H103" s="194"/>
      <c r="I103" s="194"/>
      <c r="J103" s="195">
        <f>J156</f>
        <v>0</v>
      </c>
      <c r="K103" s="192"/>
      <c r="L103" s="196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9" customFormat="1" ht="24.96" customHeight="1">
      <c r="A104" s="9"/>
      <c r="B104" s="191"/>
      <c r="C104" s="192"/>
      <c r="D104" s="193" t="s">
        <v>1781</v>
      </c>
      <c r="E104" s="194"/>
      <c r="F104" s="194"/>
      <c r="G104" s="194"/>
      <c r="H104" s="194"/>
      <c r="I104" s="194"/>
      <c r="J104" s="195">
        <f>J166</f>
        <v>0</v>
      </c>
      <c r="K104" s="192"/>
      <c r="L104" s="196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="2" customFormat="1" ht="21.84" customHeight="1">
      <c r="A105" s="39"/>
      <c r="B105" s="40"/>
      <c r="C105" s="41"/>
      <c r="D105" s="41"/>
      <c r="E105" s="41"/>
      <c r="F105" s="41"/>
      <c r="G105" s="41"/>
      <c r="H105" s="41"/>
      <c r="I105" s="41"/>
      <c r="J105" s="41"/>
      <c r="K105" s="41"/>
      <c r="L105" s="64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6" s="2" customFormat="1" ht="6.96" customHeight="1">
      <c r="A106" s="39"/>
      <c r="B106" s="67"/>
      <c r="C106" s="68"/>
      <c r="D106" s="68"/>
      <c r="E106" s="68"/>
      <c r="F106" s="68"/>
      <c r="G106" s="68"/>
      <c r="H106" s="68"/>
      <c r="I106" s="68"/>
      <c r="J106" s="68"/>
      <c r="K106" s="68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10" s="2" customFormat="1" ht="6.96" customHeight="1">
      <c r="A110" s="39"/>
      <c r="B110" s="69"/>
      <c r="C110" s="70"/>
      <c r="D110" s="70"/>
      <c r="E110" s="70"/>
      <c r="F110" s="70"/>
      <c r="G110" s="70"/>
      <c r="H110" s="70"/>
      <c r="I110" s="70"/>
      <c r="J110" s="70"/>
      <c r="K110" s="70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24.96" customHeight="1">
      <c r="A111" s="39"/>
      <c r="B111" s="40"/>
      <c r="C111" s="24" t="s">
        <v>238</v>
      </c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6.96" customHeight="1">
      <c r="A112" s="39"/>
      <c r="B112" s="40"/>
      <c r="C112" s="41"/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2" customHeight="1">
      <c r="A113" s="39"/>
      <c r="B113" s="40"/>
      <c r="C113" s="33" t="s">
        <v>16</v>
      </c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6.5" customHeight="1">
      <c r="A114" s="39"/>
      <c r="B114" s="40"/>
      <c r="C114" s="41"/>
      <c r="D114" s="41"/>
      <c r="E114" s="186" t="str">
        <f>E7</f>
        <v>REKONSTRUKCE HOTELU KVĚTNICE - 3. etapa</v>
      </c>
      <c r="F114" s="33"/>
      <c r="G114" s="33"/>
      <c r="H114" s="33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1" customFormat="1" ht="12" customHeight="1">
      <c r="B115" s="22"/>
      <c r="C115" s="33" t="s">
        <v>198</v>
      </c>
      <c r="D115" s="23"/>
      <c r="E115" s="23"/>
      <c r="F115" s="23"/>
      <c r="G115" s="23"/>
      <c r="H115" s="23"/>
      <c r="I115" s="23"/>
      <c r="J115" s="23"/>
      <c r="K115" s="23"/>
      <c r="L115" s="21"/>
    </row>
    <row r="116" s="2" customFormat="1" ht="16.5" customHeight="1">
      <c r="A116" s="39"/>
      <c r="B116" s="40"/>
      <c r="C116" s="41"/>
      <c r="D116" s="41"/>
      <c r="E116" s="186" t="s">
        <v>2073</v>
      </c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2" customHeight="1">
      <c r="A117" s="39"/>
      <c r="B117" s="40"/>
      <c r="C117" s="33" t="s">
        <v>206</v>
      </c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6.5" customHeight="1">
      <c r="A118" s="39"/>
      <c r="B118" s="40"/>
      <c r="C118" s="41"/>
      <c r="D118" s="41"/>
      <c r="E118" s="77" t="str">
        <f>E11</f>
        <v>D.1.4.6 - U - Měření a regulace - ubytování</v>
      </c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6.96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2" customHeight="1">
      <c r="A120" s="39"/>
      <c r="B120" s="40"/>
      <c r="C120" s="33" t="s">
        <v>20</v>
      </c>
      <c r="D120" s="41"/>
      <c r="E120" s="41"/>
      <c r="F120" s="28" t="str">
        <f>F14</f>
        <v>Tišnov</v>
      </c>
      <c r="G120" s="41"/>
      <c r="H120" s="41"/>
      <c r="I120" s="33" t="s">
        <v>22</v>
      </c>
      <c r="J120" s="80" t="str">
        <f>IF(J14="","",J14)</f>
        <v>15. 5. 2025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6.96" customHeight="1">
      <c r="A121" s="39"/>
      <c r="B121" s="40"/>
      <c r="C121" s="41"/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25.65" customHeight="1">
      <c r="A122" s="39"/>
      <c r="B122" s="40"/>
      <c r="C122" s="33" t="s">
        <v>24</v>
      </c>
      <c r="D122" s="41"/>
      <c r="E122" s="41"/>
      <c r="F122" s="28" t="str">
        <f>E17</f>
        <v>Město Tišnov</v>
      </c>
      <c r="G122" s="41"/>
      <c r="H122" s="41"/>
      <c r="I122" s="33" t="s">
        <v>30</v>
      </c>
      <c r="J122" s="37" t="str">
        <f>E23</f>
        <v>BURIAN-KŘIVINKA ARCHITECTS</v>
      </c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5.15" customHeight="1">
      <c r="A123" s="39"/>
      <c r="B123" s="40"/>
      <c r="C123" s="33" t="s">
        <v>28</v>
      </c>
      <c r="D123" s="41"/>
      <c r="E123" s="41"/>
      <c r="F123" s="28" t="str">
        <f>IF(E20="","",E20)</f>
        <v>Vyplň údaj</v>
      </c>
      <c r="G123" s="41"/>
      <c r="H123" s="41"/>
      <c r="I123" s="33" t="s">
        <v>33</v>
      </c>
      <c r="J123" s="37" t="str">
        <f>E26</f>
        <v xml:space="preserve"> </v>
      </c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0.32" customHeight="1">
      <c r="A124" s="39"/>
      <c r="B124" s="40"/>
      <c r="C124" s="41"/>
      <c r="D124" s="41"/>
      <c r="E124" s="41"/>
      <c r="F124" s="41"/>
      <c r="G124" s="41"/>
      <c r="H124" s="41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11" customFormat="1" ht="29.28" customHeight="1">
      <c r="A125" s="202"/>
      <c r="B125" s="203"/>
      <c r="C125" s="204" t="s">
        <v>239</v>
      </c>
      <c r="D125" s="205" t="s">
        <v>61</v>
      </c>
      <c r="E125" s="205" t="s">
        <v>57</v>
      </c>
      <c r="F125" s="205" t="s">
        <v>58</v>
      </c>
      <c r="G125" s="205" t="s">
        <v>240</v>
      </c>
      <c r="H125" s="205" t="s">
        <v>241</v>
      </c>
      <c r="I125" s="205" t="s">
        <v>242</v>
      </c>
      <c r="J125" s="205" t="s">
        <v>219</v>
      </c>
      <c r="K125" s="206" t="s">
        <v>243</v>
      </c>
      <c r="L125" s="207"/>
      <c r="M125" s="101" t="s">
        <v>1</v>
      </c>
      <c r="N125" s="102" t="s">
        <v>40</v>
      </c>
      <c r="O125" s="102" t="s">
        <v>244</v>
      </c>
      <c r="P125" s="102" t="s">
        <v>245</v>
      </c>
      <c r="Q125" s="102" t="s">
        <v>246</v>
      </c>
      <c r="R125" s="102" t="s">
        <v>247</v>
      </c>
      <c r="S125" s="102" t="s">
        <v>248</v>
      </c>
      <c r="T125" s="103" t="s">
        <v>249</v>
      </c>
      <c r="U125" s="202"/>
      <c r="V125" s="202"/>
      <c r="W125" s="202"/>
      <c r="X125" s="202"/>
      <c r="Y125" s="202"/>
      <c r="Z125" s="202"/>
      <c r="AA125" s="202"/>
      <c r="AB125" s="202"/>
      <c r="AC125" s="202"/>
      <c r="AD125" s="202"/>
      <c r="AE125" s="202"/>
    </row>
    <row r="126" s="2" customFormat="1" ht="22.8" customHeight="1">
      <c r="A126" s="39"/>
      <c r="B126" s="40"/>
      <c r="C126" s="108" t="s">
        <v>250</v>
      </c>
      <c r="D126" s="41"/>
      <c r="E126" s="41"/>
      <c r="F126" s="41"/>
      <c r="G126" s="41"/>
      <c r="H126" s="41"/>
      <c r="I126" s="41"/>
      <c r="J126" s="208">
        <f>BK126</f>
        <v>0</v>
      </c>
      <c r="K126" s="41"/>
      <c r="L126" s="45"/>
      <c r="M126" s="104"/>
      <c r="N126" s="209"/>
      <c r="O126" s="105"/>
      <c r="P126" s="210">
        <f>P127+P130+P137+P146+P156+P166</f>
        <v>0</v>
      </c>
      <c r="Q126" s="105"/>
      <c r="R126" s="210">
        <f>R127+R130+R137+R146+R156+R166</f>
        <v>0</v>
      </c>
      <c r="S126" s="105"/>
      <c r="T126" s="211">
        <f>T127+T130+T137+T146+T156+T166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T126" s="18" t="s">
        <v>75</v>
      </c>
      <c r="AU126" s="18" t="s">
        <v>221</v>
      </c>
      <c r="BK126" s="212">
        <f>BK127+BK130+BK137+BK146+BK156+BK166</f>
        <v>0</v>
      </c>
    </row>
    <row r="127" s="12" customFormat="1" ht="25.92" customHeight="1">
      <c r="A127" s="12"/>
      <c r="B127" s="213"/>
      <c r="C127" s="214"/>
      <c r="D127" s="215" t="s">
        <v>75</v>
      </c>
      <c r="E127" s="216" t="s">
        <v>1605</v>
      </c>
      <c r="F127" s="216" t="s">
        <v>1793</v>
      </c>
      <c r="G127" s="214"/>
      <c r="H127" s="214"/>
      <c r="I127" s="217"/>
      <c r="J127" s="218">
        <f>BK127</f>
        <v>0</v>
      </c>
      <c r="K127" s="214"/>
      <c r="L127" s="219"/>
      <c r="M127" s="220"/>
      <c r="N127" s="221"/>
      <c r="O127" s="221"/>
      <c r="P127" s="222">
        <f>SUM(P128:P129)</f>
        <v>0</v>
      </c>
      <c r="Q127" s="221"/>
      <c r="R127" s="222">
        <f>SUM(R128:R129)</f>
        <v>0</v>
      </c>
      <c r="S127" s="221"/>
      <c r="T127" s="223">
        <f>SUM(T128:T129)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24" t="s">
        <v>83</v>
      </c>
      <c r="AT127" s="225" t="s">
        <v>75</v>
      </c>
      <c r="AU127" s="225" t="s">
        <v>76</v>
      </c>
      <c r="AY127" s="224" t="s">
        <v>253</v>
      </c>
      <c r="BK127" s="226">
        <f>SUM(BK128:BK129)</f>
        <v>0</v>
      </c>
    </row>
    <row r="128" s="2" customFormat="1" ht="21.75" customHeight="1">
      <c r="A128" s="39"/>
      <c r="B128" s="40"/>
      <c r="C128" s="229" t="s">
        <v>83</v>
      </c>
      <c r="D128" s="229" t="s">
        <v>256</v>
      </c>
      <c r="E128" s="230" t="s">
        <v>1798</v>
      </c>
      <c r="F128" s="231" t="s">
        <v>1799</v>
      </c>
      <c r="G128" s="232" t="s">
        <v>1372</v>
      </c>
      <c r="H128" s="233">
        <v>1</v>
      </c>
      <c r="I128" s="234"/>
      <c r="J128" s="235">
        <f>ROUND(I128*H128,2)</f>
        <v>0</v>
      </c>
      <c r="K128" s="231" t="s">
        <v>1</v>
      </c>
      <c r="L128" s="45"/>
      <c r="M128" s="236" t="s">
        <v>1</v>
      </c>
      <c r="N128" s="237" t="s">
        <v>41</v>
      </c>
      <c r="O128" s="92"/>
      <c r="P128" s="238">
        <f>O128*H128</f>
        <v>0</v>
      </c>
      <c r="Q128" s="238">
        <v>0</v>
      </c>
      <c r="R128" s="238">
        <f>Q128*H128</f>
        <v>0</v>
      </c>
      <c r="S128" s="238">
        <v>0</v>
      </c>
      <c r="T128" s="239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40" t="s">
        <v>260</v>
      </c>
      <c r="AT128" s="240" t="s">
        <v>256</v>
      </c>
      <c r="AU128" s="240" t="s">
        <v>83</v>
      </c>
      <c r="AY128" s="18" t="s">
        <v>253</v>
      </c>
      <c r="BE128" s="241">
        <f>IF(N128="základní",J128,0)</f>
        <v>0</v>
      </c>
      <c r="BF128" s="241">
        <f>IF(N128="snížená",J128,0)</f>
        <v>0</v>
      </c>
      <c r="BG128" s="241">
        <f>IF(N128="zákl. přenesená",J128,0)</f>
        <v>0</v>
      </c>
      <c r="BH128" s="241">
        <f>IF(N128="sníž. přenesená",J128,0)</f>
        <v>0</v>
      </c>
      <c r="BI128" s="241">
        <f>IF(N128="nulová",J128,0)</f>
        <v>0</v>
      </c>
      <c r="BJ128" s="18" t="s">
        <v>83</v>
      </c>
      <c r="BK128" s="241">
        <f>ROUND(I128*H128,2)</f>
        <v>0</v>
      </c>
      <c r="BL128" s="18" t="s">
        <v>260</v>
      </c>
      <c r="BM128" s="240" t="s">
        <v>85</v>
      </c>
    </row>
    <row r="129" s="2" customFormat="1" ht="24.15" customHeight="1">
      <c r="A129" s="39"/>
      <c r="B129" s="40"/>
      <c r="C129" s="229" t="s">
        <v>85</v>
      </c>
      <c r="D129" s="229" t="s">
        <v>256</v>
      </c>
      <c r="E129" s="230" t="s">
        <v>1816</v>
      </c>
      <c r="F129" s="231" t="s">
        <v>1817</v>
      </c>
      <c r="G129" s="232" t="s">
        <v>1372</v>
      </c>
      <c r="H129" s="233">
        <v>25</v>
      </c>
      <c r="I129" s="234"/>
      <c r="J129" s="235">
        <f>ROUND(I129*H129,2)</f>
        <v>0</v>
      </c>
      <c r="K129" s="231" t="s">
        <v>1</v>
      </c>
      <c r="L129" s="45"/>
      <c r="M129" s="236" t="s">
        <v>1</v>
      </c>
      <c r="N129" s="237" t="s">
        <v>41</v>
      </c>
      <c r="O129" s="92"/>
      <c r="P129" s="238">
        <f>O129*H129</f>
        <v>0</v>
      </c>
      <c r="Q129" s="238">
        <v>0</v>
      </c>
      <c r="R129" s="238">
        <f>Q129*H129</f>
        <v>0</v>
      </c>
      <c r="S129" s="238">
        <v>0</v>
      </c>
      <c r="T129" s="239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40" t="s">
        <v>260</v>
      </c>
      <c r="AT129" s="240" t="s">
        <v>256</v>
      </c>
      <c r="AU129" s="240" t="s">
        <v>83</v>
      </c>
      <c r="AY129" s="18" t="s">
        <v>253</v>
      </c>
      <c r="BE129" s="241">
        <f>IF(N129="základní",J129,0)</f>
        <v>0</v>
      </c>
      <c r="BF129" s="241">
        <f>IF(N129="snížená",J129,0)</f>
        <v>0</v>
      </c>
      <c r="BG129" s="241">
        <f>IF(N129="zákl. přenesená",J129,0)</f>
        <v>0</v>
      </c>
      <c r="BH129" s="241">
        <f>IF(N129="sníž. přenesená",J129,0)</f>
        <v>0</v>
      </c>
      <c r="BI129" s="241">
        <f>IF(N129="nulová",J129,0)</f>
        <v>0</v>
      </c>
      <c r="BJ129" s="18" t="s">
        <v>83</v>
      </c>
      <c r="BK129" s="241">
        <f>ROUND(I129*H129,2)</f>
        <v>0</v>
      </c>
      <c r="BL129" s="18" t="s">
        <v>260</v>
      </c>
      <c r="BM129" s="240" t="s">
        <v>260</v>
      </c>
    </row>
    <row r="130" s="12" customFormat="1" ht="25.92" customHeight="1">
      <c r="A130" s="12"/>
      <c r="B130" s="213"/>
      <c r="C130" s="214"/>
      <c r="D130" s="215" t="s">
        <v>75</v>
      </c>
      <c r="E130" s="216" t="s">
        <v>1609</v>
      </c>
      <c r="F130" s="216" t="s">
        <v>1819</v>
      </c>
      <c r="G130" s="214"/>
      <c r="H130" s="214"/>
      <c r="I130" s="217"/>
      <c r="J130" s="218">
        <f>BK130</f>
        <v>0</v>
      </c>
      <c r="K130" s="214"/>
      <c r="L130" s="219"/>
      <c r="M130" s="220"/>
      <c r="N130" s="221"/>
      <c r="O130" s="221"/>
      <c r="P130" s="222">
        <f>SUM(P131:P136)</f>
        <v>0</v>
      </c>
      <c r="Q130" s="221"/>
      <c r="R130" s="222">
        <f>SUM(R131:R136)</f>
        <v>0</v>
      </c>
      <c r="S130" s="221"/>
      <c r="T130" s="223">
        <f>SUM(T131:T136)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24" t="s">
        <v>83</v>
      </c>
      <c r="AT130" s="225" t="s">
        <v>75</v>
      </c>
      <c r="AU130" s="225" t="s">
        <v>76</v>
      </c>
      <c r="AY130" s="224" t="s">
        <v>253</v>
      </c>
      <c r="BK130" s="226">
        <f>SUM(BK131:BK136)</f>
        <v>0</v>
      </c>
    </row>
    <row r="131" s="2" customFormat="1" ht="16.5" customHeight="1">
      <c r="A131" s="39"/>
      <c r="B131" s="40"/>
      <c r="C131" s="229" t="s">
        <v>102</v>
      </c>
      <c r="D131" s="229" t="s">
        <v>256</v>
      </c>
      <c r="E131" s="230" t="s">
        <v>2988</v>
      </c>
      <c r="F131" s="231" t="s">
        <v>2989</v>
      </c>
      <c r="G131" s="232" t="s">
        <v>1372</v>
      </c>
      <c r="H131" s="233">
        <v>1</v>
      </c>
      <c r="I131" s="234"/>
      <c r="J131" s="235">
        <f>ROUND(I131*H131,2)</f>
        <v>0</v>
      </c>
      <c r="K131" s="231" t="s">
        <v>1</v>
      </c>
      <c r="L131" s="45"/>
      <c r="M131" s="236" t="s">
        <v>1</v>
      </c>
      <c r="N131" s="237" t="s">
        <v>41</v>
      </c>
      <c r="O131" s="92"/>
      <c r="P131" s="238">
        <f>O131*H131</f>
        <v>0</v>
      </c>
      <c r="Q131" s="238">
        <v>0</v>
      </c>
      <c r="R131" s="238">
        <f>Q131*H131</f>
        <v>0</v>
      </c>
      <c r="S131" s="238">
        <v>0</v>
      </c>
      <c r="T131" s="239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40" t="s">
        <v>260</v>
      </c>
      <c r="AT131" s="240" t="s">
        <v>256</v>
      </c>
      <c r="AU131" s="240" t="s">
        <v>83</v>
      </c>
      <c r="AY131" s="18" t="s">
        <v>253</v>
      </c>
      <c r="BE131" s="241">
        <f>IF(N131="základní",J131,0)</f>
        <v>0</v>
      </c>
      <c r="BF131" s="241">
        <f>IF(N131="snížená",J131,0)</f>
        <v>0</v>
      </c>
      <c r="BG131" s="241">
        <f>IF(N131="zákl. přenesená",J131,0)</f>
        <v>0</v>
      </c>
      <c r="BH131" s="241">
        <f>IF(N131="sníž. přenesená",J131,0)</f>
        <v>0</v>
      </c>
      <c r="BI131" s="241">
        <f>IF(N131="nulová",J131,0)</f>
        <v>0</v>
      </c>
      <c r="BJ131" s="18" t="s">
        <v>83</v>
      </c>
      <c r="BK131" s="241">
        <f>ROUND(I131*H131,2)</f>
        <v>0</v>
      </c>
      <c r="BL131" s="18" t="s">
        <v>260</v>
      </c>
      <c r="BM131" s="240" t="s">
        <v>254</v>
      </c>
    </row>
    <row r="132" s="2" customFormat="1" ht="24.15" customHeight="1">
      <c r="A132" s="39"/>
      <c r="B132" s="40"/>
      <c r="C132" s="229" t="s">
        <v>260</v>
      </c>
      <c r="D132" s="229" t="s">
        <v>256</v>
      </c>
      <c r="E132" s="230" t="s">
        <v>1828</v>
      </c>
      <c r="F132" s="231" t="s">
        <v>1829</v>
      </c>
      <c r="G132" s="232" t="s">
        <v>1372</v>
      </c>
      <c r="H132" s="233">
        <v>11</v>
      </c>
      <c r="I132" s="234"/>
      <c r="J132" s="235">
        <f>ROUND(I132*H132,2)</f>
        <v>0</v>
      </c>
      <c r="K132" s="231" t="s">
        <v>1</v>
      </c>
      <c r="L132" s="45"/>
      <c r="M132" s="236" t="s">
        <v>1</v>
      </c>
      <c r="N132" s="237" t="s">
        <v>41</v>
      </c>
      <c r="O132" s="92"/>
      <c r="P132" s="238">
        <f>O132*H132</f>
        <v>0</v>
      </c>
      <c r="Q132" s="238">
        <v>0</v>
      </c>
      <c r="R132" s="238">
        <f>Q132*H132</f>
        <v>0</v>
      </c>
      <c r="S132" s="238">
        <v>0</v>
      </c>
      <c r="T132" s="239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40" t="s">
        <v>260</v>
      </c>
      <c r="AT132" s="240" t="s">
        <v>256</v>
      </c>
      <c r="AU132" s="240" t="s">
        <v>83</v>
      </c>
      <c r="AY132" s="18" t="s">
        <v>253</v>
      </c>
      <c r="BE132" s="241">
        <f>IF(N132="základní",J132,0)</f>
        <v>0</v>
      </c>
      <c r="BF132" s="241">
        <f>IF(N132="snížená",J132,0)</f>
        <v>0</v>
      </c>
      <c r="BG132" s="241">
        <f>IF(N132="zákl. přenesená",J132,0)</f>
        <v>0</v>
      </c>
      <c r="BH132" s="241">
        <f>IF(N132="sníž. přenesená",J132,0)</f>
        <v>0</v>
      </c>
      <c r="BI132" s="241">
        <f>IF(N132="nulová",J132,0)</f>
        <v>0</v>
      </c>
      <c r="BJ132" s="18" t="s">
        <v>83</v>
      </c>
      <c r="BK132" s="241">
        <f>ROUND(I132*H132,2)</f>
        <v>0</v>
      </c>
      <c r="BL132" s="18" t="s">
        <v>260</v>
      </c>
      <c r="BM132" s="240" t="s">
        <v>328</v>
      </c>
    </row>
    <row r="133" s="2" customFormat="1" ht="16.5" customHeight="1">
      <c r="A133" s="39"/>
      <c r="B133" s="40"/>
      <c r="C133" s="229" t="s">
        <v>288</v>
      </c>
      <c r="D133" s="229" t="s">
        <v>256</v>
      </c>
      <c r="E133" s="230" t="s">
        <v>1832</v>
      </c>
      <c r="F133" s="231" t="s">
        <v>1833</v>
      </c>
      <c r="G133" s="232" t="s">
        <v>1834</v>
      </c>
      <c r="H133" s="233">
        <v>22</v>
      </c>
      <c r="I133" s="234"/>
      <c r="J133" s="235">
        <f>ROUND(I133*H133,2)</f>
        <v>0</v>
      </c>
      <c r="K133" s="231" t="s">
        <v>1</v>
      </c>
      <c r="L133" s="45"/>
      <c r="M133" s="236" t="s">
        <v>1</v>
      </c>
      <c r="N133" s="237" t="s">
        <v>41</v>
      </c>
      <c r="O133" s="92"/>
      <c r="P133" s="238">
        <f>O133*H133</f>
        <v>0</v>
      </c>
      <c r="Q133" s="238">
        <v>0</v>
      </c>
      <c r="R133" s="238">
        <f>Q133*H133</f>
        <v>0</v>
      </c>
      <c r="S133" s="238">
        <v>0</v>
      </c>
      <c r="T133" s="239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40" t="s">
        <v>260</v>
      </c>
      <c r="AT133" s="240" t="s">
        <v>256</v>
      </c>
      <c r="AU133" s="240" t="s">
        <v>83</v>
      </c>
      <c r="AY133" s="18" t="s">
        <v>253</v>
      </c>
      <c r="BE133" s="241">
        <f>IF(N133="základní",J133,0)</f>
        <v>0</v>
      </c>
      <c r="BF133" s="241">
        <f>IF(N133="snížená",J133,0)</f>
        <v>0</v>
      </c>
      <c r="BG133" s="241">
        <f>IF(N133="zákl. přenesená",J133,0)</f>
        <v>0</v>
      </c>
      <c r="BH133" s="241">
        <f>IF(N133="sníž. přenesená",J133,0)</f>
        <v>0</v>
      </c>
      <c r="BI133" s="241">
        <f>IF(N133="nulová",J133,0)</f>
        <v>0</v>
      </c>
      <c r="BJ133" s="18" t="s">
        <v>83</v>
      </c>
      <c r="BK133" s="241">
        <f>ROUND(I133*H133,2)</f>
        <v>0</v>
      </c>
      <c r="BL133" s="18" t="s">
        <v>260</v>
      </c>
      <c r="BM133" s="240" t="s">
        <v>375</v>
      </c>
    </row>
    <row r="134" s="2" customFormat="1" ht="16.5" customHeight="1">
      <c r="A134" s="39"/>
      <c r="B134" s="40"/>
      <c r="C134" s="229" t="s">
        <v>254</v>
      </c>
      <c r="D134" s="229" t="s">
        <v>256</v>
      </c>
      <c r="E134" s="230" t="s">
        <v>2990</v>
      </c>
      <c r="F134" s="231" t="s">
        <v>2991</v>
      </c>
      <c r="G134" s="232" t="s">
        <v>1372</v>
      </c>
      <c r="H134" s="233">
        <v>1</v>
      </c>
      <c r="I134" s="234"/>
      <c r="J134" s="235">
        <f>ROUND(I134*H134,2)</f>
        <v>0</v>
      </c>
      <c r="K134" s="231" t="s">
        <v>1</v>
      </c>
      <c r="L134" s="45"/>
      <c r="M134" s="236" t="s">
        <v>1</v>
      </c>
      <c r="N134" s="237" t="s">
        <v>41</v>
      </c>
      <c r="O134" s="92"/>
      <c r="P134" s="238">
        <f>O134*H134</f>
        <v>0</v>
      </c>
      <c r="Q134" s="238">
        <v>0</v>
      </c>
      <c r="R134" s="238">
        <f>Q134*H134</f>
        <v>0</v>
      </c>
      <c r="S134" s="238">
        <v>0</v>
      </c>
      <c r="T134" s="239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40" t="s">
        <v>260</v>
      </c>
      <c r="AT134" s="240" t="s">
        <v>256</v>
      </c>
      <c r="AU134" s="240" t="s">
        <v>83</v>
      </c>
      <c r="AY134" s="18" t="s">
        <v>253</v>
      </c>
      <c r="BE134" s="241">
        <f>IF(N134="základní",J134,0)</f>
        <v>0</v>
      </c>
      <c r="BF134" s="241">
        <f>IF(N134="snížená",J134,0)</f>
        <v>0</v>
      </c>
      <c r="BG134" s="241">
        <f>IF(N134="zákl. přenesená",J134,0)</f>
        <v>0</v>
      </c>
      <c r="BH134" s="241">
        <f>IF(N134="sníž. přenesená",J134,0)</f>
        <v>0</v>
      </c>
      <c r="BI134" s="241">
        <f>IF(N134="nulová",J134,0)</f>
        <v>0</v>
      </c>
      <c r="BJ134" s="18" t="s">
        <v>83</v>
      </c>
      <c r="BK134" s="241">
        <f>ROUND(I134*H134,2)</f>
        <v>0</v>
      </c>
      <c r="BL134" s="18" t="s">
        <v>260</v>
      </c>
      <c r="BM134" s="240" t="s">
        <v>8</v>
      </c>
    </row>
    <row r="135" s="2" customFormat="1" ht="16.5" customHeight="1">
      <c r="A135" s="39"/>
      <c r="B135" s="40"/>
      <c r="C135" s="229" t="s">
        <v>361</v>
      </c>
      <c r="D135" s="229" t="s">
        <v>256</v>
      </c>
      <c r="E135" s="230" t="s">
        <v>2992</v>
      </c>
      <c r="F135" s="231" t="s">
        <v>2993</v>
      </c>
      <c r="G135" s="232" t="s">
        <v>1372</v>
      </c>
      <c r="H135" s="233">
        <v>1</v>
      </c>
      <c r="I135" s="234"/>
      <c r="J135" s="235">
        <f>ROUND(I135*H135,2)</f>
        <v>0</v>
      </c>
      <c r="K135" s="231" t="s">
        <v>1</v>
      </c>
      <c r="L135" s="45"/>
      <c r="M135" s="236" t="s">
        <v>1</v>
      </c>
      <c r="N135" s="237" t="s">
        <v>41</v>
      </c>
      <c r="O135" s="92"/>
      <c r="P135" s="238">
        <f>O135*H135</f>
        <v>0</v>
      </c>
      <c r="Q135" s="238">
        <v>0</v>
      </c>
      <c r="R135" s="238">
        <f>Q135*H135</f>
        <v>0</v>
      </c>
      <c r="S135" s="238">
        <v>0</v>
      </c>
      <c r="T135" s="239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40" t="s">
        <v>260</v>
      </c>
      <c r="AT135" s="240" t="s">
        <v>256</v>
      </c>
      <c r="AU135" s="240" t="s">
        <v>83</v>
      </c>
      <c r="AY135" s="18" t="s">
        <v>253</v>
      </c>
      <c r="BE135" s="241">
        <f>IF(N135="základní",J135,0)</f>
        <v>0</v>
      </c>
      <c r="BF135" s="241">
        <f>IF(N135="snížená",J135,0)</f>
        <v>0</v>
      </c>
      <c r="BG135" s="241">
        <f>IF(N135="zákl. přenesená",J135,0)</f>
        <v>0</v>
      </c>
      <c r="BH135" s="241">
        <f>IF(N135="sníž. přenesená",J135,0)</f>
        <v>0</v>
      </c>
      <c r="BI135" s="241">
        <f>IF(N135="nulová",J135,0)</f>
        <v>0</v>
      </c>
      <c r="BJ135" s="18" t="s">
        <v>83</v>
      </c>
      <c r="BK135" s="241">
        <f>ROUND(I135*H135,2)</f>
        <v>0</v>
      </c>
      <c r="BL135" s="18" t="s">
        <v>260</v>
      </c>
      <c r="BM135" s="240" t="s">
        <v>390</v>
      </c>
    </row>
    <row r="136" s="2" customFormat="1" ht="16.5" customHeight="1">
      <c r="A136" s="39"/>
      <c r="B136" s="40"/>
      <c r="C136" s="229" t="s">
        <v>328</v>
      </c>
      <c r="D136" s="229" t="s">
        <v>256</v>
      </c>
      <c r="E136" s="230" t="s">
        <v>2994</v>
      </c>
      <c r="F136" s="231" t="s">
        <v>2995</v>
      </c>
      <c r="G136" s="232" t="s">
        <v>1372</v>
      </c>
      <c r="H136" s="233">
        <v>1</v>
      </c>
      <c r="I136" s="234"/>
      <c r="J136" s="235">
        <f>ROUND(I136*H136,2)</f>
        <v>0</v>
      </c>
      <c r="K136" s="231" t="s">
        <v>1</v>
      </c>
      <c r="L136" s="45"/>
      <c r="M136" s="236" t="s">
        <v>1</v>
      </c>
      <c r="N136" s="237" t="s">
        <v>41</v>
      </c>
      <c r="O136" s="92"/>
      <c r="P136" s="238">
        <f>O136*H136</f>
        <v>0</v>
      </c>
      <c r="Q136" s="238">
        <v>0</v>
      </c>
      <c r="R136" s="238">
        <f>Q136*H136</f>
        <v>0</v>
      </c>
      <c r="S136" s="238">
        <v>0</v>
      </c>
      <c r="T136" s="239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40" t="s">
        <v>260</v>
      </c>
      <c r="AT136" s="240" t="s">
        <v>256</v>
      </c>
      <c r="AU136" s="240" t="s">
        <v>83</v>
      </c>
      <c r="AY136" s="18" t="s">
        <v>253</v>
      </c>
      <c r="BE136" s="241">
        <f>IF(N136="základní",J136,0)</f>
        <v>0</v>
      </c>
      <c r="BF136" s="241">
        <f>IF(N136="snížená",J136,0)</f>
        <v>0</v>
      </c>
      <c r="BG136" s="241">
        <f>IF(N136="zákl. přenesená",J136,0)</f>
        <v>0</v>
      </c>
      <c r="BH136" s="241">
        <f>IF(N136="sníž. přenesená",J136,0)</f>
        <v>0</v>
      </c>
      <c r="BI136" s="241">
        <f>IF(N136="nulová",J136,0)</f>
        <v>0</v>
      </c>
      <c r="BJ136" s="18" t="s">
        <v>83</v>
      </c>
      <c r="BK136" s="241">
        <f>ROUND(I136*H136,2)</f>
        <v>0</v>
      </c>
      <c r="BL136" s="18" t="s">
        <v>260</v>
      </c>
      <c r="BM136" s="240" t="s">
        <v>398</v>
      </c>
    </row>
    <row r="137" s="12" customFormat="1" ht="25.92" customHeight="1">
      <c r="A137" s="12"/>
      <c r="B137" s="213"/>
      <c r="C137" s="214"/>
      <c r="D137" s="215" t="s">
        <v>75</v>
      </c>
      <c r="E137" s="216" t="s">
        <v>1818</v>
      </c>
      <c r="F137" s="216" t="s">
        <v>2996</v>
      </c>
      <c r="G137" s="214"/>
      <c r="H137" s="214"/>
      <c r="I137" s="217"/>
      <c r="J137" s="218">
        <f>BK137</f>
        <v>0</v>
      </c>
      <c r="K137" s="214"/>
      <c r="L137" s="219"/>
      <c r="M137" s="220"/>
      <c r="N137" s="221"/>
      <c r="O137" s="221"/>
      <c r="P137" s="222">
        <f>SUM(P138:P145)</f>
        <v>0</v>
      </c>
      <c r="Q137" s="221"/>
      <c r="R137" s="222">
        <f>SUM(R138:R145)</f>
        <v>0</v>
      </c>
      <c r="S137" s="221"/>
      <c r="T137" s="223">
        <f>SUM(T138:T145)</f>
        <v>0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224" t="s">
        <v>83</v>
      </c>
      <c r="AT137" s="225" t="s">
        <v>75</v>
      </c>
      <c r="AU137" s="225" t="s">
        <v>76</v>
      </c>
      <c r="AY137" s="224" t="s">
        <v>253</v>
      </c>
      <c r="BK137" s="226">
        <f>SUM(BK138:BK145)</f>
        <v>0</v>
      </c>
    </row>
    <row r="138" s="2" customFormat="1" ht="16.5" customHeight="1">
      <c r="A138" s="39"/>
      <c r="B138" s="40"/>
      <c r="C138" s="229" t="s">
        <v>305</v>
      </c>
      <c r="D138" s="229" t="s">
        <v>256</v>
      </c>
      <c r="E138" s="230" t="s">
        <v>2997</v>
      </c>
      <c r="F138" s="231" t="s">
        <v>2998</v>
      </c>
      <c r="G138" s="232" t="s">
        <v>1372</v>
      </c>
      <c r="H138" s="233">
        <v>25</v>
      </c>
      <c r="I138" s="234"/>
      <c r="J138" s="235">
        <f>ROUND(I138*H138,2)</f>
        <v>0</v>
      </c>
      <c r="K138" s="231" t="s">
        <v>1</v>
      </c>
      <c r="L138" s="45"/>
      <c r="M138" s="236" t="s">
        <v>1</v>
      </c>
      <c r="N138" s="237" t="s">
        <v>41</v>
      </c>
      <c r="O138" s="92"/>
      <c r="P138" s="238">
        <f>O138*H138</f>
        <v>0</v>
      </c>
      <c r="Q138" s="238">
        <v>0</v>
      </c>
      <c r="R138" s="238">
        <f>Q138*H138</f>
        <v>0</v>
      </c>
      <c r="S138" s="238">
        <v>0</v>
      </c>
      <c r="T138" s="239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40" t="s">
        <v>260</v>
      </c>
      <c r="AT138" s="240" t="s">
        <v>256</v>
      </c>
      <c r="AU138" s="240" t="s">
        <v>83</v>
      </c>
      <c r="AY138" s="18" t="s">
        <v>253</v>
      </c>
      <c r="BE138" s="241">
        <f>IF(N138="základní",J138,0)</f>
        <v>0</v>
      </c>
      <c r="BF138" s="241">
        <f>IF(N138="snížená",J138,0)</f>
        <v>0</v>
      </c>
      <c r="BG138" s="241">
        <f>IF(N138="zákl. přenesená",J138,0)</f>
        <v>0</v>
      </c>
      <c r="BH138" s="241">
        <f>IF(N138="sníž. přenesená",J138,0)</f>
        <v>0</v>
      </c>
      <c r="BI138" s="241">
        <f>IF(N138="nulová",J138,0)</f>
        <v>0</v>
      </c>
      <c r="BJ138" s="18" t="s">
        <v>83</v>
      </c>
      <c r="BK138" s="241">
        <f>ROUND(I138*H138,2)</f>
        <v>0</v>
      </c>
      <c r="BL138" s="18" t="s">
        <v>260</v>
      </c>
      <c r="BM138" s="240" t="s">
        <v>406</v>
      </c>
    </row>
    <row r="139" s="2" customFormat="1" ht="24.15" customHeight="1">
      <c r="A139" s="39"/>
      <c r="B139" s="40"/>
      <c r="C139" s="229" t="s">
        <v>375</v>
      </c>
      <c r="D139" s="229" t="s">
        <v>256</v>
      </c>
      <c r="E139" s="230" t="s">
        <v>2999</v>
      </c>
      <c r="F139" s="231" t="s">
        <v>3000</v>
      </c>
      <c r="G139" s="232" t="s">
        <v>1372</v>
      </c>
      <c r="H139" s="233">
        <v>1</v>
      </c>
      <c r="I139" s="234"/>
      <c r="J139" s="235">
        <f>ROUND(I139*H139,2)</f>
        <v>0</v>
      </c>
      <c r="K139" s="231" t="s">
        <v>1</v>
      </c>
      <c r="L139" s="45"/>
      <c r="M139" s="236" t="s">
        <v>1</v>
      </c>
      <c r="N139" s="237" t="s">
        <v>41</v>
      </c>
      <c r="O139" s="92"/>
      <c r="P139" s="238">
        <f>O139*H139</f>
        <v>0</v>
      </c>
      <c r="Q139" s="238">
        <v>0</v>
      </c>
      <c r="R139" s="238">
        <f>Q139*H139</f>
        <v>0</v>
      </c>
      <c r="S139" s="238">
        <v>0</v>
      </c>
      <c r="T139" s="239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40" t="s">
        <v>260</v>
      </c>
      <c r="AT139" s="240" t="s">
        <v>256</v>
      </c>
      <c r="AU139" s="240" t="s">
        <v>83</v>
      </c>
      <c r="AY139" s="18" t="s">
        <v>253</v>
      </c>
      <c r="BE139" s="241">
        <f>IF(N139="základní",J139,0)</f>
        <v>0</v>
      </c>
      <c r="BF139" s="241">
        <f>IF(N139="snížená",J139,0)</f>
        <v>0</v>
      </c>
      <c r="BG139" s="241">
        <f>IF(N139="zákl. přenesená",J139,0)</f>
        <v>0</v>
      </c>
      <c r="BH139" s="241">
        <f>IF(N139="sníž. přenesená",J139,0)</f>
        <v>0</v>
      </c>
      <c r="BI139" s="241">
        <f>IF(N139="nulová",J139,0)</f>
        <v>0</v>
      </c>
      <c r="BJ139" s="18" t="s">
        <v>83</v>
      </c>
      <c r="BK139" s="241">
        <f>ROUND(I139*H139,2)</f>
        <v>0</v>
      </c>
      <c r="BL139" s="18" t="s">
        <v>260</v>
      </c>
      <c r="BM139" s="240" t="s">
        <v>414</v>
      </c>
    </row>
    <row r="140" s="2" customFormat="1" ht="16.5" customHeight="1">
      <c r="A140" s="39"/>
      <c r="B140" s="40"/>
      <c r="C140" s="229" t="s">
        <v>379</v>
      </c>
      <c r="D140" s="229" t="s">
        <v>256</v>
      </c>
      <c r="E140" s="230" t="s">
        <v>1839</v>
      </c>
      <c r="F140" s="231" t="s">
        <v>1840</v>
      </c>
      <c r="G140" s="232" t="s">
        <v>187</v>
      </c>
      <c r="H140" s="233">
        <v>132</v>
      </c>
      <c r="I140" s="234"/>
      <c r="J140" s="235">
        <f>ROUND(I140*H140,2)</f>
        <v>0</v>
      </c>
      <c r="K140" s="231" t="s">
        <v>1</v>
      </c>
      <c r="L140" s="45"/>
      <c r="M140" s="236" t="s">
        <v>1</v>
      </c>
      <c r="N140" s="237" t="s">
        <v>41</v>
      </c>
      <c r="O140" s="92"/>
      <c r="P140" s="238">
        <f>O140*H140</f>
        <v>0</v>
      </c>
      <c r="Q140" s="238">
        <v>0</v>
      </c>
      <c r="R140" s="238">
        <f>Q140*H140</f>
        <v>0</v>
      </c>
      <c r="S140" s="238">
        <v>0</v>
      </c>
      <c r="T140" s="239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40" t="s">
        <v>260</v>
      </c>
      <c r="AT140" s="240" t="s">
        <v>256</v>
      </c>
      <c r="AU140" s="240" t="s">
        <v>83</v>
      </c>
      <c r="AY140" s="18" t="s">
        <v>253</v>
      </c>
      <c r="BE140" s="241">
        <f>IF(N140="základní",J140,0)</f>
        <v>0</v>
      </c>
      <c r="BF140" s="241">
        <f>IF(N140="snížená",J140,0)</f>
        <v>0</v>
      </c>
      <c r="BG140" s="241">
        <f>IF(N140="zákl. přenesená",J140,0)</f>
        <v>0</v>
      </c>
      <c r="BH140" s="241">
        <f>IF(N140="sníž. přenesená",J140,0)</f>
        <v>0</v>
      </c>
      <c r="BI140" s="241">
        <f>IF(N140="nulová",J140,0)</f>
        <v>0</v>
      </c>
      <c r="BJ140" s="18" t="s">
        <v>83</v>
      </c>
      <c r="BK140" s="241">
        <f>ROUND(I140*H140,2)</f>
        <v>0</v>
      </c>
      <c r="BL140" s="18" t="s">
        <v>260</v>
      </c>
      <c r="BM140" s="240" t="s">
        <v>428</v>
      </c>
    </row>
    <row r="141" s="2" customFormat="1" ht="16.5" customHeight="1">
      <c r="A141" s="39"/>
      <c r="B141" s="40"/>
      <c r="C141" s="229" t="s">
        <v>8</v>
      </c>
      <c r="D141" s="229" t="s">
        <v>256</v>
      </c>
      <c r="E141" s="230" t="s">
        <v>1845</v>
      </c>
      <c r="F141" s="231" t="s">
        <v>1846</v>
      </c>
      <c r="G141" s="232" t="s">
        <v>187</v>
      </c>
      <c r="H141" s="233">
        <v>186</v>
      </c>
      <c r="I141" s="234"/>
      <c r="J141" s="235">
        <f>ROUND(I141*H141,2)</f>
        <v>0</v>
      </c>
      <c r="K141" s="231" t="s">
        <v>1</v>
      </c>
      <c r="L141" s="45"/>
      <c r="M141" s="236" t="s">
        <v>1</v>
      </c>
      <c r="N141" s="237" t="s">
        <v>41</v>
      </c>
      <c r="O141" s="92"/>
      <c r="P141" s="238">
        <f>O141*H141</f>
        <v>0</v>
      </c>
      <c r="Q141" s="238">
        <v>0</v>
      </c>
      <c r="R141" s="238">
        <f>Q141*H141</f>
        <v>0</v>
      </c>
      <c r="S141" s="238">
        <v>0</v>
      </c>
      <c r="T141" s="239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40" t="s">
        <v>260</v>
      </c>
      <c r="AT141" s="240" t="s">
        <v>256</v>
      </c>
      <c r="AU141" s="240" t="s">
        <v>83</v>
      </c>
      <c r="AY141" s="18" t="s">
        <v>253</v>
      </c>
      <c r="BE141" s="241">
        <f>IF(N141="základní",J141,0)</f>
        <v>0</v>
      </c>
      <c r="BF141" s="241">
        <f>IF(N141="snížená",J141,0)</f>
        <v>0</v>
      </c>
      <c r="BG141" s="241">
        <f>IF(N141="zákl. přenesená",J141,0)</f>
        <v>0</v>
      </c>
      <c r="BH141" s="241">
        <f>IF(N141="sníž. přenesená",J141,0)</f>
        <v>0</v>
      </c>
      <c r="BI141" s="241">
        <f>IF(N141="nulová",J141,0)</f>
        <v>0</v>
      </c>
      <c r="BJ141" s="18" t="s">
        <v>83</v>
      </c>
      <c r="BK141" s="241">
        <f>ROUND(I141*H141,2)</f>
        <v>0</v>
      </c>
      <c r="BL141" s="18" t="s">
        <v>260</v>
      </c>
      <c r="BM141" s="240" t="s">
        <v>437</v>
      </c>
    </row>
    <row r="142" s="2" customFormat="1" ht="24.15" customHeight="1">
      <c r="A142" s="39"/>
      <c r="B142" s="40"/>
      <c r="C142" s="229" t="s">
        <v>386</v>
      </c>
      <c r="D142" s="229" t="s">
        <v>256</v>
      </c>
      <c r="E142" s="230" t="s">
        <v>1877</v>
      </c>
      <c r="F142" s="231" t="s">
        <v>1878</v>
      </c>
      <c r="G142" s="232" t="s">
        <v>187</v>
      </c>
      <c r="H142" s="233">
        <v>278</v>
      </c>
      <c r="I142" s="234"/>
      <c r="J142" s="235">
        <f>ROUND(I142*H142,2)</f>
        <v>0</v>
      </c>
      <c r="K142" s="231" t="s">
        <v>1</v>
      </c>
      <c r="L142" s="45"/>
      <c r="M142" s="236" t="s">
        <v>1</v>
      </c>
      <c r="N142" s="237" t="s">
        <v>41</v>
      </c>
      <c r="O142" s="92"/>
      <c r="P142" s="238">
        <f>O142*H142</f>
        <v>0</v>
      </c>
      <c r="Q142" s="238">
        <v>0</v>
      </c>
      <c r="R142" s="238">
        <f>Q142*H142</f>
        <v>0</v>
      </c>
      <c r="S142" s="238">
        <v>0</v>
      </c>
      <c r="T142" s="239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40" t="s">
        <v>260</v>
      </c>
      <c r="AT142" s="240" t="s">
        <v>256</v>
      </c>
      <c r="AU142" s="240" t="s">
        <v>83</v>
      </c>
      <c r="AY142" s="18" t="s">
        <v>253</v>
      </c>
      <c r="BE142" s="241">
        <f>IF(N142="základní",J142,0)</f>
        <v>0</v>
      </c>
      <c r="BF142" s="241">
        <f>IF(N142="snížená",J142,0)</f>
        <v>0</v>
      </c>
      <c r="BG142" s="241">
        <f>IF(N142="zákl. přenesená",J142,0)</f>
        <v>0</v>
      </c>
      <c r="BH142" s="241">
        <f>IF(N142="sníž. přenesená",J142,0)</f>
        <v>0</v>
      </c>
      <c r="BI142" s="241">
        <f>IF(N142="nulová",J142,0)</f>
        <v>0</v>
      </c>
      <c r="BJ142" s="18" t="s">
        <v>83</v>
      </c>
      <c r="BK142" s="241">
        <f>ROUND(I142*H142,2)</f>
        <v>0</v>
      </c>
      <c r="BL142" s="18" t="s">
        <v>260</v>
      </c>
      <c r="BM142" s="240" t="s">
        <v>456</v>
      </c>
    </row>
    <row r="143" s="2" customFormat="1" ht="16.5" customHeight="1">
      <c r="A143" s="39"/>
      <c r="B143" s="40"/>
      <c r="C143" s="229" t="s">
        <v>390</v>
      </c>
      <c r="D143" s="229" t="s">
        <v>256</v>
      </c>
      <c r="E143" s="230" t="s">
        <v>1903</v>
      </c>
      <c r="F143" s="231" t="s">
        <v>1904</v>
      </c>
      <c r="G143" s="232" t="s">
        <v>187</v>
      </c>
      <c r="H143" s="233">
        <v>318</v>
      </c>
      <c r="I143" s="234"/>
      <c r="J143" s="235">
        <f>ROUND(I143*H143,2)</f>
        <v>0</v>
      </c>
      <c r="K143" s="231" t="s">
        <v>1</v>
      </c>
      <c r="L143" s="45"/>
      <c r="M143" s="236" t="s">
        <v>1</v>
      </c>
      <c r="N143" s="237" t="s">
        <v>41</v>
      </c>
      <c r="O143" s="92"/>
      <c r="P143" s="238">
        <f>O143*H143</f>
        <v>0</v>
      </c>
      <c r="Q143" s="238">
        <v>0</v>
      </c>
      <c r="R143" s="238">
        <f>Q143*H143</f>
        <v>0</v>
      </c>
      <c r="S143" s="238">
        <v>0</v>
      </c>
      <c r="T143" s="239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40" t="s">
        <v>260</v>
      </c>
      <c r="AT143" s="240" t="s">
        <v>256</v>
      </c>
      <c r="AU143" s="240" t="s">
        <v>83</v>
      </c>
      <c r="AY143" s="18" t="s">
        <v>253</v>
      </c>
      <c r="BE143" s="241">
        <f>IF(N143="základní",J143,0)</f>
        <v>0</v>
      </c>
      <c r="BF143" s="241">
        <f>IF(N143="snížená",J143,0)</f>
        <v>0</v>
      </c>
      <c r="BG143" s="241">
        <f>IF(N143="zákl. přenesená",J143,0)</f>
        <v>0</v>
      </c>
      <c r="BH143" s="241">
        <f>IF(N143="sníž. přenesená",J143,0)</f>
        <v>0</v>
      </c>
      <c r="BI143" s="241">
        <f>IF(N143="nulová",J143,0)</f>
        <v>0</v>
      </c>
      <c r="BJ143" s="18" t="s">
        <v>83</v>
      </c>
      <c r="BK143" s="241">
        <f>ROUND(I143*H143,2)</f>
        <v>0</v>
      </c>
      <c r="BL143" s="18" t="s">
        <v>260</v>
      </c>
      <c r="BM143" s="240" t="s">
        <v>470</v>
      </c>
    </row>
    <row r="144" s="2" customFormat="1" ht="16.5" customHeight="1">
      <c r="A144" s="39"/>
      <c r="B144" s="40"/>
      <c r="C144" s="229" t="s">
        <v>394</v>
      </c>
      <c r="D144" s="229" t="s">
        <v>256</v>
      </c>
      <c r="E144" s="230" t="s">
        <v>1913</v>
      </c>
      <c r="F144" s="231" t="s">
        <v>1914</v>
      </c>
      <c r="G144" s="232" t="s">
        <v>187</v>
      </c>
      <c r="H144" s="233">
        <v>278</v>
      </c>
      <c r="I144" s="234"/>
      <c r="J144" s="235">
        <f>ROUND(I144*H144,2)</f>
        <v>0</v>
      </c>
      <c r="K144" s="231" t="s">
        <v>1</v>
      </c>
      <c r="L144" s="45"/>
      <c r="M144" s="236" t="s">
        <v>1</v>
      </c>
      <c r="N144" s="237" t="s">
        <v>41</v>
      </c>
      <c r="O144" s="92"/>
      <c r="P144" s="238">
        <f>O144*H144</f>
        <v>0</v>
      </c>
      <c r="Q144" s="238">
        <v>0</v>
      </c>
      <c r="R144" s="238">
        <f>Q144*H144</f>
        <v>0</v>
      </c>
      <c r="S144" s="238">
        <v>0</v>
      </c>
      <c r="T144" s="239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40" t="s">
        <v>260</v>
      </c>
      <c r="AT144" s="240" t="s">
        <v>256</v>
      </c>
      <c r="AU144" s="240" t="s">
        <v>83</v>
      </c>
      <c r="AY144" s="18" t="s">
        <v>253</v>
      </c>
      <c r="BE144" s="241">
        <f>IF(N144="základní",J144,0)</f>
        <v>0</v>
      </c>
      <c r="BF144" s="241">
        <f>IF(N144="snížená",J144,0)</f>
        <v>0</v>
      </c>
      <c r="BG144" s="241">
        <f>IF(N144="zákl. přenesená",J144,0)</f>
        <v>0</v>
      </c>
      <c r="BH144" s="241">
        <f>IF(N144="sníž. přenesená",J144,0)</f>
        <v>0</v>
      </c>
      <c r="BI144" s="241">
        <f>IF(N144="nulová",J144,0)</f>
        <v>0</v>
      </c>
      <c r="BJ144" s="18" t="s">
        <v>83</v>
      </c>
      <c r="BK144" s="241">
        <f>ROUND(I144*H144,2)</f>
        <v>0</v>
      </c>
      <c r="BL144" s="18" t="s">
        <v>260</v>
      </c>
      <c r="BM144" s="240" t="s">
        <v>487</v>
      </c>
    </row>
    <row r="145" s="2" customFormat="1" ht="16.5" customHeight="1">
      <c r="A145" s="39"/>
      <c r="B145" s="40"/>
      <c r="C145" s="229" t="s">
        <v>398</v>
      </c>
      <c r="D145" s="229" t="s">
        <v>256</v>
      </c>
      <c r="E145" s="230" t="s">
        <v>1934</v>
      </c>
      <c r="F145" s="231" t="s">
        <v>1935</v>
      </c>
      <c r="G145" s="232" t="s">
        <v>1433</v>
      </c>
      <c r="H145" s="233">
        <v>8</v>
      </c>
      <c r="I145" s="234"/>
      <c r="J145" s="235">
        <f>ROUND(I145*H145,2)</f>
        <v>0</v>
      </c>
      <c r="K145" s="231" t="s">
        <v>1</v>
      </c>
      <c r="L145" s="45"/>
      <c r="M145" s="236" t="s">
        <v>1</v>
      </c>
      <c r="N145" s="237" t="s">
        <v>41</v>
      </c>
      <c r="O145" s="92"/>
      <c r="P145" s="238">
        <f>O145*H145</f>
        <v>0</v>
      </c>
      <c r="Q145" s="238">
        <v>0</v>
      </c>
      <c r="R145" s="238">
        <f>Q145*H145</f>
        <v>0</v>
      </c>
      <c r="S145" s="238">
        <v>0</v>
      </c>
      <c r="T145" s="239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40" t="s">
        <v>260</v>
      </c>
      <c r="AT145" s="240" t="s">
        <v>256</v>
      </c>
      <c r="AU145" s="240" t="s">
        <v>83</v>
      </c>
      <c r="AY145" s="18" t="s">
        <v>253</v>
      </c>
      <c r="BE145" s="241">
        <f>IF(N145="základní",J145,0)</f>
        <v>0</v>
      </c>
      <c r="BF145" s="241">
        <f>IF(N145="snížená",J145,0)</f>
        <v>0</v>
      </c>
      <c r="BG145" s="241">
        <f>IF(N145="zákl. přenesená",J145,0)</f>
        <v>0</v>
      </c>
      <c r="BH145" s="241">
        <f>IF(N145="sníž. přenesená",J145,0)</f>
        <v>0</v>
      </c>
      <c r="BI145" s="241">
        <f>IF(N145="nulová",J145,0)</f>
        <v>0</v>
      </c>
      <c r="BJ145" s="18" t="s">
        <v>83</v>
      </c>
      <c r="BK145" s="241">
        <f>ROUND(I145*H145,2)</f>
        <v>0</v>
      </c>
      <c r="BL145" s="18" t="s">
        <v>260</v>
      </c>
      <c r="BM145" s="240" t="s">
        <v>366</v>
      </c>
    </row>
    <row r="146" s="12" customFormat="1" ht="25.92" customHeight="1">
      <c r="A146" s="12"/>
      <c r="B146" s="213"/>
      <c r="C146" s="214"/>
      <c r="D146" s="215" t="s">
        <v>75</v>
      </c>
      <c r="E146" s="216" t="s">
        <v>1837</v>
      </c>
      <c r="F146" s="216" t="s">
        <v>1838</v>
      </c>
      <c r="G146" s="214"/>
      <c r="H146" s="214"/>
      <c r="I146" s="217"/>
      <c r="J146" s="218">
        <f>BK146</f>
        <v>0</v>
      </c>
      <c r="K146" s="214"/>
      <c r="L146" s="219"/>
      <c r="M146" s="220"/>
      <c r="N146" s="221"/>
      <c r="O146" s="221"/>
      <c r="P146" s="222">
        <f>SUM(P147:P155)</f>
        <v>0</v>
      </c>
      <c r="Q146" s="221"/>
      <c r="R146" s="222">
        <f>SUM(R147:R155)</f>
        <v>0</v>
      </c>
      <c r="S146" s="221"/>
      <c r="T146" s="223">
        <f>SUM(T147:T155)</f>
        <v>0</v>
      </c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R146" s="224" t="s">
        <v>83</v>
      </c>
      <c r="AT146" s="225" t="s">
        <v>75</v>
      </c>
      <c r="AU146" s="225" t="s">
        <v>76</v>
      </c>
      <c r="AY146" s="224" t="s">
        <v>253</v>
      </c>
      <c r="BK146" s="226">
        <f>SUM(BK147:BK155)</f>
        <v>0</v>
      </c>
    </row>
    <row r="147" s="2" customFormat="1" ht="16.5" customHeight="1">
      <c r="A147" s="39"/>
      <c r="B147" s="40"/>
      <c r="C147" s="229" t="s">
        <v>402</v>
      </c>
      <c r="D147" s="229" t="s">
        <v>256</v>
      </c>
      <c r="E147" s="230" t="s">
        <v>1839</v>
      </c>
      <c r="F147" s="231" t="s">
        <v>1840</v>
      </c>
      <c r="G147" s="232" t="s">
        <v>187</v>
      </c>
      <c r="H147" s="233">
        <v>124</v>
      </c>
      <c r="I147" s="234"/>
      <c r="J147" s="235">
        <f>ROUND(I147*H147,2)</f>
        <v>0</v>
      </c>
      <c r="K147" s="231" t="s">
        <v>1</v>
      </c>
      <c r="L147" s="45"/>
      <c r="M147" s="236" t="s">
        <v>1</v>
      </c>
      <c r="N147" s="237" t="s">
        <v>41</v>
      </c>
      <c r="O147" s="92"/>
      <c r="P147" s="238">
        <f>O147*H147</f>
        <v>0</v>
      </c>
      <c r="Q147" s="238">
        <v>0</v>
      </c>
      <c r="R147" s="238">
        <f>Q147*H147</f>
        <v>0</v>
      </c>
      <c r="S147" s="238">
        <v>0</v>
      </c>
      <c r="T147" s="239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40" t="s">
        <v>260</v>
      </c>
      <c r="AT147" s="240" t="s">
        <v>256</v>
      </c>
      <c r="AU147" s="240" t="s">
        <v>83</v>
      </c>
      <c r="AY147" s="18" t="s">
        <v>253</v>
      </c>
      <c r="BE147" s="241">
        <f>IF(N147="základní",J147,0)</f>
        <v>0</v>
      </c>
      <c r="BF147" s="241">
        <f>IF(N147="snížená",J147,0)</f>
        <v>0</v>
      </c>
      <c r="BG147" s="241">
        <f>IF(N147="zákl. přenesená",J147,0)</f>
        <v>0</v>
      </c>
      <c r="BH147" s="241">
        <f>IF(N147="sníž. přenesená",J147,0)</f>
        <v>0</v>
      </c>
      <c r="BI147" s="241">
        <f>IF(N147="nulová",J147,0)</f>
        <v>0</v>
      </c>
      <c r="BJ147" s="18" t="s">
        <v>83</v>
      </c>
      <c r="BK147" s="241">
        <f>ROUND(I147*H147,2)</f>
        <v>0</v>
      </c>
      <c r="BL147" s="18" t="s">
        <v>260</v>
      </c>
      <c r="BM147" s="240" t="s">
        <v>512</v>
      </c>
    </row>
    <row r="148" s="2" customFormat="1" ht="16.5" customHeight="1">
      <c r="A148" s="39"/>
      <c r="B148" s="40"/>
      <c r="C148" s="229" t="s">
        <v>406</v>
      </c>
      <c r="D148" s="229" t="s">
        <v>256</v>
      </c>
      <c r="E148" s="230" t="s">
        <v>1845</v>
      </c>
      <c r="F148" s="231" t="s">
        <v>1846</v>
      </c>
      <c r="G148" s="232" t="s">
        <v>187</v>
      </c>
      <c r="H148" s="233">
        <v>162</v>
      </c>
      <c r="I148" s="234"/>
      <c r="J148" s="235">
        <f>ROUND(I148*H148,2)</f>
        <v>0</v>
      </c>
      <c r="K148" s="231" t="s">
        <v>1</v>
      </c>
      <c r="L148" s="45"/>
      <c r="M148" s="236" t="s">
        <v>1</v>
      </c>
      <c r="N148" s="237" t="s">
        <v>41</v>
      </c>
      <c r="O148" s="92"/>
      <c r="P148" s="238">
        <f>O148*H148</f>
        <v>0</v>
      </c>
      <c r="Q148" s="238">
        <v>0</v>
      </c>
      <c r="R148" s="238">
        <f>Q148*H148</f>
        <v>0</v>
      </c>
      <c r="S148" s="238">
        <v>0</v>
      </c>
      <c r="T148" s="239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40" t="s">
        <v>260</v>
      </c>
      <c r="AT148" s="240" t="s">
        <v>256</v>
      </c>
      <c r="AU148" s="240" t="s">
        <v>83</v>
      </c>
      <c r="AY148" s="18" t="s">
        <v>253</v>
      </c>
      <c r="BE148" s="241">
        <f>IF(N148="základní",J148,0)</f>
        <v>0</v>
      </c>
      <c r="BF148" s="241">
        <f>IF(N148="snížená",J148,0)</f>
        <v>0</v>
      </c>
      <c r="BG148" s="241">
        <f>IF(N148="zákl. přenesená",J148,0)</f>
        <v>0</v>
      </c>
      <c r="BH148" s="241">
        <f>IF(N148="sníž. přenesená",J148,0)</f>
        <v>0</v>
      </c>
      <c r="BI148" s="241">
        <f>IF(N148="nulová",J148,0)</f>
        <v>0</v>
      </c>
      <c r="BJ148" s="18" t="s">
        <v>83</v>
      </c>
      <c r="BK148" s="241">
        <f>ROUND(I148*H148,2)</f>
        <v>0</v>
      </c>
      <c r="BL148" s="18" t="s">
        <v>260</v>
      </c>
      <c r="BM148" s="240" t="s">
        <v>539</v>
      </c>
    </row>
    <row r="149" s="2" customFormat="1" ht="16.5" customHeight="1">
      <c r="A149" s="39"/>
      <c r="B149" s="40"/>
      <c r="C149" s="229" t="s">
        <v>410</v>
      </c>
      <c r="D149" s="229" t="s">
        <v>256</v>
      </c>
      <c r="E149" s="230" t="s">
        <v>1851</v>
      </c>
      <c r="F149" s="231" t="s">
        <v>1852</v>
      </c>
      <c r="G149" s="232" t="s">
        <v>187</v>
      </c>
      <c r="H149" s="233">
        <v>796</v>
      </c>
      <c r="I149" s="234"/>
      <c r="J149" s="235">
        <f>ROUND(I149*H149,2)</f>
        <v>0</v>
      </c>
      <c r="K149" s="231" t="s">
        <v>1</v>
      </c>
      <c r="L149" s="45"/>
      <c r="M149" s="236" t="s">
        <v>1</v>
      </c>
      <c r="N149" s="237" t="s">
        <v>41</v>
      </c>
      <c r="O149" s="92"/>
      <c r="P149" s="238">
        <f>O149*H149</f>
        <v>0</v>
      </c>
      <c r="Q149" s="238">
        <v>0</v>
      </c>
      <c r="R149" s="238">
        <f>Q149*H149</f>
        <v>0</v>
      </c>
      <c r="S149" s="238">
        <v>0</v>
      </c>
      <c r="T149" s="239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40" t="s">
        <v>260</v>
      </c>
      <c r="AT149" s="240" t="s">
        <v>256</v>
      </c>
      <c r="AU149" s="240" t="s">
        <v>83</v>
      </c>
      <c r="AY149" s="18" t="s">
        <v>253</v>
      </c>
      <c r="BE149" s="241">
        <f>IF(N149="základní",J149,0)</f>
        <v>0</v>
      </c>
      <c r="BF149" s="241">
        <f>IF(N149="snížená",J149,0)</f>
        <v>0</v>
      </c>
      <c r="BG149" s="241">
        <f>IF(N149="zákl. přenesená",J149,0)</f>
        <v>0</v>
      </c>
      <c r="BH149" s="241">
        <f>IF(N149="sníž. přenesená",J149,0)</f>
        <v>0</v>
      </c>
      <c r="BI149" s="241">
        <f>IF(N149="nulová",J149,0)</f>
        <v>0</v>
      </c>
      <c r="BJ149" s="18" t="s">
        <v>83</v>
      </c>
      <c r="BK149" s="241">
        <f>ROUND(I149*H149,2)</f>
        <v>0</v>
      </c>
      <c r="BL149" s="18" t="s">
        <v>260</v>
      </c>
      <c r="BM149" s="240" t="s">
        <v>548</v>
      </c>
    </row>
    <row r="150" s="2" customFormat="1" ht="16.5" customHeight="1">
      <c r="A150" s="39"/>
      <c r="B150" s="40"/>
      <c r="C150" s="229" t="s">
        <v>414</v>
      </c>
      <c r="D150" s="229" t="s">
        <v>256</v>
      </c>
      <c r="E150" s="230" t="s">
        <v>1875</v>
      </c>
      <c r="F150" s="231" t="s">
        <v>1876</v>
      </c>
      <c r="G150" s="232" t="s">
        <v>187</v>
      </c>
      <c r="H150" s="233">
        <v>152</v>
      </c>
      <c r="I150" s="234"/>
      <c r="J150" s="235">
        <f>ROUND(I150*H150,2)</f>
        <v>0</v>
      </c>
      <c r="K150" s="231" t="s">
        <v>1</v>
      </c>
      <c r="L150" s="45"/>
      <c r="M150" s="236" t="s">
        <v>1</v>
      </c>
      <c r="N150" s="237" t="s">
        <v>41</v>
      </c>
      <c r="O150" s="92"/>
      <c r="P150" s="238">
        <f>O150*H150</f>
        <v>0</v>
      </c>
      <c r="Q150" s="238">
        <v>0</v>
      </c>
      <c r="R150" s="238">
        <f>Q150*H150</f>
        <v>0</v>
      </c>
      <c r="S150" s="238">
        <v>0</v>
      </c>
      <c r="T150" s="239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40" t="s">
        <v>260</v>
      </c>
      <c r="AT150" s="240" t="s">
        <v>256</v>
      </c>
      <c r="AU150" s="240" t="s">
        <v>83</v>
      </c>
      <c r="AY150" s="18" t="s">
        <v>253</v>
      </c>
      <c r="BE150" s="241">
        <f>IF(N150="základní",J150,0)</f>
        <v>0</v>
      </c>
      <c r="BF150" s="241">
        <f>IF(N150="snížená",J150,0)</f>
        <v>0</v>
      </c>
      <c r="BG150" s="241">
        <f>IF(N150="zákl. přenesená",J150,0)</f>
        <v>0</v>
      </c>
      <c r="BH150" s="241">
        <f>IF(N150="sníž. přenesená",J150,0)</f>
        <v>0</v>
      </c>
      <c r="BI150" s="241">
        <f>IF(N150="nulová",J150,0)</f>
        <v>0</v>
      </c>
      <c r="BJ150" s="18" t="s">
        <v>83</v>
      </c>
      <c r="BK150" s="241">
        <f>ROUND(I150*H150,2)</f>
        <v>0</v>
      </c>
      <c r="BL150" s="18" t="s">
        <v>260</v>
      </c>
      <c r="BM150" s="240" t="s">
        <v>559</v>
      </c>
    </row>
    <row r="151" s="2" customFormat="1" ht="24.15" customHeight="1">
      <c r="A151" s="39"/>
      <c r="B151" s="40"/>
      <c r="C151" s="229" t="s">
        <v>7</v>
      </c>
      <c r="D151" s="229" t="s">
        <v>256</v>
      </c>
      <c r="E151" s="230" t="s">
        <v>1877</v>
      </c>
      <c r="F151" s="231" t="s">
        <v>1878</v>
      </c>
      <c r="G151" s="232" t="s">
        <v>187</v>
      </c>
      <c r="H151" s="233">
        <v>142</v>
      </c>
      <c r="I151" s="234"/>
      <c r="J151" s="235">
        <f>ROUND(I151*H151,2)</f>
        <v>0</v>
      </c>
      <c r="K151" s="231" t="s">
        <v>1</v>
      </c>
      <c r="L151" s="45"/>
      <c r="M151" s="236" t="s">
        <v>1</v>
      </c>
      <c r="N151" s="237" t="s">
        <v>41</v>
      </c>
      <c r="O151" s="92"/>
      <c r="P151" s="238">
        <f>O151*H151</f>
        <v>0</v>
      </c>
      <c r="Q151" s="238">
        <v>0</v>
      </c>
      <c r="R151" s="238">
        <f>Q151*H151</f>
        <v>0</v>
      </c>
      <c r="S151" s="238">
        <v>0</v>
      </c>
      <c r="T151" s="239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40" t="s">
        <v>260</v>
      </c>
      <c r="AT151" s="240" t="s">
        <v>256</v>
      </c>
      <c r="AU151" s="240" t="s">
        <v>83</v>
      </c>
      <c r="AY151" s="18" t="s">
        <v>253</v>
      </c>
      <c r="BE151" s="241">
        <f>IF(N151="základní",J151,0)</f>
        <v>0</v>
      </c>
      <c r="BF151" s="241">
        <f>IF(N151="snížená",J151,0)</f>
        <v>0</v>
      </c>
      <c r="BG151" s="241">
        <f>IF(N151="zákl. přenesená",J151,0)</f>
        <v>0</v>
      </c>
      <c r="BH151" s="241">
        <f>IF(N151="sníž. přenesená",J151,0)</f>
        <v>0</v>
      </c>
      <c r="BI151" s="241">
        <f>IF(N151="nulová",J151,0)</f>
        <v>0</v>
      </c>
      <c r="BJ151" s="18" t="s">
        <v>83</v>
      </c>
      <c r="BK151" s="241">
        <f>ROUND(I151*H151,2)</f>
        <v>0</v>
      </c>
      <c r="BL151" s="18" t="s">
        <v>260</v>
      </c>
      <c r="BM151" s="240" t="s">
        <v>567</v>
      </c>
    </row>
    <row r="152" s="2" customFormat="1" ht="16.5" customHeight="1">
      <c r="A152" s="39"/>
      <c r="B152" s="40"/>
      <c r="C152" s="229" t="s">
        <v>428</v>
      </c>
      <c r="D152" s="229" t="s">
        <v>256</v>
      </c>
      <c r="E152" s="230" t="s">
        <v>1879</v>
      </c>
      <c r="F152" s="231" t="s">
        <v>1880</v>
      </c>
      <c r="G152" s="232" t="s">
        <v>1372</v>
      </c>
      <c r="H152" s="233">
        <v>30</v>
      </c>
      <c r="I152" s="234"/>
      <c r="J152" s="235">
        <f>ROUND(I152*H152,2)</f>
        <v>0</v>
      </c>
      <c r="K152" s="231" t="s">
        <v>1</v>
      </c>
      <c r="L152" s="45"/>
      <c r="M152" s="236" t="s">
        <v>1</v>
      </c>
      <c r="N152" s="237" t="s">
        <v>41</v>
      </c>
      <c r="O152" s="92"/>
      <c r="P152" s="238">
        <f>O152*H152</f>
        <v>0</v>
      </c>
      <c r="Q152" s="238">
        <v>0</v>
      </c>
      <c r="R152" s="238">
        <f>Q152*H152</f>
        <v>0</v>
      </c>
      <c r="S152" s="238">
        <v>0</v>
      </c>
      <c r="T152" s="239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40" t="s">
        <v>260</v>
      </c>
      <c r="AT152" s="240" t="s">
        <v>256</v>
      </c>
      <c r="AU152" s="240" t="s">
        <v>83</v>
      </c>
      <c r="AY152" s="18" t="s">
        <v>253</v>
      </c>
      <c r="BE152" s="241">
        <f>IF(N152="základní",J152,0)</f>
        <v>0</v>
      </c>
      <c r="BF152" s="241">
        <f>IF(N152="snížená",J152,0)</f>
        <v>0</v>
      </c>
      <c r="BG152" s="241">
        <f>IF(N152="zákl. přenesená",J152,0)</f>
        <v>0</v>
      </c>
      <c r="BH152" s="241">
        <f>IF(N152="sníž. přenesená",J152,0)</f>
        <v>0</v>
      </c>
      <c r="BI152" s="241">
        <f>IF(N152="nulová",J152,0)</f>
        <v>0</v>
      </c>
      <c r="BJ152" s="18" t="s">
        <v>83</v>
      </c>
      <c r="BK152" s="241">
        <f>ROUND(I152*H152,2)</f>
        <v>0</v>
      </c>
      <c r="BL152" s="18" t="s">
        <v>260</v>
      </c>
      <c r="BM152" s="240" t="s">
        <v>577</v>
      </c>
    </row>
    <row r="153" s="2" customFormat="1" ht="16.5" customHeight="1">
      <c r="A153" s="39"/>
      <c r="B153" s="40"/>
      <c r="C153" s="229" t="s">
        <v>432</v>
      </c>
      <c r="D153" s="229" t="s">
        <v>256</v>
      </c>
      <c r="E153" s="230" t="s">
        <v>1881</v>
      </c>
      <c r="F153" s="231" t="s">
        <v>1882</v>
      </c>
      <c r="G153" s="232" t="s">
        <v>1372</v>
      </c>
      <c r="H153" s="233">
        <v>2</v>
      </c>
      <c r="I153" s="234"/>
      <c r="J153" s="235">
        <f>ROUND(I153*H153,2)</f>
        <v>0</v>
      </c>
      <c r="K153" s="231" t="s">
        <v>1</v>
      </c>
      <c r="L153" s="45"/>
      <c r="M153" s="236" t="s">
        <v>1</v>
      </c>
      <c r="N153" s="237" t="s">
        <v>41</v>
      </c>
      <c r="O153" s="92"/>
      <c r="P153" s="238">
        <f>O153*H153</f>
        <v>0</v>
      </c>
      <c r="Q153" s="238">
        <v>0</v>
      </c>
      <c r="R153" s="238">
        <f>Q153*H153</f>
        <v>0</v>
      </c>
      <c r="S153" s="238">
        <v>0</v>
      </c>
      <c r="T153" s="239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40" t="s">
        <v>260</v>
      </c>
      <c r="AT153" s="240" t="s">
        <v>256</v>
      </c>
      <c r="AU153" s="240" t="s">
        <v>83</v>
      </c>
      <c r="AY153" s="18" t="s">
        <v>253</v>
      </c>
      <c r="BE153" s="241">
        <f>IF(N153="základní",J153,0)</f>
        <v>0</v>
      </c>
      <c r="BF153" s="241">
        <f>IF(N153="snížená",J153,0)</f>
        <v>0</v>
      </c>
      <c r="BG153" s="241">
        <f>IF(N153="zákl. přenesená",J153,0)</f>
        <v>0</v>
      </c>
      <c r="BH153" s="241">
        <f>IF(N153="sníž. přenesená",J153,0)</f>
        <v>0</v>
      </c>
      <c r="BI153" s="241">
        <f>IF(N153="nulová",J153,0)</f>
        <v>0</v>
      </c>
      <c r="BJ153" s="18" t="s">
        <v>83</v>
      </c>
      <c r="BK153" s="241">
        <f>ROUND(I153*H153,2)</f>
        <v>0</v>
      </c>
      <c r="BL153" s="18" t="s">
        <v>260</v>
      </c>
      <c r="BM153" s="240" t="s">
        <v>589</v>
      </c>
    </row>
    <row r="154" s="2" customFormat="1" ht="55.5" customHeight="1">
      <c r="A154" s="39"/>
      <c r="B154" s="40"/>
      <c r="C154" s="229" t="s">
        <v>437</v>
      </c>
      <c r="D154" s="229" t="s">
        <v>256</v>
      </c>
      <c r="E154" s="230" t="s">
        <v>1883</v>
      </c>
      <c r="F154" s="231" t="s">
        <v>1884</v>
      </c>
      <c r="G154" s="232" t="s">
        <v>1372</v>
      </c>
      <c r="H154" s="233">
        <v>1</v>
      </c>
      <c r="I154" s="234"/>
      <c r="J154" s="235">
        <f>ROUND(I154*H154,2)</f>
        <v>0</v>
      </c>
      <c r="K154" s="231" t="s">
        <v>1</v>
      </c>
      <c r="L154" s="45"/>
      <c r="M154" s="236" t="s">
        <v>1</v>
      </c>
      <c r="N154" s="237" t="s">
        <v>41</v>
      </c>
      <c r="O154" s="92"/>
      <c r="P154" s="238">
        <f>O154*H154</f>
        <v>0</v>
      </c>
      <c r="Q154" s="238">
        <v>0</v>
      </c>
      <c r="R154" s="238">
        <f>Q154*H154</f>
        <v>0</v>
      </c>
      <c r="S154" s="238">
        <v>0</v>
      </c>
      <c r="T154" s="239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40" t="s">
        <v>260</v>
      </c>
      <c r="AT154" s="240" t="s">
        <v>256</v>
      </c>
      <c r="AU154" s="240" t="s">
        <v>83</v>
      </c>
      <c r="AY154" s="18" t="s">
        <v>253</v>
      </c>
      <c r="BE154" s="241">
        <f>IF(N154="základní",J154,0)</f>
        <v>0</v>
      </c>
      <c r="BF154" s="241">
        <f>IF(N154="snížená",J154,0)</f>
        <v>0</v>
      </c>
      <c r="BG154" s="241">
        <f>IF(N154="zákl. přenesená",J154,0)</f>
        <v>0</v>
      </c>
      <c r="BH154" s="241">
        <f>IF(N154="sníž. přenesená",J154,0)</f>
        <v>0</v>
      </c>
      <c r="BI154" s="241">
        <f>IF(N154="nulová",J154,0)</f>
        <v>0</v>
      </c>
      <c r="BJ154" s="18" t="s">
        <v>83</v>
      </c>
      <c r="BK154" s="241">
        <f>ROUND(I154*H154,2)</f>
        <v>0</v>
      </c>
      <c r="BL154" s="18" t="s">
        <v>260</v>
      </c>
      <c r="BM154" s="240" t="s">
        <v>598</v>
      </c>
    </row>
    <row r="155" s="2" customFormat="1" ht="16.5" customHeight="1">
      <c r="A155" s="39"/>
      <c r="B155" s="40"/>
      <c r="C155" s="229" t="s">
        <v>444</v>
      </c>
      <c r="D155" s="229" t="s">
        <v>256</v>
      </c>
      <c r="E155" s="230" t="s">
        <v>3001</v>
      </c>
      <c r="F155" s="231" t="s">
        <v>1886</v>
      </c>
      <c r="G155" s="232" t="s">
        <v>1372</v>
      </c>
      <c r="H155" s="233">
        <v>1</v>
      </c>
      <c r="I155" s="234"/>
      <c r="J155" s="235">
        <f>ROUND(I155*H155,2)</f>
        <v>0</v>
      </c>
      <c r="K155" s="231" t="s">
        <v>1</v>
      </c>
      <c r="L155" s="45"/>
      <c r="M155" s="236" t="s">
        <v>1</v>
      </c>
      <c r="N155" s="237" t="s">
        <v>41</v>
      </c>
      <c r="O155" s="92"/>
      <c r="P155" s="238">
        <f>O155*H155</f>
        <v>0</v>
      </c>
      <c r="Q155" s="238">
        <v>0</v>
      </c>
      <c r="R155" s="238">
        <f>Q155*H155</f>
        <v>0</v>
      </c>
      <c r="S155" s="238">
        <v>0</v>
      </c>
      <c r="T155" s="239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40" t="s">
        <v>260</v>
      </c>
      <c r="AT155" s="240" t="s">
        <v>256</v>
      </c>
      <c r="AU155" s="240" t="s">
        <v>83</v>
      </c>
      <c r="AY155" s="18" t="s">
        <v>253</v>
      </c>
      <c r="BE155" s="241">
        <f>IF(N155="základní",J155,0)</f>
        <v>0</v>
      </c>
      <c r="BF155" s="241">
        <f>IF(N155="snížená",J155,0)</f>
        <v>0</v>
      </c>
      <c r="BG155" s="241">
        <f>IF(N155="zákl. přenesená",J155,0)</f>
        <v>0</v>
      </c>
      <c r="BH155" s="241">
        <f>IF(N155="sníž. přenesená",J155,0)</f>
        <v>0</v>
      </c>
      <c r="BI155" s="241">
        <f>IF(N155="nulová",J155,0)</f>
        <v>0</v>
      </c>
      <c r="BJ155" s="18" t="s">
        <v>83</v>
      </c>
      <c r="BK155" s="241">
        <f>ROUND(I155*H155,2)</f>
        <v>0</v>
      </c>
      <c r="BL155" s="18" t="s">
        <v>260</v>
      </c>
      <c r="BM155" s="240" t="s">
        <v>610</v>
      </c>
    </row>
    <row r="156" s="12" customFormat="1" ht="25.92" customHeight="1">
      <c r="A156" s="12"/>
      <c r="B156" s="213"/>
      <c r="C156" s="214"/>
      <c r="D156" s="215" t="s">
        <v>75</v>
      </c>
      <c r="E156" s="216" t="s">
        <v>1887</v>
      </c>
      <c r="F156" s="216" t="s">
        <v>1888</v>
      </c>
      <c r="G156" s="214"/>
      <c r="H156" s="214"/>
      <c r="I156" s="217"/>
      <c r="J156" s="218">
        <f>BK156</f>
        <v>0</v>
      </c>
      <c r="K156" s="214"/>
      <c r="L156" s="219"/>
      <c r="M156" s="220"/>
      <c r="N156" s="221"/>
      <c r="O156" s="221"/>
      <c r="P156" s="222">
        <f>SUM(P157:P165)</f>
        <v>0</v>
      </c>
      <c r="Q156" s="221"/>
      <c r="R156" s="222">
        <f>SUM(R157:R165)</f>
        <v>0</v>
      </c>
      <c r="S156" s="221"/>
      <c r="T156" s="223">
        <f>SUM(T157:T165)</f>
        <v>0</v>
      </c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R156" s="224" t="s">
        <v>83</v>
      </c>
      <c r="AT156" s="225" t="s">
        <v>75</v>
      </c>
      <c r="AU156" s="225" t="s">
        <v>76</v>
      </c>
      <c r="AY156" s="224" t="s">
        <v>253</v>
      </c>
      <c r="BK156" s="226">
        <f>SUM(BK157:BK165)</f>
        <v>0</v>
      </c>
    </row>
    <row r="157" s="2" customFormat="1" ht="16.5" customHeight="1">
      <c r="A157" s="39"/>
      <c r="B157" s="40"/>
      <c r="C157" s="229" t="s">
        <v>456</v>
      </c>
      <c r="D157" s="229" t="s">
        <v>256</v>
      </c>
      <c r="E157" s="230" t="s">
        <v>1889</v>
      </c>
      <c r="F157" s="231" t="s">
        <v>1890</v>
      </c>
      <c r="G157" s="232" t="s">
        <v>1372</v>
      </c>
      <c r="H157" s="233">
        <v>1</v>
      </c>
      <c r="I157" s="234"/>
      <c r="J157" s="235">
        <f>ROUND(I157*H157,2)</f>
        <v>0</v>
      </c>
      <c r="K157" s="231" t="s">
        <v>1</v>
      </c>
      <c r="L157" s="45"/>
      <c r="M157" s="236" t="s">
        <v>1</v>
      </c>
      <c r="N157" s="237" t="s">
        <v>41</v>
      </c>
      <c r="O157" s="92"/>
      <c r="P157" s="238">
        <f>O157*H157</f>
        <v>0</v>
      </c>
      <c r="Q157" s="238">
        <v>0</v>
      </c>
      <c r="R157" s="238">
        <f>Q157*H157</f>
        <v>0</v>
      </c>
      <c r="S157" s="238">
        <v>0</v>
      </c>
      <c r="T157" s="239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40" t="s">
        <v>260</v>
      </c>
      <c r="AT157" s="240" t="s">
        <v>256</v>
      </c>
      <c r="AU157" s="240" t="s">
        <v>83</v>
      </c>
      <c r="AY157" s="18" t="s">
        <v>253</v>
      </c>
      <c r="BE157" s="241">
        <f>IF(N157="základní",J157,0)</f>
        <v>0</v>
      </c>
      <c r="BF157" s="241">
        <f>IF(N157="snížená",J157,0)</f>
        <v>0</v>
      </c>
      <c r="BG157" s="241">
        <f>IF(N157="zákl. přenesená",J157,0)</f>
        <v>0</v>
      </c>
      <c r="BH157" s="241">
        <f>IF(N157="sníž. přenesená",J157,0)</f>
        <v>0</v>
      </c>
      <c r="BI157" s="241">
        <f>IF(N157="nulová",J157,0)</f>
        <v>0</v>
      </c>
      <c r="BJ157" s="18" t="s">
        <v>83</v>
      </c>
      <c r="BK157" s="241">
        <f>ROUND(I157*H157,2)</f>
        <v>0</v>
      </c>
      <c r="BL157" s="18" t="s">
        <v>260</v>
      </c>
      <c r="BM157" s="240" t="s">
        <v>625</v>
      </c>
    </row>
    <row r="158" s="2" customFormat="1" ht="16.5" customHeight="1">
      <c r="A158" s="39"/>
      <c r="B158" s="40"/>
      <c r="C158" s="229" t="s">
        <v>462</v>
      </c>
      <c r="D158" s="229" t="s">
        <v>256</v>
      </c>
      <c r="E158" s="230" t="s">
        <v>1901</v>
      </c>
      <c r="F158" s="231" t="s">
        <v>1902</v>
      </c>
      <c r="G158" s="232" t="s">
        <v>1372</v>
      </c>
      <c r="H158" s="233">
        <v>11</v>
      </c>
      <c r="I158" s="234"/>
      <c r="J158" s="235">
        <f>ROUND(I158*H158,2)</f>
        <v>0</v>
      </c>
      <c r="K158" s="231" t="s">
        <v>1</v>
      </c>
      <c r="L158" s="45"/>
      <c r="M158" s="236" t="s">
        <v>1</v>
      </c>
      <c r="N158" s="237" t="s">
        <v>41</v>
      </c>
      <c r="O158" s="92"/>
      <c r="P158" s="238">
        <f>O158*H158</f>
        <v>0</v>
      </c>
      <c r="Q158" s="238">
        <v>0</v>
      </c>
      <c r="R158" s="238">
        <f>Q158*H158</f>
        <v>0</v>
      </c>
      <c r="S158" s="238">
        <v>0</v>
      </c>
      <c r="T158" s="239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40" t="s">
        <v>260</v>
      </c>
      <c r="AT158" s="240" t="s">
        <v>256</v>
      </c>
      <c r="AU158" s="240" t="s">
        <v>83</v>
      </c>
      <c r="AY158" s="18" t="s">
        <v>253</v>
      </c>
      <c r="BE158" s="241">
        <f>IF(N158="základní",J158,0)</f>
        <v>0</v>
      </c>
      <c r="BF158" s="241">
        <f>IF(N158="snížená",J158,0)</f>
        <v>0</v>
      </c>
      <c r="BG158" s="241">
        <f>IF(N158="zákl. přenesená",J158,0)</f>
        <v>0</v>
      </c>
      <c r="BH158" s="241">
        <f>IF(N158="sníž. přenesená",J158,0)</f>
        <v>0</v>
      </c>
      <c r="BI158" s="241">
        <f>IF(N158="nulová",J158,0)</f>
        <v>0</v>
      </c>
      <c r="BJ158" s="18" t="s">
        <v>83</v>
      </c>
      <c r="BK158" s="241">
        <f>ROUND(I158*H158,2)</f>
        <v>0</v>
      </c>
      <c r="BL158" s="18" t="s">
        <v>260</v>
      </c>
      <c r="BM158" s="240" t="s">
        <v>635</v>
      </c>
    </row>
    <row r="159" s="2" customFormat="1" ht="16.5" customHeight="1">
      <c r="A159" s="39"/>
      <c r="B159" s="40"/>
      <c r="C159" s="229" t="s">
        <v>470</v>
      </c>
      <c r="D159" s="229" t="s">
        <v>256</v>
      </c>
      <c r="E159" s="230" t="s">
        <v>1897</v>
      </c>
      <c r="F159" s="231" t="s">
        <v>1898</v>
      </c>
      <c r="G159" s="232" t="s">
        <v>1372</v>
      </c>
      <c r="H159" s="233">
        <v>25</v>
      </c>
      <c r="I159" s="234"/>
      <c r="J159" s="235">
        <f>ROUND(I159*H159,2)</f>
        <v>0</v>
      </c>
      <c r="K159" s="231" t="s">
        <v>1</v>
      </c>
      <c r="L159" s="45"/>
      <c r="M159" s="236" t="s">
        <v>1</v>
      </c>
      <c r="N159" s="237" t="s">
        <v>41</v>
      </c>
      <c r="O159" s="92"/>
      <c r="P159" s="238">
        <f>O159*H159</f>
        <v>0</v>
      </c>
      <c r="Q159" s="238">
        <v>0</v>
      </c>
      <c r="R159" s="238">
        <f>Q159*H159</f>
        <v>0</v>
      </c>
      <c r="S159" s="238">
        <v>0</v>
      </c>
      <c r="T159" s="239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40" t="s">
        <v>260</v>
      </c>
      <c r="AT159" s="240" t="s">
        <v>256</v>
      </c>
      <c r="AU159" s="240" t="s">
        <v>83</v>
      </c>
      <c r="AY159" s="18" t="s">
        <v>253</v>
      </c>
      <c r="BE159" s="241">
        <f>IF(N159="základní",J159,0)</f>
        <v>0</v>
      </c>
      <c r="BF159" s="241">
        <f>IF(N159="snížená",J159,0)</f>
        <v>0</v>
      </c>
      <c r="BG159" s="241">
        <f>IF(N159="zákl. přenesená",J159,0)</f>
        <v>0</v>
      </c>
      <c r="BH159" s="241">
        <f>IF(N159="sníž. přenesená",J159,0)</f>
        <v>0</v>
      </c>
      <c r="BI159" s="241">
        <f>IF(N159="nulová",J159,0)</f>
        <v>0</v>
      </c>
      <c r="BJ159" s="18" t="s">
        <v>83</v>
      </c>
      <c r="BK159" s="241">
        <f>ROUND(I159*H159,2)</f>
        <v>0</v>
      </c>
      <c r="BL159" s="18" t="s">
        <v>260</v>
      </c>
      <c r="BM159" s="240" t="s">
        <v>650</v>
      </c>
    </row>
    <row r="160" s="2" customFormat="1" ht="16.5" customHeight="1">
      <c r="A160" s="39"/>
      <c r="B160" s="40"/>
      <c r="C160" s="229" t="s">
        <v>475</v>
      </c>
      <c r="D160" s="229" t="s">
        <v>256</v>
      </c>
      <c r="E160" s="230" t="s">
        <v>1903</v>
      </c>
      <c r="F160" s="231" t="s">
        <v>1904</v>
      </c>
      <c r="G160" s="232" t="s">
        <v>187</v>
      </c>
      <c r="H160" s="233">
        <v>286</v>
      </c>
      <c r="I160" s="234"/>
      <c r="J160" s="235">
        <f>ROUND(I160*H160,2)</f>
        <v>0</v>
      </c>
      <c r="K160" s="231" t="s">
        <v>1</v>
      </c>
      <c r="L160" s="45"/>
      <c r="M160" s="236" t="s">
        <v>1</v>
      </c>
      <c r="N160" s="237" t="s">
        <v>41</v>
      </c>
      <c r="O160" s="92"/>
      <c r="P160" s="238">
        <f>O160*H160</f>
        <v>0</v>
      </c>
      <c r="Q160" s="238">
        <v>0</v>
      </c>
      <c r="R160" s="238">
        <f>Q160*H160</f>
        <v>0</v>
      </c>
      <c r="S160" s="238">
        <v>0</v>
      </c>
      <c r="T160" s="239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40" t="s">
        <v>260</v>
      </c>
      <c r="AT160" s="240" t="s">
        <v>256</v>
      </c>
      <c r="AU160" s="240" t="s">
        <v>83</v>
      </c>
      <c r="AY160" s="18" t="s">
        <v>253</v>
      </c>
      <c r="BE160" s="241">
        <f>IF(N160="základní",J160,0)</f>
        <v>0</v>
      </c>
      <c r="BF160" s="241">
        <f>IF(N160="snížená",J160,0)</f>
        <v>0</v>
      </c>
      <c r="BG160" s="241">
        <f>IF(N160="zákl. přenesená",J160,0)</f>
        <v>0</v>
      </c>
      <c r="BH160" s="241">
        <f>IF(N160="sníž. přenesená",J160,0)</f>
        <v>0</v>
      </c>
      <c r="BI160" s="241">
        <f>IF(N160="nulová",J160,0)</f>
        <v>0</v>
      </c>
      <c r="BJ160" s="18" t="s">
        <v>83</v>
      </c>
      <c r="BK160" s="241">
        <f>ROUND(I160*H160,2)</f>
        <v>0</v>
      </c>
      <c r="BL160" s="18" t="s">
        <v>260</v>
      </c>
      <c r="BM160" s="240" t="s">
        <v>660</v>
      </c>
    </row>
    <row r="161" s="2" customFormat="1" ht="16.5" customHeight="1">
      <c r="A161" s="39"/>
      <c r="B161" s="40"/>
      <c r="C161" s="229" t="s">
        <v>487</v>
      </c>
      <c r="D161" s="229" t="s">
        <v>256</v>
      </c>
      <c r="E161" s="230" t="s">
        <v>3002</v>
      </c>
      <c r="F161" s="231" t="s">
        <v>3003</v>
      </c>
      <c r="G161" s="232" t="s">
        <v>187</v>
      </c>
      <c r="H161" s="233">
        <v>796</v>
      </c>
      <c r="I161" s="234"/>
      <c r="J161" s="235">
        <f>ROUND(I161*H161,2)</f>
        <v>0</v>
      </c>
      <c r="K161" s="231" t="s">
        <v>1</v>
      </c>
      <c r="L161" s="45"/>
      <c r="M161" s="236" t="s">
        <v>1</v>
      </c>
      <c r="N161" s="237" t="s">
        <v>41</v>
      </c>
      <c r="O161" s="92"/>
      <c r="P161" s="238">
        <f>O161*H161</f>
        <v>0</v>
      </c>
      <c r="Q161" s="238">
        <v>0</v>
      </c>
      <c r="R161" s="238">
        <f>Q161*H161</f>
        <v>0</v>
      </c>
      <c r="S161" s="238">
        <v>0</v>
      </c>
      <c r="T161" s="239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40" t="s">
        <v>260</v>
      </c>
      <c r="AT161" s="240" t="s">
        <v>256</v>
      </c>
      <c r="AU161" s="240" t="s">
        <v>83</v>
      </c>
      <c r="AY161" s="18" t="s">
        <v>253</v>
      </c>
      <c r="BE161" s="241">
        <f>IF(N161="základní",J161,0)</f>
        <v>0</v>
      </c>
      <c r="BF161" s="241">
        <f>IF(N161="snížená",J161,0)</f>
        <v>0</v>
      </c>
      <c r="BG161" s="241">
        <f>IF(N161="zákl. přenesená",J161,0)</f>
        <v>0</v>
      </c>
      <c r="BH161" s="241">
        <f>IF(N161="sníž. přenesená",J161,0)</f>
        <v>0</v>
      </c>
      <c r="BI161" s="241">
        <f>IF(N161="nulová",J161,0)</f>
        <v>0</v>
      </c>
      <c r="BJ161" s="18" t="s">
        <v>83</v>
      </c>
      <c r="BK161" s="241">
        <f>ROUND(I161*H161,2)</f>
        <v>0</v>
      </c>
      <c r="BL161" s="18" t="s">
        <v>260</v>
      </c>
      <c r="BM161" s="240" t="s">
        <v>668</v>
      </c>
    </row>
    <row r="162" s="2" customFormat="1" ht="16.5" customHeight="1">
      <c r="A162" s="39"/>
      <c r="B162" s="40"/>
      <c r="C162" s="229" t="s">
        <v>497</v>
      </c>
      <c r="D162" s="229" t="s">
        <v>256</v>
      </c>
      <c r="E162" s="230" t="s">
        <v>1913</v>
      </c>
      <c r="F162" s="231" t="s">
        <v>1914</v>
      </c>
      <c r="G162" s="232" t="s">
        <v>187</v>
      </c>
      <c r="H162" s="233">
        <v>294</v>
      </c>
      <c r="I162" s="234"/>
      <c r="J162" s="235">
        <f>ROUND(I162*H162,2)</f>
        <v>0</v>
      </c>
      <c r="K162" s="231" t="s">
        <v>1</v>
      </c>
      <c r="L162" s="45"/>
      <c r="M162" s="236" t="s">
        <v>1</v>
      </c>
      <c r="N162" s="237" t="s">
        <v>41</v>
      </c>
      <c r="O162" s="92"/>
      <c r="P162" s="238">
        <f>O162*H162</f>
        <v>0</v>
      </c>
      <c r="Q162" s="238">
        <v>0</v>
      </c>
      <c r="R162" s="238">
        <f>Q162*H162</f>
        <v>0</v>
      </c>
      <c r="S162" s="238">
        <v>0</v>
      </c>
      <c r="T162" s="239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40" t="s">
        <v>260</v>
      </c>
      <c r="AT162" s="240" t="s">
        <v>256</v>
      </c>
      <c r="AU162" s="240" t="s">
        <v>83</v>
      </c>
      <c r="AY162" s="18" t="s">
        <v>253</v>
      </c>
      <c r="BE162" s="241">
        <f>IF(N162="základní",J162,0)</f>
        <v>0</v>
      </c>
      <c r="BF162" s="241">
        <f>IF(N162="snížená",J162,0)</f>
        <v>0</v>
      </c>
      <c r="BG162" s="241">
        <f>IF(N162="zákl. přenesená",J162,0)</f>
        <v>0</v>
      </c>
      <c r="BH162" s="241">
        <f>IF(N162="sníž. přenesená",J162,0)</f>
        <v>0</v>
      </c>
      <c r="BI162" s="241">
        <f>IF(N162="nulová",J162,0)</f>
        <v>0</v>
      </c>
      <c r="BJ162" s="18" t="s">
        <v>83</v>
      </c>
      <c r="BK162" s="241">
        <f>ROUND(I162*H162,2)</f>
        <v>0</v>
      </c>
      <c r="BL162" s="18" t="s">
        <v>260</v>
      </c>
      <c r="BM162" s="240" t="s">
        <v>676</v>
      </c>
    </row>
    <row r="163" s="2" customFormat="1" ht="16.5" customHeight="1">
      <c r="A163" s="39"/>
      <c r="B163" s="40"/>
      <c r="C163" s="229" t="s">
        <v>366</v>
      </c>
      <c r="D163" s="229" t="s">
        <v>256</v>
      </c>
      <c r="E163" s="230" t="s">
        <v>1915</v>
      </c>
      <c r="F163" s="231" t="s">
        <v>1916</v>
      </c>
      <c r="G163" s="232" t="s">
        <v>1372</v>
      </c>
      <c r="H163" s="233">
        <v>1</v>
      </c>
      <c r="I163" s="234"/>
      <c r="J163" s="235">
        <f>ROUND(I163*H163,2)</f>
        <v>0</v>
      </c>
      <c r="K163" s="231" t="s">
        <v>1</v>
      </c>
      <c r="L163" s="45"/>
      <c r="M163" s="236" t="s">
        <v>1</v>
      </c>
      <c r="N163" s="237" t="s">
        <v>41</v>
      </c>
      <c r="O163" s="92"/>
      <c r="P163" s="238">
        <f>O163*H163</f>
        <v>0</v>
      </c>
      <c r="Q163" s="238">
        <v>0</v>
      </c>
      <c r="R163" s="238">
        <f>Q163*H163</f>
        <v>0</v>
      </c>
      <c r="S163" s="238">
        <v>0</v>
      </c>
      <c r="T163" s="239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40" t="s">
        <v>260</v>
      </c>
      <c r="AT163" s="240" t="s">
        <v>256</v>
      </c>
      <c r="AU163" s="240" t="s">
        <v>83</v>
      </c>
      <c r="AY163" s="18" t="s">
        <v>253</v>
      </c>
      <c r="BE163" s="241">
        <f>IF(N163="základní",J163,0)</f>
        <v>0</v>
      </c>
      <c r="BF163" s="241">
        <f>IF(N163="snížená",J163,0)</f>
        <v>0</v>
      </c>
      <c r="BG163" s="241">
        <f>IF(N163="zákl. přenesená",J163,0)</f>
        <v>0</v>
      </c>
      <c r="BH163" s="241">
        <f>IF(N163="sníž. přenesená",J163,0)</f>
        <v>0</v>
      </c>
      <c r="BI163" s="241">
        <f>IF(N163="nulová",J163,0)</f>
        <v>0</v>
      </c>
      <c r="BJ163" s="18" t="s">
        <v>83</v>
      </c>
      <c r="BK163" s="241">
        <f>ROUND(I163*H163,2)</f>
        <v>0</v>
      </c>
      <c r="BL163" s="18" t="s">
        <v>260</v>
      </c>
      <c r="BM163" s="240" t="s">
        <v>684</v>
      </c>
    </row>
    <row r="164" s="2" customFormat="1" ht="33" customHeight="1">
      <c r="A164" s="39"/>
      <c r="B164" s="40"/>
      <c r="C164" s="229" t="s">
        <v>506</v>
      </c>
      <c r="D164" s="229" t="s">
        <v>256</v>
      </c>
      <c r="E164" s="230" t="s">
        <v>1917</v>
      </c>
      <c r="F164" s="231" t="s">
        <v>1918</v>
      </c>
      <c r="G164" s="232" t="s">
        <v>1372</v>
      </c>
      <c r="H164" s="233">
        <v>25</v>
      </c>
      <c r="I164" s="234"/>
      <c r="J164" s="235">
        <f>ROUND(I164*H164,2)</f>
        <v>0</v>
      </c>
      <c r="K164" s="231" t="s">
        <v>1</v>
      </c>
      <c r="L164" s="45"/>
      <c r="M164" s="236" t="s">
        <v>1</v>
      </c>
      <c r="N164" s="237" t="s">
        <v>41</v>
      </c>
      <c r="O164" s="92"/>
      <c r="P164" s="238">
        <f>O164*H164</f>
        <v>0</v>
      </c>
      <c r="Q164" s="238">
        <v>0</v>
      </c>
      <c r="R164" s="238">
        <f>Q164*H164</f>
        <v>0</v>
      </c>
      <c r="S164" s="238">
        <v>0</v>
      </c>
      <c r="T164" s="239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40" t="s">
        <v>260</v>
      </c>
      <c r="AT164" s="240" t="s">
        <v>256</v>
      </c>
      <c r="AU164" s="240" t="s">
        <v>83</v>
      </c>
      <c r="AY164" s="18" t="s">
        <v>253</v>
      </c>
      <c r="BE164" s="241">
        <f>IF(N164="základní",J164,0)</f>
        <v>0</v>
      </c>
      <c r="BF164" s="241">
        <f>IF(N164="snížená",J164,0)</f>
        <v>0</v>
      </c>
      <c r="BG164" s="241">
        <f>IF(N164="zákl. přenesená",J164,0)</f>
        <v>0</v>
      </c>
      <c r="BH164" s="241">
        <f>IF(N164="sníž. přenesená",J164,0)</f>
        <v>0</v>
      </c>
      <c r="BI164" s="241">
        <f>IF(N164="nulová",J164,0)</f>
        <v>0</v>
      </c>
      <c r="BJ164" s="18" t="s">
        <v>83</v>
      </c>
      <c r="BK164" s="241">
        <f>ROUND(I164*H164,2)</f>
        <v>0</v>
      </c>
      <c r="BL164" s="18" t="s">
        <v>260</v>
      </c>
      <c r="BM164" s="240" t="s">
        <v>692</v>
      </c>
    </row>
    <row r="165" s="2" customFormat="1" ht="16.5" customHeight="1">
      <c r="A165" s="39"/>
      <c r="B165" s="40"/>
      <c r="C165" s="229" t="s">
        <v>512</v>
      </c>
      <c r="D165" s="229" t="s">
        <v>256</v>
      </c>
      <c r="E165" s="230" t="s">
        <v>3004</v>
      </c>
      <c r="F165" s="231" t="s">
        <v>1920</v>
      </c>
      <c r="G165" s="232" t="s">
        <v>1372</v>
      </c>
      <c r="H165" s="233">
        <v>1</v>
      </c>
      <c r="I165" s="234"/>
      <c r="J165" s="235">
        <f>ROUND(I165*H165,2)</f>
        <v>0</v>
      </c>
      <c r="K165" s="231" t="s">
        <v>1</v>
      </c>
      <c r="L165" s="45"/>
      <c r="M165" s="236" t="s">
        <v>1</v>
      </c>
      <c r="N165" s="237" t="s">
        <v>41</v>
      </c>
      <c r="O165" s="92"/>
      <c r="P165" s="238">
        <f>O165*H165</f>
        <v>0</v>
      </c>
      <c r="Q165" s="238">
        <v>0</v>
      </c>
      <c r="R165" s="238">
        <f>Q165*H165</f>
        <v>0</v>
      </c>
      <c r="S165" s="238">
        <v>0</v>
      </c>
      <c r="T165" s="239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40" t="s">
        <v>260</v>
      </c>
      <c r="AT165" s="240" t="s">
        <v>256</v>
      </c>
      <c r="AU165" s="240" t="s">
        <v>83</v>
      </c>
      <c r="AY165" s="18" t="s">
        <v>253</v>
      </c>
      <c r="BE165" s="241">
        <f>IF(N165="základní",J165,0)</f>
        <v>0</v>
      </c>
      <c r="BF165" s="241">
        <f>IF(N165="snížená",J165,0)</f>
        <v>0</v>
      </c>
      <c r="BG165" s="241">
        <f>IF(N165="zákl. přenesená",J165,0)</f>
        <v>0</v>
      </c>
      <c r="BH165" s="241">
        <f>IF(N165="sníž. přenesená",J165,0)</f>
        <v>0</v>
      </c>
      <c r="BI165" s="241">
        <f>IF(N165="nulová",J165,0)</f>
        <v>0</v>
      </c>
      <c r="BJ165" s="18" t="s">
        <v>83</v>
      </c>
      <c r="BK165" s="241">
        <f>ROUND(I165*H165,2)</f>
        <v>0</v>
      </c>
      <c r="BL165" s="18" t="s">
        <v>260</v>
      </c>
      <c r="BM165" s="240" t="s">
        <v>700</v>
      </c>
    </row>
    <row r="166" s="12" customFormat="1" ht="25.92" customHeight="1">
      <c r="A166" s="12"/>
      <c r="B166" s="213"/>
      <c r="C166" s="214"/>
      <c r="D166" s="215" t="s">
        <v>75</v>
      </c>
      <c r="E166" s="216" t="s">
        <v>1921</v>
      </c>
      <c r="F166" s="216" t="s">
        <v>1922</v>
      </c>
      <c r="G166" s="214"/>
      <c r="H166" s="214"/>
      <c r="I166" s="217"/>
      <c r="J166" s="218">
        <f>BK166</f>
        <v>0</v>
      </c>
      <c r="K166" s="214"/>
      <c r="L166" s="219"/>
      <c r="M166" s="220"/>
      <c r="N166" s="221"/>
      <c r="O166" s="221"/>
      <c r="P166" s="222">
        <f>SUM(P167:P174)</f>
        <v>0</v>
      </c>
      <c r="Q166" s="221"/>
      <c r="R166" s="222">
        <f>SUM(R167:R174)</f>
        <v>0</v>
      </c>
      <c r="S166" s="221"/>
      <c r="T166" s="223">
        <f>SUM(T167:T174)</f>
        <v>0</v>
      </c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R166" s="224" t="s">
        <v>83</v>
      </c>
      <c r="AT166" s="225" t="s">
        <v>75</v>
      </c>
      <c r="AU166" s="225" t="s">
        <v>76</v>
      </c>
      <c r="AY166" s="224" t="s">
        <v>253</v>
      </c>
      <c r="BK166" s="226">
        <f>SUM(BK167:BK174)</f>
        <v>0</v>
      </c>
    </row>
    <row r="167" s="2" customFormat="1" ht="21.75" customHeight="1">
      <c r="A167" s="39"/>
      <c r="B167" s="40"/>
      <c r="C167" s="229" t="s">
        <v>535</v>
      </c>
      <c r="D167" s="229" t="s">
        <v>256</v>
      </c>
      <c r="E167" s="230" t="s">
        <v>1923</v>
      </c>
      <c r="F167" s="231" t="s">
        <v>1924</v>
      </c>
      <c r="G167" s="232" t="s">
        <v>1433</v>
      </c>
      <c r="H167" s="233">
        <v>16</v>
      </c>
      <c r="I167" s="234"/>
      <c r="J167" s="235">
        <f>ROUND(I167*H167,2)</f>
        <v>0</v>
      </c>
      <c r="K167" s="231" t="s">
        <v>1</v>
      </c>
      <c r="L167" s="45"/>
      <c r="M167" s="236" t="s">
        <v>1</v>
      </c>
      <c r="N167" s="237" t="s">
        <v>41</v>
      </c>
      <c r="O167" s="92"/>
      <c r="P167" s="238">
        <f>O167*H167</f>
        <v>0</v>
      </c>
      <c r="Q167" s="238">
        <v>0</v>
      </c>
      <c r="R167" s="238">
        <f>Q167*H167</f>
        <v>0</v>
      </c>
      <c r="S167" s="238">
        <v>0</v>
      </c>
      <c r="T167" s="239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40" t="s">
        <v>260</v>
      </c>
      <c r="AT167" s="240" t="s">
        <v>256</v>
      </c>
      <c r="AU167" s="240" t="s">
        <v>83</v>
      </c>
      <c r="AY167" s="18" t="s">
        <v>253</v>
      </c>
      <c r="BE167" s="241">
        <f>IF(N167="základní",J167,0)</f>
        <v>0</v>
      </c>
      <c r="BF167" s="241">
        <f>IF(N167="snížená",J167,0)</f>
        <v>0</v>
      </c>
      <c r="BG167" s="241">
        <f>IF(N167="zákl. přenesená",J167,0)</f>
        <v>0</v>
      </c>
      <c r="BH167" s="241">
        <f>IF(N167="sníž. přenesená",J167,0)</f>
        <v>0</v>
      </c>
      <c r="BI167" s="241">
        <f>IF(N167="nulová",J167,0)</f>
        <v>0</v>
      </c>
      <c r="BJ167" s="18" t="s">
        <v>83</v>
      </c>
      <c r="BK167" s="241">
        <f>ROUND(I167*H167,2)</f>
        <v>0</v>
      </c>
      <c r="BL167" s="18" t="s">
        <v>260</v>
      </c>
      <c r="BM167" s="240" t="s">
        <v>716</v>
      </c>
    </row>
    <row r="168" s="2" customFormat="1" ht="21.75" customHeight="1">
      <c r="A168" s="39"/>
      <c r="B168" s="40"/>
      <c r="C168" s="229" t="s">
        <v>539</v>
      </c>
      <c r="D168" s="229" t="s">
        <v>256</v>
      </c>
      <c r="E168" s="230" t="s">
        <v>3005</v>
      </c>
      <c r="F168" s="231" t="s">
        <v>1926</v>
      </c>
      <c r="G168" s="232" t="s">
        <v>1372</v>
      </c>
      <c r="H168" s="233">
        <v>1</v>
      </c>
      <c r="I168" s="234"/>
      <c r="J168" s="235">
        <f>ROUND(I168*H168,2)</f>
        <v>0</v>
      </c>
      <c r="K168" s="231" t="s">
        <v>1</v>
      </c>
      <c r="L168" s="45"/>
      <c r="M168" s="236" t="s">
        <v>1</v>
      </c>
      <c r="N168" s="237" t="s">
        <v>41</v>
      </c>
      <c r="O168" s="92"/>
      <c r="P168" s="238">
        <f>O168*H168</f>
        <v>0</v>
      </c>
      <c r="Q168" s="238">
        <v>0</v>
      </c>
      <c r="R168" s="238">
        <f>Q168*H168</f>
        <v>0</v>
      </c>
      <c r="S168" s="238">
        <v>0</v>
      </c>
      <c r="T168" s="239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40" t="s">
        <v>260</v>
      </c>
      <c r="AT168" s="240" t="s">
        <v>256</v>
      </c>
      <c r="AU168" s="240" t="s">
        <v>83</v>
      </c>
      <c r="AY168" s="18" t="s">
        <v>253</v>
      </c>
      <c r="BE168" s="241">
        <f>IF(N168="základní",J168,0)</f>
        <v>0</v>
      </c>
      <c r="BF168" s="241">
        <f>IF(N168="snížená",J168,0)</f>
        <v>0</v>
      </c>
      <c r="BG168" s="241">
        <f>IF(N168="zákl. přenesená",J168,0)</f>
        <v>0</v>
      </c>
      <c r="BH168" s="241">
        <f>IF(N168="sníž. přenesená",J168,0)</f>
        <v>0</v>
      </c>
      <c r="BI168" s="241">
        <f>IF(N168="nulová",J168,0)</f>
        <v>0</v>
      </c>
      <c r="BJ168" s="18" t="s">
        <v>83</v>
      </c>
      <c r="BK168" s="241">
        <f>ROUND(I168*H168,2)</f>
        <v>0</v>
      </c>
      <c r="BL168" s="18" t="s">
        <v>260</v>
      </c>
      <c r="BM168" s="240" t="s">
        <v>724</v>
      </c>
    </row>
    <row r="169" s="2" customFormat="1" ht="16.5" customHeight="1">
      <c r="A169" s="39"/>
      <c r="B169" s="40"/>
      <c r="C169" s="229" t="s">
        <v>544</v>
      </c>
      <c r="D169" s="229" t="s">
        <v>256</v>
      </c>
      <c r="E169" s="230" t="s">
        <v>3006</v>
      </c>
      <c r="F169" s="231" t="s">
        <v>1928</v>
      </c>
      <c r="G169" s="232" t="s">
        <v>1372</v>
      </c>
      <c r="H169" s="233">
        <v>1</v>
      </c>
      <c r="I169" s="234"/>
      <c r="J169" s="235">
        <f>ROUND(I169*H169,2)</f>
        <v>0</v>
      </c>
      <c r="K169" s="231" t="s">
        <v>1</v>
      </c>
      <c r="L169" s="45"/>
      <c r="M169" s="236" t="s">
        <v>1</v>
      </c>
      <c r="N169" s="237" t="s">
        <v>41</v>
      </c>
      <c r="O169" s="92"/>
      <c r="P169" s="238">
        <f>O169*H169</f>
        <v>0</v>
      </c>
      <c r="Q169" s="238">
        <v>0</v>
      </c>
      <c r="R169" s="238">
        <f>Q169*H169</f>
        <v>0</v>
      </c>
      <c r="S169" s="238">
        <v>0</v>
      </c>
      <c r="T169" s="239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40" t="s">
        <v>260</v>
      </c>
      <c r="AT169" s="240" t="s">
        <v>256</v>
      </c>
      <c r="AU169" s="240" t="s">
        <v>83</v>
      </c>
      <c r="AY169" s="18" t="s">
        <v>253</v>
      </c>
      <c r="BE169" s="241">
        <f>IF(N169="základní",J169,0)</f>
        <v>0</v>
      </c>
      <c r="BF169" s="241">
        <f>IF(N169="snížená",J169,0)</f>
        <v>0</v>
      </c>
      <c r="BG169" s="241">
        <f>IF(N169="zákl. přenesená",J169,0)</f>
        <v>0</v>
      </c>
      <c r="BH169" s="241">
        <f>IF(N169="sníž. přenesená",J169,0)</f>
        <v>0</v>
      </c>
      <c r="BI169" s="241">
        <f>IF(N169="nulová",J169,0)</f>
        <v>0</v>
      </c>
      <c r="BJ169" s="18" t="s">
        <v>83</v>
      </c>
      <c r="BK169" s="241">
        <f>ROUND(I169*H169,2)</f>
        <v>0</v>
      </c>
      <c r="BL169" s="18" t="s">
        <v>260</v>
      </c>
      <c r="BM169" s="240" t="s">
        <v>732</v>
      </c>
    </row>
    <row r="170" s="2" customFormat="1" ht="16.5" customHeight="1">
      <c r="A170" s="39"/>
      <c r="B170" s="40"/>
      <c r="C170" s="229" t="s">
        <v>548</v>
      </c>
      <c r="D170" s="229" t="s">
        <v>256</v>
      </c>
      <c r="E170" s="230" t="s">
        <v>1929</v>
      </c>
      <c r="F170" s="231" t="s">
        <v>1930</v>
      </c>
      <c r="G170" s="232" t="s">
        <v>1372</v>
      </c>
      <c r="H170" s="233">
        <v>1</v>
      </c>
      <c r="I170" s="234"/>
      <c r="J170" s="235">
        <f>ROUND(I170*H170,2)</f>
        <v>0</v>
      </c>
      <c r="K170" s="231" t="s">
        <v>1</v>
      </c>
      <c r="L170" s="45"/>
      <c r="M170" s="236" t="s">
        <v>1</v>
      </c>
      <c r="N170" s="237" t="s">
        <v>41</v>
      </c>
      <c r="O170" s="92"/>
      <c r="P170" s="238">
        <f>O170*H170</f>
        <v>0</v>
      </c>
      <c r="Q170" s="238">
        <v>0</v>
      </c>
      <c r="R170" s="238">
        <f>Q170*H170</f>
        <v>0</v>
      </c>
      <c r="S170" s="238">
        <v>0</v>
      </c>
      <c r="T170" s="239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40" t="s">
        <v>260</v>
      </c>
      <c r="AT170" s="240" t="s">
        <v>256</v>
      </c>
      <c r="AU170" s="240" t="s">
        <v>83</v>
      </c>
      <c r="AY170" s="18" t="s">
        <v>253</v>
      </c>
      <c r="BE170" s="241">
        <f>IF(N170="základní",J170,0)</f>
        <v>0</v>
      </c>
      <c r="BF170" s="241">
        <f>IF(N170="snížená",J170,0)</f>
        <v>0</v>
      </c>
      <c r="BG170" s="241">
        <f>IF(N170="zákl. přenesená",J170,0)</f>
        <v>0</v>
      </c>
      <c r="BH170" s="241">
        <f>IF(N170="sníž. přenesená",J170,0)</f>
        <v>0</v>
      </c>
      <c r="BI170" s="241">
        <f>IF(N170="nulová",J170,0)</f>
        <v>0</v>
      </c>
      <c r="BJ170" s="18" t="s">
        <v>83</v>
      </c>
      <c r="BK170" s="241">
        <f>ROUND(I170*H170,2)</f>
        <v>0</v>
      </c>
      <c r="BL170" s="18" t="s">
        <v>260</v>
      </c>
      <c r="BM170" s="240" t="s">
        <v>740</v>
      </c>
    </row>
    <row r="171" s="2" customFormat="1" ht="16.5" customHeight="1">
      <c r="A171" s="39"/>
      <c r="B171" s="40"/>
      <c r="C171" s="229" t="s">
        <v>552</v>
      </c>
      <c r="D171" s="229" t="s">
        <v>256</v>
      </c>
      <c r="E171" s="230" t="s">
        <v>1931</v>
      </c>
      <c r="F171" s="231" t="s">
        <v>1932</v>
      </c>
      <c r="G171" s="232" t="s">
        <v>1933</v>
      </c>
      <c r="H171" s="233">
        <v>12</v>
      </c>
      <c r="I171" s="234"/>
      <c r="J171" s="235">
        <f>ROUND(I171*H171,2)</f>
        <v>0</v>
      </c>
      <c r="K171" s="231" t="s">
        <v>1</v>
      </c>
      <c r="L171" s="45"/>
      <c r="M171" s="236" t="s">
        <v>1</v>
      </c>
      <c r="N171" s="237" t="s">
        <v>41</v>
      </c>
      <c r="O171" s="92"/>
      <c r="P171" s="238">
        <f>O171*H171</f>
        <v>0</v>
      </c>
      <c r="Q171" s="238">
        <v>0</v>
      </c>
      <c r="R171" s="238">
        <f>Q171*H171</f>
        <v>0</v>
      </c>
      <c r="S171" s="238">
        <v>0</v>
      </c>
      <c r="T171" s="239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40" t="s">
        <v>260</v>
      </c>
      <c r="AT171" s="240" t="s">
        <v>256</v>
      </c>
      <c r="AU171" s="240" t="s">
        <v>83</v>
      </c>
      <c r="AY171" s="18" t="s">
        <v>253</v>
      </c>
      <c r="BE171" s="241">
        <f>IF(N171="základní",J171,0)</f>
        <v>0</v>
      </c>
      <c r="BF171" s="241">
        <f>IF(N171="snížená",J171,0)</f>
        <v>0</v>
      </c>
      <c r="BG171" s="241">
        <f>IF(N171="zákl. přenesená",J171,0)</f>
        <v>0</v>
      </c>
      <c r="BH171" s="241">
        <f>IF(N171="sníž. přenesená",J171,0)</f>
        <v>0</v>
      </c>
      <c r="BI171" s="241">
        <f>IF(N171="nulová",J171,0)</f>
        <v>0</v>
      </c>
      <c r="BJ171" s="18" t="s">
        <v>83</v>
      </c>
      <c r="BK171" s="241">
        <f>ROUND(I171*H171,2)</f>
        <v>0</v>
      </c>
      <c r="BL171" s="18" t="s">
        <v>260</v>
      </c>
      <c r="BM171" s="240" t="s">
        <v>748</v>
      </c>
    </row>
    <row r="172" s="2" customFormat="1" ht="16.5" customHeight="1">
      <c r="A172" s="39"/>
      <c r="B172" s="40"/>
      <c r="C172" s="229" t="s">
        <v>559</v>
      </c>
      <c r="D172" s="229" t="s">
        <v>256</v>
      </c>
      <c r="E172" s="230" t="s">
        <v>1934</v>
      </c>
      <c r="F172" s="231" t="s">
        <v>1935</v>
      </c>
      <c r="G172" s="232" t="s">
        <v>1433</v>
      </c>
      <c r="H172" s="233">
        <v>10</v>
      </c>
      <c r="I172" s="234"/>
      <c r="J172" s="235">
        <f>ROUND(I172*H172,2)</f>
        <v>0</v>
      </c>
      <c r="K172" s="231" t="s">
        <v>1</v>
      </c>
      <c r="L172" s="45"/>
      <c r="M172" s="236" t="s">
        <v>1</v>
      </c>
      <c r="N172" s="237" t="s">
        <v>41</v>
      </c>
      <c r="O172" s="92"/>
      <c r="P172" s="238">
        <f>O172*H172</f>
        <v>0</v>
      </c>
      <c r="Q172" s="238">
        <v>0</v>
      </c>
      <c r="R172" s="238">
        <f>Q172*H172</f>
        <v>0</v>
      </c>
      <c r="S172" s="238">
        <v>0</v>
      </c>
      <c r="T172" s="239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40" t="s">
        <v>260</v>
      </c>
      <c r="AT172" s="240" t="s">
        <v>256</v>
      </c>
      <c r="AU172" s="240" t="s">
        <v>83</v>
      </c>
      <c r="AY172" s="18" t="s">
        <v>253</v>
      </c>
      <c r="BE172" s="241">
        <f>IF(N172="základní",J172,0)</f>
        <v>0</v>
      </c>
      <c r="BF172" s="241">
        <f>IF(N172="snížená",J172,0)</f>
        <v>0</v>
      </c>
      <c r="BG172" s="241">
        <f>IF(N172="zákl. přenesená",J172,0)</f>
        <v>0</v>
      </c>
      <c r="BH172" s="241">
        <f>IF(N172="sníž. přenesená",J172,0)</f>
        <v>0</v>
      </c>
      <c r="BI172" s="241">
        <f>IF(N172="nulová",J172,0)</f>
        <v>0</v>
      </c>
      <c r="BJ172" s="18" t="s">
        <v>83</v>
      </c>
      <c r="BK172" s="241">
        <f>ROUND(I172*H172,2)</f>
        <v>0</v>
      </c>
      <c r="BL172" s="18" t="s">
        <v>260</v>
      </c>
      <c r="BM172" s="240" t="s">
        <v>764</v>
      </c>
    </row>
    <row r="173" s="2" customFormat="1" ht="16.5" customHeight="1">
      <c r="A173" s="39"/>
      <c r="B173" s="40"/>
      <c r="C173" s="229" t="s">
        <v>563</v>
      </c>
      <c r="D173" s="229" t="s">
        <v>256</v>
      </c>
      <c r="E173" s="230" t="s">
        <v>1936</v>
      </c>
      <c r="F173" s="231" t="s">
        <v>1937</v>
      </c>
      <c r="G173" s="232" t="s">
        <v>1433</v>
      </c>
      <c r="H173" s="233">
        <v>24</v>
      </c>
      <c r="I173" s="234"/>
      <c r="J173" s="235">
        <f>ROUND(I173*H173,2)</f>
        <v>0</v>
      </c>
      <c r="K173" s="231" t="s">
        <v>1</v>
      </c>
      <c r="L173" s="45"/>
      <c r="M173" s="236" t="s">
        <v>1</v>
      </c>
      <c r="N173" s="237" t="s">
        <v>41</v>
      </c>
      <c r="O173" s="92"/>
      <c r="P173" s="238">
        <f>O173*H173</f>
        <v>0</v>
      </c>
      <c r="Q173" s="238">
        <v>0</v>
      </c>
      <c r="R173" s="238">
        <f>Q173*H173</f>
        <v>0</v>
      </c>
      <c r="S173" s="238">
        <v>0</v>
      </c>
      <c r="T173" s="239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40" t="s">
        <v>260</v>
      </c>
      <c r="AT173" s="240" t="s">
        <v>256</v>
      </c>
      <c r="AU173" s="240" t="s">
        <v>83</v>
      </c>
      <c r="AY173" s="18" t="s">
        <v>253</v>
      </c>
      <c r="BE173" s="241">
        <f>IF(N173="základní",J173,0)</f>
        <v>0</v>
      </c>
      <c r="BF173" s="241">
        <f>IF(N173="snížená",J173,0)</f>
        <v>0</v>
      </c>
      <c r="BG173" s="241">
        <f>IF(N173="zákl. přenesená",J173,0)</f>
        <v>0</v>
      </c>
      <c r="BH173" s="241">
        <f>IF(N173="sníž. přenesená",J173,0)</f>
        <v>0</v>
      </c>
      <c r="BI173" s="241">
        <f>IF(N173="nulová",J173,0)</f>
        <v>0</v>
      </c>
      <c r="BJ173" s="18" t="s">
        <v>83</v>
      </c>
      <c r="BK173" s="241">
        <f>ROUND(I173*H173,2)</f>
        <v>0</v>
      </c>
      <c r="BL173" s="18" t="s">
        <v>260</v>
      </c>
      <c r="BM173" s="240" t="s">
        <v>772</v>
      </c>
    </row>
    <row r="174" s="2" customFormat="1" ht="16.5" customHeight="1">
      <c r="A174" s="39"/>
      <c r="B174" s="40"/>
      <c r="C174" s="229" t="s">
        <v>567</v>
      </c>
      <c r="D174" s="229" t="s">
        <v>256</v>
      </c>
      <c r="E174" s="230" t="s">
        <v>1938</v>
      </c>
      <c r="F174" s="231" t="s">
        <v>1939</v>
      </c>
      <c r="G174" s="232" t="s">
        <v>1433</v>
      </c>
      <c r="H174" s="233">
        <v>6</v>
      </c>
      <c r="I174" s="234"/>
      <c r="J174" s="235">
        <f>ROUND(I174*H174,2)</f>
        <v>0</v>
      </c>
      <c r="K174" s="231" t="s">
        <v>1</v>
      </c>
      <c r="L174" s="45"/>
      <c r="M174" s="302" t="s">
        <v>1</v>
      </c>
      <c r="N174" s="303" t="s">
        <v>41</v>
      </c>
      <c r="O174" s="304"/>
      <c r="P174" s="305">
        <f>O174*H174</f>
        <v>0</v>
      </c>
      <c r="Q174" s="305">
        <v>0</v>
      </c>
      <c r="R174" s="305">
        <f>Q174*H174</f>
        <v>0</v>
      </c>
      <c r="S174" s="305">
        <v>0</v>
      </c>
      <c r="T174" s="306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40" t="s">
        <v>260</v>
      </c>
      <c r="AT174" s="240" t="s">
        <v>256</v>
      </c>
      <c r="AU174" s="240" t="s">
        <v>83</v>
      </c>
      <c r="AY174" s="18" t="s">
        <v>253</v>
      </c>
      <c r="BE174" s="241">
        <f>IF(N174="základní",J174,0)</f>
        <v>0</v>
      </c>
      <c r="BF174" s="241">
        <f>IF(N174="snížená",J174,0)</f>
        <v>0</v>
      </c>
      <c r="BG174" s="241">
        <f>IF(N174="zákl. přenesená",J174,0)</f>
        <v>0</v>
      </c>
      <c r="BH174" s="241">
        <f>IF(N174="sníž. přenesená",J174,0)</f>
        <v>0</v>
      </c>
      <c r="BI174" s="241">
        <f>IF(N174="nulová",J174,0)</f>
        <v>0</v>
      </c>
      <c r="BJ174" s="18" t="s">
        <v>83</v>
      </c>
      <c r="BK174" s="241">
        <f>ROUND(I174*H174,2)</f>
        <v>0</v>
      </c>
      <c r="BL174" s="18" t="s">
        <v>260</v>
      </c>
      <c r="BM174" s="240" t="s">
        <v>804</v>
      </c>
    </row>
    <row r="175" s="2" customFormat="1" ht="6.96" customHeight="1">
      <c r="A175" s="39"/>
      <c r="B175" s="67"/>
      <c r="C175" s="68"/>
      <c r="D175" s="68"/>
      <c r="E175" s="68"/>
      <c r="F175" s="68"/>
      <c r="G175" s="68"/>
      <c r="H175" s="68"/>
      <c r="I175" s="68"/>
      <c r="J175" s="68"/>
      <c r="K175" s="68"/>
      <c r="L175" s="45"/>
      <c r="M175" s="39"/>
      <c r="O175" s="39"/>
      <c r="P175" s="39"/>
      <c r="Q175" s="39"/>
      <c r="R175" s="39"/>
      <c r="S175" s="39"/>
      <c r="T175" s="39"/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</row>
  </sheetData>
  <sheetProtection sheet="1" autoFilter="0" formatColumns="0" formatRows="0" objects="1" scenarios="1" spinCount="100000" saltValue="ZxFUJZhk2z68nxUDFBIiZz642VGEuH/ogl0mmemnHomyzUPsylXNJm+zgs+9gfo0Nc8eCpRZ82JZ3ObtMjbN/Q==" hashValue="BVuAHyw0Pgf996s4kNa1H2hTqrv4jEVoqo1jjkbKWwjzrHhz0Lx7Z1cWajtrNlBnTEEzoy5/gi0PsiMOXnGh/Q==" algorithmName="SHA-512" password="CC35"/>
  <autoFilter ref="C125:K174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4:H114"/>
    <mergeCell ref="E116:H116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176</v>
      </c>
    </row>
    <row r="3" s="1" customFormat="1" ht="6.96" customHeight="1">
      <c r="B3" s="149"/>
      <c r="C3" s="150"/>
      <c r="D3" s="150"/>
      <c r="E3" s="150"/>
      <c r="F3" s="150"/>
      <c r="G3" s="150"/>
      <c r="H3" s="150"/>
      <c r="I3" s="150"/>
      <c r="J3" s="150"/>
      <c r="K3" s="150"/>
      <c r="L3" s="21"/>
      <c r="AT3" s="18" t="s">
        <v>85</v>
      </c>
    </row>
    <row r="4" s="1" customFormat="1" ht="24.96" customHeight="1">
      <c r="B4" s="21"/>
      <c r="D4" s="151" t="s">
        <v>184</v>
      </c>
      <c r="L4" s="21"/>
      <c r="M4" s="152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3" t="s">
        <v>16</v>
      </c>
      <c r="L6" s="21"/>
    </row>
    <row r="7" s="1" customFormat="1" ht="16.5" customHeight="1">
      <c r="B7" s="21"/>
      <c r="E7" s="154" t="str">
        <f>'Rekapitulace stavby'!K6</f>
        <v>REKONSTRUKCE HOTELU KVĚTNICE - 3. etapa</v>
      </c>
      <c r="F7" s="153"/>
      <c r="G7" s="153"/>
      <c r="H7" s="153"/>
      <c r="L7" s="21"/>
    </row>
    <row r="8" s="1" customFormat="1" ht="12" customHeight="1">
      <c r="B8" s="21"/>
      <c r="D8" s="153" t="s">
        <v>198</v>
      </c>
      <c r="L8" s="21"/>
    </row>
    <row r="9" s="2" customFormat="1" ht="16.5" customHeight="1">
      <c r="A9" s="39"/>
      <c r="B9" s="45"/>
      <c r="C9" s="39"/>
      <c r="D9" s="39"/>
      <c r="E9" s="154" t="s">
        <v>2073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3" t="s">
        <v>206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5" t="s">
        <v>3007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3" t="s">
        <v>18</v>
      </c>
      <c r="E13" s="39"/>
      <c r="F13" s="142" t="s">
        <v>1</v>
      </c>
      <c r="G13" s="39"/>
      <c r="H13" s="39"/>
      <c r="I13" s="153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3" t="s">
        <v>20</v>
      </c>
      <c r="E14" s="39"/>
      <c r="F14" s="142" t="s">
        <v>21</v>
      </c>
      <c r="G14" s="39"/>
      <c r="H14" s="39"/>
      <c r="I14" s="153" t="s">
        <v>22</v>
      </c>
      <c r="J14" s="156" t="str">
        <f>'Rekapitulace stavby'!AN8</f>
        <v>15. 5. 2025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3" t="s">
        <v>24</v>
      </c>
      <c r="E16" s="39"/>
      <c r="F16" s="39"/>
      <c r="G16" s="39"/>
      <c r="H16" s="39"/>
      <c r="I16" s="153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3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3" t="s">
        <v>28</v>
      </c>
      <c r="E19" s="39"/>
      <c r="F19" s="39"/>
      <c r="G19" s="39"/>
      <c r="H19" s="39"/>
      <c r="I19" s="153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3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3" t="s">
        <v>30</v>
      </c>
      <c r="E22" s="39"/>
      <c r="F22" s="39"/>
      <c r="G22" s="39"/>
      <c r="H22" s="39"/>
      <c r="I22" s="153" t="s">
        <v>25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31</v>
      </c>
      <c r="F23" s="39"/>
      <c r="G23" s="39"/>
      <c r="H23" s="39"/>
      <c r="I23" s="153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3" t="s">
        <v>33</v>
      </c>
      <c r="E25" s="39"/>
      <c r="F25" s="39"/>
      <c r="G25" s="39"/>
      <c r="H25" s="39"/>
      <c r="I25" s="153" t="s">
        <v>25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3" t="s">
        <v>27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3" t="s">
        <v>35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7"/>
      <c r="B29" s="158"/>
      <c r="C29" s="157"/>
      <c r="D29" s="157"/>
      <c r="E29" s="159" t="s">
        <v>1</v>
      </c>
      <c r="F29" s="159"/>
      <c r="G29" s="159"/>
      <c r="H29" s="159"/>
      <c r="I29" s="157"/>
      <c r="J29" s="157"/>
      <c r="K29" s="157"/>
      <c r="L29" s="160"/>
      <c r="S29" s="157"/>
      <c r="T29" s="157"/>
      <c r="U29" s="157"/>
      <c r="V29" s="157"/>
      <c r="W29" s="157"/>
      <c r="X29" s="157"/>
      <c r="Y29" s="157"/>
      <c r="Z29" s="157"/>
      <c r="AA29" s="157"/>
      <c r="AB29" s="157"/>
      <c r="AC29" s="157"/>
      <c r="AD29" s="157"/>
      <c r="AE29" s="157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1"/>
      <c r="E31" s="161"/>
      <c r="F31" s="161"/>
      <c r="G31" s="161"/>
      <c r="H31" s="161"/>
      <c r="I31" s="161"/>
      <c r="J31" s="161"/>
      <c r="K31" s="161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2" t="s">
        <v>36</v>
      </c>
      <c r="E32" s="39"/>
      <c r="F32" s="39"/>
      <c r="G32" s="39"/>
      <c r="H32" s="39"/>
      <c r="I32" s="39"/>
      <c r="J32" s="163">
        <f>ROUND(J121,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1"/>
      <c r="E33" s="161"/>
      <c r="F33" s="161"/>
      <c r="G33" s="161"/>
      <c r="H33" s="161"/>
      <c r="I33" s="161"/>
      <c r="J33" s="161"/>
      <c r="K33" s="161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4" t="s">
        <v>38</v>
      </c>
      <c r="G34" s="39"/>
      <c r="H34" s="39"/>
      <c r="I34" s="164" t="s">
        <v>37</v>
      </c>
      <c r="J34" s="164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5" t="s">
        <v>40</v>
      </c>
      <c r="E35" s="153" t="s">
        <v>41</v>
      </c>
      <c r="F35" s="166">
        <f>ROUND((SUM(BE121:BE179)),  2)</f>
        <v>0</v>
      </c>
      <c r="G35" s="39"/>
      <c r="H35" s="39"/>
      <c r="I35" s="167">
        <v>0.20999999999999999</v>
      </c>
      <c r="J35" s="166">
        <f>ROUND(((SUM(BE121:BE179))*I35),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3" t="s">
        <v>42</v>
      </c>
      <c r="F36" s="166">
        <f>ROUND((SUM(BF121:BF179)),  2)</f>
        <v>0</v>
      </c>
      <c r="G36" s="39"/>
      <c r="H36" s="39"/>
      <c r="I36" s="167">
        <v>0.12</v>
      </c>
      <c r="J36" s="166">
        <f>ROUND(((SUM(BF121:BF179))*I36),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3" t="s">
        <v>43</v>
      </c>
      <c r="F37" s="166">
        <f>ROUND((SUM(BG121:BG179)),  2)</f>
        <v>0</v>
      </c>
      <c r="G37" s="39"/>
      <c r="H37" s="39"/>
      <c r="I37" s="167">
        <v>0.20999999999999999</v>
      </c>
      <c r="J37" s="166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3" t="s">
        <v>44</v>
      </c>
      <c r="F38" s="166">
        <f>ROUND((SUM(BH121:BH179)),  2)</f>
        <v>0</v>
      </c>
      <c r="G38" s="39"/>
      <c r="H38" s="39"/>
      <c r="I38" s="167">
        <v>0.12</v>
      </c>
      <c r="J38" s="166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3" t="s">
        <v>45</v>
      </c>
      <c r="F39" s="166">
        <f>ROUND((SUM(BI121:BI179)),  2)</f>
        <v>0</v>
      </c>
      <c r="G39" s="39"/>
      <c r="H39" s="39"/>
      <c r="I39" s="167">
        <v>0</v>
      </c>
      <c r="J39" s="166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8"/>
      <c r="D41" s="169" t="s">
        <v>46</v>
      </c>
      <c r="E41" s="170"/>
      <c r="F41" s="170"/>
      <c r="G41" s="171" t="s">
        <v>47</v>
      </c>
      <c r="H41" s="172" t="s">
        <v>48</v>
      </c>
      <c r="I41" s="170"/>
      <c r="J41" s="173">
        <f>SUM(J32:J39)</f>
        <v>0</v>
      </c>
      <c r="K41" s="174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5" t="s">
        <v>49</v>
      </c>
      <c r="E50" s="176"/>
      <c r="F50" s="176"/>
      <c r="G50" s="175" t="s">
        <v>50</v>
      </c>
      <c r="H50" s="176"/>
      <c r="I50" s="176"/>
      <c r="J50" s="176"/>
      <c r="K50" s="176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7" t="s">
        <v>51</v>
      </c>
      <c r="E61" s="178"/>
      <c r="F61" s="179" t="s">
        <v>52</v>
      </c>
      <c r="G61" s="177" t="s">
        <v>51</v>
      </c>
      <c r="H61" s="178"/>
      <c r="I61" s="178"/>
      <c r="J61" s="180" t="s">
        <v>52</v>
      </c>
      <c r="K61" s="178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5" t="s">
        <v>53</v>
      </c>
      <c r="E65" s="181"/>
      <c r="F65" s="181"/>
      <c r="G65" s="175" t="s">
        <v>54</v>
      </c>
      <c r="H65" s="181"/>
      <c r="I65" s="181"/>
      <c r="J65" s="181"/>
      <c r="K65" s="181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7" t="s">
        <v>51</v>
      </c>
      <c r="E76" s="178"/>
      <c r="F76" s="179" t="s">
        <v>52</v>
      </c>
      <c r="G76" s="177" t="s">
        <v>51</v>
      </c>
      <c r="H76" s="178"/>
      <c r="I76" s="178"/>
      <c r="J76" s="180" t="s">
        <v>52</v>
      </c>
      <c r="K76" s="178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2"/>
      <c r="C77" s="183"/>
      <c r="D77" s="183"/>
      <c r="E77" s="183"/>
      <c r="F77" s="183"/>
      <c r="G77" s="183"/>
      <c r="H77" s="183"/>
      <c r="I77" s="183"/>
      <c r="J77" s="183"/>
      <c r="K77" s="183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4"/>
      <c r="C81" s="185"/>
      <c r="D81" s="185"/>
      <c r="E81" s="185"/>
      <c r="F81" s="185"/>
      <c r="G81" s="185"/>
      <c r="H81" s="185"/>
      <c r="I81" s="185"/>
      <c r="J81" s="185"/>
      <c r="K81" s="185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217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6" t="str">
        <f>E7</f>
        <v>REKONSTRUKCE HOTELU KVĚTNICE - 3. etapa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198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6" t="s">
        <v>2073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206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VRN - Vedlejší a ostatní náklady stavby - ubytování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>Tišnov</v>
      </c>
      <c r="G91" s="41"/>
      <c r="H91" s="41"/>
      <c r="I91" s="33" t="s">
        <v>22</v>
      </c>
      <c r="J91" s="80" t="str">
        <f>IF(J14="","",J14)</f>
        <v>15. 5. 2025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25.65" customHeight="1">
      <c r="A93" s="39"/>
      <c r="B93" s="40"/>
      <c r="C93" s="33" t="s">
        <v>24</v>
      </c>
      <c r="D93" s="41"/>
      <c r="E93" s="41"/>
      <c r="F93" s="28" t="str">
        <f>E17</f>
        <v>Město Tišnov</v>
      </c>
      <c r="G93" s="41"/>
      <c r="H93" s="41"/>
      <c r="I93" s="33" t="s">
        <v>30</v>
      </c>
      <c r="J93" s="37" t="str">
        <f>E23</f>
        <v>BURIAN-KŘIVINKA ARCHITECTS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33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7" t="s">
        <v>218</v>
      </c>
      <c r="D96" s="188"/>
      <c r="E96" s="188"/>
      <c r="F96" s="188"/>
      <c r="G96" s="188"/>
      <c r="H96" s="188"/>
      <c r="I96" s="188"/>
      <c r="J96" s="189" t="s">
        <v>219</v>
      </c>
      <c r="K96" s="188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90" t="s">
        <v>220</v>
      </c>
      <c r="D98" s="41"/>
      <c r="E98" s="41"/>
      <c r="F98" s="41"/>
      <c r="G98" s="41"/>
      <c r="H98" s="41"/>
      <c r="I98" s="41"/>
      <c r="J98" s="111">
        <f>J121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221</v>
      </c>
    </row>
    <row r="99" s="9" customFormat="1" ht="24.96" customHeight="1">
      <c r="A99" s="9"/>
      <c r="B99" s="191"/>
      <c r="C99" s="192"/>
      <c r="D99" s="193" t="s">
        <v>1941</v>
      </c>
      <c r="E99" s="194"/>
      <c r="F99" s="194"/>
      <c r="G99" s="194"/>
      <c r="H99" s="194"/>
      <c r="I99" s="194"/>
      <c r="J99" s="195">
        <f>J122</f>
        <v>0</v>
      </c>
      <c r="K99" s="192"/>
      <c r="L99" s="196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2" customFormat="1" ht="21.84" customHeight="1">
      <c r="A100" s="39"/>
      <c r="B100" s="40"/>
      <c r="C100" s="41"/>
      <c r="D100" s="41"/>
      <c r="E100" s="41"/>
      <c r="F100" s="41"/>
      <c r="G100" s="41"/>
      <c r="H100" s="41"/>
      <c r="I100" s="41"/>
      <c r="J100" s="41"/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</row>
    <row r="101" s="2" customFormat="1" ht="6.96" customHeight="1">
      <c r="A101" s="39"/>
      <c r="B101" s="67"/>
      <c r="C101" s="68"/>
      <c r="D101" s="68"/>
      <c r="E101" s="68"/>
      <c r="F101" s="68"/>
      <c r="G101" s="68"/>
      <c r="H101" s="68"/>
      <c r="I101" s="68"/>
      <c r="J101" s="68"/>
      <c r="K101" s="68"/>
      <c r="L101" s="64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</row>
    <row r="105" s="2" customFormat="1" ht="6.96" customHeight="1">
      <c r="A105" s="39"/>
      <c r="B105" s="69"/>
      <c r="C105" s="70"/>
      <c r="D105" s="70"/>
      <c r="E105" s="70"/>
      <c r="F105" s="70"/>
      <c r="G105" s="70"/>
      <c r="H105" s="70"/>
      <c r="I105" s="70"/>
      <c r="J105" s="70"/>
      <c r="K105" s="70"/>
      <c r="L105" s="64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6" s="2" customFormat="1" ht="24.96" customHeight="1">
      <c r="A106" s="39"/>
      <c r="B106" s="40"/>
      <c r="C106" s="24" t="s">
        <v>238</v>
      </c>
      <c r="D106" s="41"/>
      <c r="E106" s="41"/>
      <c r="F106" s="41"/>
      <c r="G106" s="41"/>
      <c r="H106" s="41"/>
      <c r="I106" s="41"/>
      <c r="J106" s="41"/>
      <c r="K106" s="41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="2" customFormat="1" ht="6.96" customHeight="1">
      <c r="A107" s="39"/>
      <c r="B107" s="40"/>
      <c r="C107" s="41"/>
      <c r="D107" s="41"/>
      <c r="E107" s="41"/>
      <c r="F107" s="41"/>
      <c r="G107" s="41"/>
      <c r="H107" s="41"/>
      <c r="I107" s="41"/>
      <c r="J107" s="41"/>
      <c r="K107" s="41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12" customHeight="1">
      <c r="A108" s="39"/>
      <c r="B108" s="40"/>
      <c r="C108" s="33" t="s">
        <v>16</v>
      </c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16.5" customHeight="1">
      <c r="A109" s="39"/>
      <c r="B109" s="40"/>
      <c r="C109" s="41"/>
      <c r="D109" s="41"/>
      <c r="E109" s="186" t="str">
        <f>E7</f>
        <v>REKONSTRUKCE HOTELU KVĚTNICE - 3. etapa</v>
      </c>
      <c r="F109" s="33"/>
      <c r="G109" s="33"/>
      <c r="H109" s="33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1" customFormat="1" ht="12" customHeight="1">
      <c r="B110" s="22"/>
      <c r="C110" s="33" t="s">
        <v>198</v>
      </c>
      <c r="D110" s="23"/>
      <c r="E110" s="23"/>
      <c r="F110" s="23"/>
      <c r="G110" s="23"/>
      <c r="H110" s="23"/>
      <c r="I110" s="23"/>
      <c r="J110" s="23"/>
      <c r="K110" s="23"/>
      <c r="L110" s="21"/>
    </row>
    <row r="111" s="2" customFormat="1" ht="16.5" customHeight="1">
      <c r="A111" s="39"/>
      <c r="B111" s="40"/>
      <c r="C111" s="41"/>
      <c r="D111" s="41"/>
      <c r="E111" s="186" t="s">
        <v>2073</v>
      </c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2" customHeight="1">
      <c r="A112" s="39"/>
      <c r="B112" s="40"/>
      <c r="C112" s="33" t="s">
        <v>206</v>
      </c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6.5" customHeight="1">
      <c r="A113" s="39"/>
      <c r="B113" s="40"/>
      <c r="C113" s="41"/>
      <c r="D113" s="41"/>
      <c r="E113" s="77" t="str">
        <f>E11</f>
        <v>VRN - Vedlejší a ostatní náklady stavby - ubytování</v>
      </c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6.96" customHeight="1">
      <c r="A114" s="39"/>
      <c r="B114" s="40"/>
      <c r="C114" s="41"/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2" customHeight="1">
      <c r="A115" s="39"/>
      <c r="B115" s="40"/>
      <c r="C115" s="33" t="s">
        <v>20</v>
      </c>
      <c r="D115" s="41"/>
      <c r="E115" s="41"/>
      <c r="F115" s="28" t="str">
        <f>F14</f>
        <v>Tišnov</v>
      </c>
      <c r="G115" s="41"/>
      <c r="H115" s="41"/>
      <c r="I115" s="33" t="s">
        <v>22</v>
      </c>
      <c r="J115" s="80" t="str">
        <f>IF(J14="","",J14)</f>
        <v>15. 5. 2025</v>
      </c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6.96" customHeight="1">
      <c r="A116" s="39"/>
      <c r="B116" s="40"/>
      <c r="C116" s="41"/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25.65" customHeight="1">
      <c r="A117" s="39"/>
      <c r="B117" s="40"/>
      <c r="C117" s="33" t="s">
        <v>24</v>
      </c>
      <c r="D117" s="41"/>
      <c r="E117" s="41"/>
      <c r="F117" s="28" t="str">
        <f>E17</f>
        <v>Město Tišnov</v>
      </c>
      <c r="G117" s="41"/>
      <c r="H117" s="41"/>
      <c r="I117" s="33" t="s">
        <v>30</v>
      </c>
      <c r="J117" s="37" t="str">
        <f>E23</f>
        <v>BURIAN-KŘIVINKA ARCHITECTS</v>
      </c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5.15" customHeight="1">
      <c r="A118" s="39"/>
      <c r="B118" s="40"/>
      <c r="C118" s="33" t="s">
        <v>28</v>
      </c>
      <c r="D118" s="41"/>
      <c r="E118" s="41"/>
      <c r="F118" s="28" t="str">
        <f>IF(E20="","",E20)</f>
        <v>Vyplň údaj</v>
      </c>
      <c r="G118" s="41"/>
      <c r="H118" s="41"/>
      <c r="I118" s="33" t="s">
        <v>33</v>
      </c>
      <c r="J118" s="37" t="str">
        <f>E26</f>
        <v xml:space="preserve"> 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0.32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11" customFormat="1" ht="29.28" customHeight="1">
      <c r="A120" s="202"/>
      <c r="B120" s="203"/>
      <c r="C120" s="204" t="s">
        <v>239</v>
      </c>
      <c r="D120" s="205" t="s">
        <v>61</v>
      </c>
      <c r="E120" s="205" t="s">
        <v>57</v>
      </c>
      <c r="F120" s="205" t="s">
        <v>58</v>
      </c>
      <c r="G120" s="205" t="s">
        <v>240</v>
      </c>
      <c r="H120" s="205" t="s">
        <v>241</v>
      </c>
      <c r="I120" s="205" t="s">
        <v>242</v>
      </c>
      <c r="J120" s="205" t="s">
        <v>219</v>
      </c>
      <c r="K120" s="206" t="s">
        <v>243</v>
      </c>
      <c r="L120" s="207"/>
      <c r="M120" s="101" t="s">
        <v>1</v>
      </c>
      <c r="N120" s="102" t="s">
        <v>40</v>
      </c>
      <c r="O120" s="102" t="s">
        <v>244</v>
      </c>
      <c r="P120" s="102" t="s">
        <v>245</v>
      </c>
      <c r="Q120" s="102" t="s">
        <v>246</v>
      </c>
      <c r="R120" s="102" t="s">
        <v>247</v>
      </c>
      <c r="S120" s="102" t="s">
        <v>248</v>
      </c>
      <c r="T120" s="103" t="s">
        <v>249</v>
      </c>
      <c r="U120" s="202"/>
      <c r="V120" s="202"/>
      <c r="W120" s="202"/>
      <c r="X120" s="202"/>
      <c r="Y120" s="202"/>
      <c r="Z120" s="202"/>
      <c r="AA120" s="202"/>
      <c r="AB120" s="202"/>
      <c r="AC120" s="202"/>
      <c r="AD120" s="202"/>
      <c r="AE120" s="202"/>
    </row>
    <row r="121" s="2" customFormat="1" ht="22.8" customHeight="1">
      <c r="A121" s="39"/>
      <c r="B121" s="40"/>
      <c r="C121" s="108" t="s">
        <v>250</v>
      </c>
      <c r="D121" s="41"/>
      <c r="E121" s="41"/>
      <c r="F121" s="41"/>
      <c r="G121" s="41"/>
      <c r="H121" s="41"/>
      <c r="I121" s="41"/>
      <c r="J121" s="208">
        <f>BK121</f>
        <v>0</v>
      </c>
      <c r="K121" s="41"/>
      <c r="L121" s="45"/>
      <c r="M121" s="104"/>
      <c r="N121" s="209"/>
      <c r="O121" s="105"/>
      <c r="P121" s="210">
        <f>P122</f>
        <v>0</v>
      </c>
      <c r="Q121" s="105"/>
      <c r="R121" s="210">
        <f>R122</f>
        <v>0</v>
      </c>
      <c r="S121" s="105"/>
      <c r="T121" s="211">
        <f>T122</f>
        <v>0</v>
      </c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  <c r="AT121" s="18" t="s">
        <v>75</v>
      </c>
      <c r="AU121" s="18" t="s">
        <v>221</v>
      </c>
      <c r="BK121" s="212">
        <f>BK122</f>
        <v>0</v>
      </c>
    </row>
    <row r="122" s="12" customFormat="1" ht="25.92" customHeight="1">
      <c r="A122" s="12"/>
      <c r="B122" s="213"/>
      <c r="C122" s="214"/>
      <c r="D122" s="215" t="s">
        <v>75</v>
      </c>
      <c r="E122" s="216" t="s">
        <v>131</v>
      </c>
      <c r="F122" s="216" t="s">
        <v>1942</v>
      </c>
      <c r="G122" s="214"/>
      <c r="H122" s="214"/>
      <c r="I122" s="217"/>
      <c r="J122" s="218">
        <f>BK122</f>
        <v>0</v>
      </c>
      <c r="K122" s="214"/>
      <c r="L122" s="219"/>
      <c r="M122" s="220"/>
      <c r="N122" s="221"/>
      <c r="O122" s="221"/>
      <c r="P122" s="222">
        <f>SUM(P123:P179)</f>
        <v>0</v>
      </c>
      <c r="Q122" s="221"/>
      <c r="R122" s="222">
        <f>SUM(R123:R179)</f>
        <v>0</v>
      </c>
      <c r="S122" s="221"/>
      <c r="T122" s="223">
        <f>SUM(T123:T179)</f>
        <v>0</v>
      </c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R122" s="224" t="s">
        <v>288</v>
      </c>
      <c r="AT122" s="225" t="s">
        <v>75</v>
      </c>
      <c r="AU122" s="225" t="s">
        <v>76</v>
      </c>
      <c r="AY122" s="224" t="s">
        <v>253</v>
      </c>
      <c r="BK122" s="226">
        <f>SUM(BK123:BK179)</f>
        <v>0</v>
      </c>
    </row>
    <row r="123" s="2" customFormat="1" ht="16.5" customHeight="1">
      <c r="A123" s="39"/>
      <c r="B123" s="40"/>
      <c r="C123" s="229" t="s">
        <v>260</v>
      </c>
      <c r="D123" s="229" t="s">
        <v>256</v>
      </c>
      <c r="E123" s="230" t="s">
        <v>1943</v>
      </c>
      <c r="F123" s="231" t="s">
        <v>1944</v>
      </c>
      <c r="G123" s="232" t="s">
        <v>1945</v>
      </c>
      <c r="H123" s="233">
        <v>1</v>
      </c>
      <c r="I123" s="234"/>
      <c r="J123" s="235">
        <f>ROUND(I123*H123,2)</f>
        <v>0</v>
      </c>
      <c r="K123" s="231" t="s">
        <v>1946</v>
      </c>
      <c r="L123" s="45"/>
      <c r="M123" s="236" t="s">
        <v>1</v>
      </c>
      <c r="N123" s="237" t="s">
        <v>41</v>
      </c>
      <c r="O123" s="92"/>
      <c r="P123" s="238">
        <f>O123*H123</f>
        <v>0</v>
      </c>
      <c r="Q123" s="238">
        <v>0</v>
      </c>
      <c r="R123" s="238">
        <f>Q123*H123</f>
        <v>0</v>
      </c>
      <c r="S123" s="238">
        <v>0</v>
      </c>
      <c r="T123" s="239">
        <f>S123*H123</f>
        <v>0</v>
      </c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R123" s="240" t="s">
        <v>1947</v>
      </c>
      <c r="AT123" s="240" t="s">
        <v>256</v>
      </c>
      <c r="AU123" s="240" t="s">
        <v>83</v>
      </c>
      <c r="AY123" s="18" t="s">
        <v>253</v>
      </c>
      <c r="BE123" s="241">
        <f>IF(N123="základní",J123,0)</f>
        <v>0</v>
      </c>
      <c r="BF123" s="241">
        <f>IF(N123="snížená",J123,0)</f>
        <v>0</v>
      </c>
      <c r="BG123" s="241">
        <f>IF(N123="zákl. přenesená",J123,0)</f>
        <v>0</v>
      </c>
      <c r="BH123" s="241">
        <f>IF(N123="sníž. přenesená",J123,0)</f>
        <v>0</v>
      </c>
      <c r="BI123" s="241">
        <f>IF(N123="nulová",J123,0)</f>
        <v>0</v>
      </c>
      <c r="BJ123" s="18" t="s">
        <v>83</v>
      </c>
      <c r="BK123" s="241">
        <f>ROUND(I123*H123,2)</f>
        <v>0</v>
      </c>
      <c r="BL123" s="18" t="s">
        <v>1947</v>
      </c>
      <c r="BM123" s="240" t="s">
        <v>1948</v>
      </c>
    </row>
    <row r="124" s="2" customFormat="1">
      <c r="A124" s="39"/>
      <c r="B124" s="40"/>
      <c r="C124" s="41"/>
      <c r="D124" s="242" t="s">
        <v>262</v>
      </c>
      <c r="E124" s="41"/>
      <c r="F124" s="243" t="s">
        <v>1949</v>
      </c>
      <c r="G124" s="41"/>
      <c r="H124" s="41"/>
      <c r="I124" s="244"/>
      <c r="J124" s="41"/>
      <c r="K124" s="41"/>
      <c r="L124" s="45"/>
      <c r="M124" s="245"/>
      <c r="N124" s="246"/>
      <c r="O124" s="92"/>
      <c r="P124" s="92"/>
      <c r="Q124" s="92"/>
      <c r="R124" s="92"/>
      <c r="S124" s="92"/>
      <c r="T124" s="93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T124" s="18" t="s">
        <v>262</v>
      </c>
      <c r="AU124" s="18" t="s">
        <v>83</v>
      </c>
    </row>
    <row r="125" s="2" customFormat="1">
      <c r="A125" s="39"/>
      <c r="B125" s="40"/>
      <c r="C125" s="41"/>
      <c r="D125" s="249" t="s">
        <v>479</v>
      </c>
      <c r="E125" s="41"/>
      <c r="F125" s="301" t="s">
        <v>1950</v>
      </c>
      <c r="G125" s="41"/>
      <c r="H125" s="41"/>
      <c r="I125" s="244"/>
      <c r="J125" s="41"/>
      <c r="K125" s="41"/>
      <c r="L125" s="45"/>
      <c r="M125" s="245"/>
      <c r="N125" s="246"/>
      <c r="O125" s="92"/>
      <c r="P125" s="92"/>
      <c r="Q125" s="92"/>
      <c r="R125" s="92"/>
      <c r="S125" s="92"/>
      <c r="T125" s="93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T125" s="18" t="s">
        <v>479</v>
      </c>
      <c r="AU125" s="18" t="s">
        <v>83</v>
      </c>
    </row>
    <row r="126" s="2" customFormat="1" ht="16.5" customHeight="1">
      <c r="A126" s="39"/>
      <c r="B126" s="40"/>
      <c r="C126" s="229" t="s">
        <v>288</v>
      </c>
      <c r="D126" s="229" t="s">
        <v>256</v>
      </c>
      <c r="E126" s="230" t="s">
        <v>1951</v>
      </c>
      <c r="F126" s="231" t="s">
        <v>1952</v>
      </c>
      <c r="G126" s="232" t="s">
        <v>1945</v>
      </c>
      <c r="H126" s="233">
        <v>1</v>
      </c>
      <c r="I126" s="234"/>
      <c r="J126" s="235">
        <f>ROUND(I126*H126,2)</f>
        <v>0</v>
      </c>
      <c r="K126" s="231" t="s">
        <v>1946</v>
      </c>
      <c r="L126" s="45"/>
      <c r="M126" s="236" t="s">
        <v>1</v>
      </c>
      <c r="N126" s="237" t="s">
        <v>41</v>
      </c>
      <c r="O126" s="92"/>
      <c r="P126" s="238">
        <f>O126*H126</f>
        <v>0</v>
      </c>
      <c r="Q126" s="238">
        <v>0</v>
      </c>
      <c r="R126" s="238">
        <f>Q126*H126</f>
        <v>0</v>
      </c>
      <c r="S126" s="238">
        <v>0</v>
      </c>
      <c r="T126" s="239">
        <f>S126*H126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R126" s="240" t="s">
        <v>1947</v>
      </c>
      <c r="AT126" s="240" t="s">
        <v>256</v>
      </c>
      <c r="AU126" s="240" t="s">
        <v>83</v>
      </c>
      <c r="AY126" s="18" t="s">
        <v>253</v>
      </c>
      <c r="BE126" s="241">
        <f>IF(N126="základní",J126,0)</f>
        <v>0</v>
      </c>
      <c r="BF126" s="241">
        <f>IF(N126="snížená",J126,0)</f>
        <v>0</v>
      </c>
      <c r="BG126" s="241">
        <f>IF(N126="zákl. přenesená",J126,0)</f>
        <v>0</v>
      </c>
      <c r="BH126" s="241">
        <f>IF(N126="sníž. přenesená",J126,0)</f>
        <v>0</v>
      </c>
      <c r="BI126" s="241">
        <f>IF(N126="nulová",J126,0)</f>
        <v>0</v>
      </c>
      <c r="BJ126" s="18" t="s">
        <v>83</v>
      </c>
      <c r="BK126" s="241">
        <f>ROUND(I126*H126,2)</f>
        <v>0</v>
      </c>
      <c r="BL126" s="18" t="s">
        <v>1947</v>
      </c>
      <c r="BM126" s="240" t="s">
        <v>1953</v>
      </c>
    </row>
    <row r="127" s="2" customFormat="1">
      <c r="A127" s="39"/>
      <c r="B127" s="40"/>
      <c r="C127" s="41"/>
      <c r="D127" s="242" t="s">
        <v>262</v>
      </c>
      <c r="E127" s="41"/>
      <c r="F127" s="243" t="s">
        <v>1954</v>
      </c>
      <c r="G127" s="41"/>
      <c r="H127" s="41"/>
      <c r="I127" s="244"/>
      <c r="J127" s="41"/>
      <c r="K127" s="41"/>
      <c r="L127" s="45"/>
      <c r="M127" s="245"/>
      <c r="N127" s="246"/>
      <c r="O127" s="92"/>
      <c r="P127" s="92"/>
      <c r="Q127" s="92"/>
      <c r="R127" s="92"/>
      <c r="S127" s="92"/>
      <c r="T127" s="93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T127" s="18" t="s">
        <v>262</v>
      </c>
      <c r="AU127" s="18" t="s">
        <v>83</v>
      </c>
    </row>
    <row r="128" s="2" customFormat="1">
      <c r="A128" s="39"/>
      <c r="B128" s="40"/>
      <c r="C128" s="41"/>
      <c r="D128" s="249" t="s">
        <v>479</v>
      </c>
      <c r="E128" s="41"/>
      <c r="F128" s="301" t="s">
        <v>1955</v>
      </c>
      <c r="G128" s="41"/>
      <c r="H128" s="41"/>
      <c r="I128" s="244"/>
      <c r="J128" s="41"/>
      <c r="K128" s="41"/>
      <c r="L128" s="45"/>
      <c r="M128" s="245"/>
      <c r="N128" s="246"/>
      <c r="O128" s="92"/>
      <c r="P128" s="92"/>
      <c r="Q128" s="92"/>
      <c r="R128" s="92"/>
      <c r="S128" s="92"/>
      <c r="T128" s="93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T128" s="18" t="s">
        <v>479</v>
      </c>
      <c r="AU128" s="18" t="s">
        <v>83</v>
      </c>
    </row>
    <row r="129" s="2" customFormat="1" ht="16.5" customHeight="1">
      <c r="A129" s="39"/>
      <c r="B129" s="40"/>
      <c r="C129" s="229" t="s">
        <v>254</v>
      </c>
      <c r="D129" s="229" t="s">
        <v>256</v>
      </c>
      <c r="E129" s="230" t="s">
        <v>1956</v>
      </c>
      <c r="F129" s="231" t="s">
        <v>1957</v>
      </c>
      <c r="G129" s="232" t="s">
        <v>1945</v>
      </c>
      <c r="H129" s="233">
        <v>1</v>
      </c>
      <c r="I129" s="234"/>
      <c r="J129" s="235">
        <f>ROUND(I129*H129,2)</f>
        <v>0</v>
      </c>
      <c r="K129" s="231" t="s">
        <v>1946</v>
      </c>
      <c r="L129" s="45"/>
      <c r="M129" s="236" t="s">
        <v>1</v>
      </c>
      <c r="N129" s="237" t="s">
        <v>41</v>
      </c>
      <c r="O129" s="92"/>
      <c r="P129" s="238">
        <f>O129*H129</f>
        <v>0</v>
      </c>
      <c r="Q129" s="238">
        <v>0</v>
      </c>
      <c r="R129" s="238">
        <f>Q129*H129</f>
        <v>0</v>
      </c>
      <c r="S129" s="238">
        <v>0</v>
      </c>
      <c r="T129" s="239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40" t="s">
        <v>1947</v>
      </c>
      <c r="AT129" s="240" t="s">
        <v>256</v>
      </c>
      <c r="AU129" s="240" t="s">
        <v>83</v>
      </c>
      <c r="AY129" s="18" t="s">
        <v>253</v>
      </c>
      <c r="BE129" s="241">
        <f>IF(N129="základní",J129,0)</f>
        <v>0</v>
      </c>
      <c r="BF129" s="241">
        <f>IF(N129="snížená",J129,0)</f>
        <v>0</v>
      </c>
      <c r="BG129" s="241">
        <f>IF(N129="zákl. přenesená",J129,0)</f>
        <v>0</v>
      </c>
      <c r="BH129" s="241">
        <f>IF(N129="sníž. přenesená",J129,0)</f>
        <v>0</v>
      </c>
      <c r="BI129" s="241">
        <f>IF(N129="nulová",J129,0)</f>
        <v>0</v>
      </c>
      <c r="BJ129" s="18" t="s">
        <v>83</v>
      </c>
      <c r="BK129" s="241">
        <f>ROUND(I129*H129,2)</f>
        <v>0</v>
      </c>
      <c r="BL129" s="18" t="s">
        <v>1947</v>
      </c>
      <c r="BM129" s="240" t="s">
        <v>1958</v>
      </c>
    </row>
    <row r="130" s="2" customFormat="1">
      <c r="A130" s="39"/>
      <c r="B130" s="40"/>
      <c r="C130" s="41"/>
      <c r="D130" s="242" t="s">
        <v>262</v>
      </c>
      <c r="E130" s="41"/>
      <c r="F130" s="243" t="s">
        <v>1959</v>
      </c>
      <c r="G130" s="41"/>
      <c r="H130" s="41"/>
      <c r="I130" s="244"/>
      <c r="J130" s="41"/>
      <c r="K130" s="41"/>
      <c r="L130" s="45"/>
      <c r="M130" s="245"/>
      <c r="N130" s="246"/>
      <c r="O130" s="92"/>
      <c r="P130" s="92"/>
      <c r="Q130" s="92"/>
      <c r="R130" s="92"/>
      <c r="S130" s="92"/>
      <c r="T130" s="93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T130" s="18" t="s">
        <v>262</v>
      </c>
      <c r="AU130" s="18" t="s">
        <v>83</v>
      </c>
    </row>
    <row r="131" s="2" customFormat="1" ht="16.5" customHeight="1">
      <c r="A131" s="39"/>
      <c r="B131" s="40"/>
      <c r="C131" s="229" t="s">
        <v>361</v>
      </c>
      <c r="D131" s="229" t="s">
        <v>256</v>
      </c>
      <c r="E131" s="230" t="s">
        <v>1960</v>
      </c>
      <c r="F131" s="231" t="s">
        <v>1961</v>
      </c>
      <c r="G131" s="232" t="s">
        <v>1945</v>
      </c>
      <c r="H131" s="233">
        <v>1</v>
      </c>
      <c r="I131" s="234"/>
      <c r="J131" s="235">
        <f>ROUND(I131*H131,2)</f>
        <v>0</v>
      </c>
      <c r="K131" s="231" t="s">
        <v>1</v>
      </c>
      <c r="L131" s="45"/>
      <c r="M131" s="236" t="s">
        <v>1</v>
      </c>
      <c r="N131" s="237" t="s">
        <v>41</v>
      </c>
      <c r="O131" s="92"/>
      <c r="P131" s="238">
        <f>O131*H131</f>
        <v>0</v>
      </c>
      <c r="Q131" s="238">
        <v>0</v>
      </c>
      <c r="R131" s="238">
        <f>Q131*H131</f>
        <v>0</v>
      </c>
      <c r="S131" s="238">
        <v>0</v>
      </c>
      <c r="T131" s="239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40" t="s">
        <v>1947</v>
      </c>
      <c r="AT131" s="240" t="s">
        <v>256</v>
      </c>
      <c r="AU131" s="240" t="s">
        <v>83</v>
      </c>
      <c r="AY131" s="18" t="s">
        <v>253</v>
      </c>
      <c r="BE131" s="241">
        <f>IF(N131="základní",J131,0)</f>
        <v>0</v>
      </c>
      <c r="BF131" s="241">
        <f>IF(N131="snížená",J131,0)</f>
        <v>0</v>
      </c>
      <c r="BG131" s="241">
        <f>IF(N131="zákl. přenesená",J131,0)</f>
        <v>0</v>
      </c>
      <c r="BH131" s="241">
        <f>IF(N131="sníž. přenesená",J131,0)</f>
        <v>0</v>
      </c>
      <c r="BI131" s="241">
        <f>IF(N131="nulová",J131,0)</f>
        <v>0</v>
      </c>
      <c r="BJ131" s="18" t="s">
        <v>83</v>
      </c>
      <c r="BK131" s="241">
        <f>ROUND(I131*H131,2)</f>
        <v>0</v>
      </c>
      <c r="BL131" s="18" t="s">
        <v>1947</v>
      </c>
      <c r="BM131" s="240" t="s">
        <v>1962</v>
      </c>
    </row>
    <row r="132" s="2" customFormat="1">
      <c r="A132" s="39"/>
      <c r="B132" s="40"/>
      <c r="C132" s="41"/>
      <c r="D132" s="249" t="s">
        <v>479</v>
      </c>
      <c r="E132" s="41"/>
      <c r="F132" s="301" t="s">
        <v>1963</v>
      </c>
      <c r="G132" s="41"/>
      <c r="H132" s="41"/>
      <c r="I132" s="244"/>
      <c r="J132" s="41"/>
      <c r="K132" s="41"/>
      <c r="L132" s="45"/>
      <c r="M132" s="245"/>
      <c r="N132" s="246"/>
      <c r="O132" s="92"/>
      <c r="P132" s="92"/>
      <c r="Q132" s="92"/>
      <c r="R132" s="92"/>
      <c r="S132" s="92"/>
      <c r="T132" s="93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T132" s="18" t="s">
        <v>479</v>
      </c>
      <c r="AU132" s="18" t="s">
        <v>83</v>
      </c>
    </row>
    <row r="133" s="2" customFormat="1" ht="16.5" customHeight="1">
      <c r="A133" s="39"/>
      <c r="B133" s="40"/>
      <c r="C133" s="229" t="s">
        <v>328</v>
      </c>
      <c r="D133" s="229" t="s">
        <v>256</v>
      </c>
      <c r="E133" s="230" t="s">
        <v>1964</v>
      </c>
      <c r="F133" s="231" t="s">
        <v>1965</v>
      </c>
      <c r="G133" s="232" t="s">
        <v>1945</v>
      </c>
      <c r="H133" s="233">
        <v>1</v>
      </c>
      <c r="I133" s="234"/>
      <c r="J133" s="235">
        <f>ROUND(I133*H133,2)</f>
        <v>0</v>
      </c>
      <c r="K133" s="231" t="s">
        <v>1</v>
      </c>
      <c r="L133" s="45"/>
      <c r="M133" s="236" t="s">
        <v>1</v>
      </c>
      <c r="N133" s="237" t="s">
        <v>41</v>
      </c>
      <c r="O133" s="92"/>
      <c r="P133" s="238">
        <f>O133*H133</f>
        <v>0</v>
      </c>
      <c r="Q133" s="238">
        <v>0</v>
      </c>
      <c r="R133" s="238">
        <f>Q133*H133</f>
        <v>0</v>
      </c>
      <c r="S133" s="238">
        <v>0</v>
      </c>
      <c r="T133" s="239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40" t="s">
        <v>1947</v>
      </c>
      <c r="AT133" s="240" t="s">
        <v>256</v>
      </c>
      <c r="AU133" s="240" t="s">
        <v>83</v>
      </c>
      <c r="AY133" s="18" t="s">
        <v>253</v>
      </c>
      <c r="BE133" s="241">
        <f>IF(N133="základní",J133,0)</f>
        <v>0</v>
      </c>
      <c r="BF133" s="241">
        <f>IF(N133="snížená",J133,0)</f>
        <v>0</v>
      </c>
      <c r="BG133" s="241">
        <f>IF(N133="zákl. přenesená",J133,0)</f>
        <v>0</v>
      </c>
      <c r="BH133" s="241">
        <f>IF(N133="sníž. přenesená",J133,0)</f>
        <v>0</v>
      </c>
      <c r="BI133" s="241">
        <f>IF(N133="nulová",J133,0)</f>
        <v>0</v>
      </c>
      <c r="BJ133" s="18" t="s">
        <v>83</v>
      </c>
      <c r="BK133" s="241">
        <f>ROUND(I133*H133,2)</f>
        <v>0</v>
      </c>
      <c r="BL133" s="18" t="s">
        <v>1947</v>
      </c>
      <c r="BM133" s="240" t="s">
        <v>1966</v>
      </c>
    </row>
    <row r="134" s="2" customFormat="1">
      <c r="A134" s="39"/>
      <c r="B134" s="40"/>
      <c r="C134" s="41"/>
      <c r="D134" s="249" t="s">
        <v>479</v>
      </c>
      <c r="E134" s="41"/>
      <c r="F134" s="301" t="s">
        <v>1967</v>
      </c>
      <c r="G134" s="41"/>
      <c r="H134" s="41"/>
      <c r="I134" s="244"/>
      <c r="J134" s="41"/>
      <c r="K134" s="41"/>
      <c r="L134" s="45"/>
      <c r="M134" s="245"/>
      <c r="N134" s="246"/>
      <c r="O134" s="92"/>
      <c r="P134" s="92"/>
      <c r="Q134" s="92"/>
      <c r="R134" s="92"/>
      <c r="S134" s="92"/>
      <c r="T134" s="93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T134" s="18" t="s">
        <v>479</v>
      </c>
      <c r="AU134" s="18" t="s">
        <v>83</v>
      </c>
    </row>
    <row r="135" s="2" customFormat="1" ht="16.5" customHeight="1">
      <c r="A135" s="39"/>
      <c r="B135" s="40"/>
      <c r="C135" s="229" t="s">
        <v>379</v>
      </c>
      <c r="D135" s="229" t="s">
        <v>256</v>
      </c>
      <c r="E135" s="230" t="s">
        <v>1968</v>
      </c>
      <c r="F135" s="231" t="s">
        <v>1969</v>
      </c>
      <c r="G135" s="232" t="s">
        <v>1945</v>
      </c>
      <c r="H135" s="233">
        <v>1</v>
      </c>
      <c r="I135" s="234"/>
      <c r="J135" s="235">
        <f>ROUND(I135*H135,2)</f>
        <v>0</v>
      </c>
      <c r="K135" s="231" t="s">
        <v>1</v>
      </c>
      <c r="L135" s="45"/>
      <c r="M135" s="236" t="s">
        <v>1</v>
      </c>
      <c r="N135" s="237" t="s">
        <v>41</v>
      </c>
      <c r="O135" s="92"/>
      <c r="P135" s="238">
        <f>O135*H135</f>
        <v>0</v>
      </c>
      <c r="Q135" s="238">
        <v>0</v>
      </c>
      <c r="R135" s="238">
        <f>Q135*H135</f>
        <v>0</v>
      </c>
      <c r="S135" s="238">
        <v>0</v>
      </c>
      <c r="T135" s="239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40" t="s">
        <v>1947</v>
      </c>
      <c r="AT135" s="240" t="s">
        <v>256</v>
      </c>
      <c r="AU135" s="240" t="s">
        <v>83</v>
      </c>
      <c r="AY135" s="18" t="s">
        <v>253</v>
      </c>
      <c r="BE135" s="241">
        <f>IF(N135="základní",J135,0)</f>
        <v>0</v>
      </c>
      <c r="BF135" s="241">
        <f>IF(N135="snížená",J135,0)</f>
        <v>0</v>
      </c>
      <c r="BG135" s="241">
        <f>IF(N135="zákl. přenesená",J135,0)</f>
        <v>0</v>
      </c>
      <c r="BH135" s="241">
        <f>IF(N135="sníž. přenesená",J135,0)</f>
        <v>0</v>
      </c>
      <c r="BI135" s="241">
        <f>IF(N135="nulová",J135,0)</f>
        <v>0</v>
      </c>
      <c r="BJ135" s="18" t="s">
        <v>83</v>
      </c>
      <c r="BK135" s="241">
        <f>ROUND(I135*H135,2)</f>
        <v>0</v>
      </c>
      <c r="BL135" s="18" t="s">
        <v>1947</v>
      </c>
      <c r="BM135" s="240" t="s">
        <v>1970</v>
      </c>
    </row>
    <row r="136" s="2" customFormat="1">
      <c r="A136" s="39"/>
      <c r="B136" s="40"/>
      <c r="C136" s="41"/>
      <c r="D136" s="249" t="s">
        <v>479</v>
      </c>
      <c r="E136" s="41"/>
      <c r="F136" s="301" t="s">
        <v>1971</v>
      </c>
      <c r="G136" s="41"/>
      <c r="H136" s="41"/>
      <c r="I136" s="244"/>
      <c r="J136" s="41"/>
      <c r="K136" s="41"/>
      <c r="L136" s="45"/>
      <c r="M136" s="245"/>
      <c r="N136" s="246"/>
      <c r="O136" s="92"/>
      <c r="P136" s="92"/>
      <c r="Q136" s="92"/>
      <c r="R136" s="92"/>
      <c r="S136" s="92"/>
      <c r="T136" s="93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T136" s="18" t="s">
        <v>479</v>
      </c>
      <c r="AU136" s="18" t="s">
        <v>83</v>
      </c>
    </row>
    <row r="137" s="2" customFormat="1" ht="16.5" customHeight="1">
      <c r="A137" s="39"/>
      <c r="B137" s="40"/>
      <c r="C137" s="229" t="s">
        <v>8</v>
      </c>
      <c r="D137" s="229" t="s">
        <v>256</v>
      </c>
      <c r="E137" s="230" t="s">
        <v>1972</v>
      </c>
      <c r="F137" s="231" t="s">
        <v>1973</v>
      </c>
      <c r="G137" s="232" t="s">
        <v>1945</v>
      </c>
      <c r="H137" s="233">
        <v>1</v>
      </c>
      <c r="I137" s="234"/>
      <c r="J137" s="235">
        <f>ROUND(I137*H137,2)</f>
        <v>0</v>
      </c>
      <c r="K137" s="231" t="s">
        <v>1946</v>
      </c>
      <c r="L137" s="45"/>
      <c r="M137" s="236" t="s">
        <v>1</v>
      </c>
      <c r="N137" s="237" t="s">
        <v>41</v>
      </c>
      <c r="O137" s="92"/>
      <c r="P137" s="238">
        <f>O137*H137</f>
        <v>0</v>
      </c>
      <c r="Q137" s="238">
        <v>0</v>
      </c>
      <c r="R137" s="238">
        <f>Q137*H137</f>
        <v>0</v>
      </c>
      <c r="S137" s="238">
        <v>0</v>
      </c>
      <c r="T137" s="239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40" t="s">
        <v>1947</v>
      </c>
      <c r="AT137" s="240" t="s">
        <v>256</v>
      </c>
      <c r="AU137" s="240" t="s">
        <v>83</v>
      </c>
      <c r="AY137" s="18" t="s">
        <v>253</v>
      </c>
      <c r="BE137" s="241">
        <f>IF(N137="základní",J137,0)</f>
        <v>0</v>
      </c>
      <c r="BF137" s="241">
        <f>IF(N137="snížená",J137,0)</f>
        <v>0</v>
      </c>
      <c r="BG137" s="241">
        <f>IF(N137="zákl. přenesená",J137,0)</f>
        <v>0</v>
      </c>
      <c r="BH137" s="241">
        <f>IF(N137="sníž. přenesená",J137,0)</f>
        <v>0</v>
      </c>
      <c r="BI137" s="241">
        <f>IF(N137="nulová",J137,0)</f>
        <v>0</v>
      </c>
      <c r="BJ137" s="18" t="s">
        <v>83</v>
      </c>
      <c r="BK137" s="241">
        <f>ROUND(I137*H137,2)</f>
        <v>0</v>
      </c>
      <c r="BL137" s="18" t="s">
        <v>1947</v>
      </c>
      <c r="BM137" s="240" t="s">
        <v>1974</v>
      </c>
    </row>
    <row r="138" s="2" customFormat="1">
      <c r="A138" s="39"/>
      <c r="B138" s="40"/>
      <c r="C138" s="41"/>
      <c r="D138" s="242" t="s">
        <v>262</v>
      </c>
      <c r="E138" s="41"/>
      <c r="F138" s="243" t="s">
        <v>1975</v>
      </c>
      <c r="G138" s="41"/>
      <c r="H138" s="41"/>
      <c r="I138" s="244"/>
      <c r="J138" s="41"/>
      <c r="K138" s="41"/>
      <c r="L138" s="45"/>
      <c r="M138" s="245"/>
      <c r="N138" s="246"/>
      <c r="O138" s="92"/>
      <c r="P138" s="92"/>
      <c r="Q138" s="92"/>
      <c r="R138" s="92"/>
      <c r="S138" s="92"/>
      <c r="T138" s="93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T138" s="18" t="s">
        <v>262</v>
      </c>
      <c r="AU138" s="18" t="s">
        <v>83</v>
      </c>
    </row>
    <row r="139" s="2" customFormat="1" ht="16.5" customHeight="1">
      <c r="A139" s="39"/>
      <c r="B139" s="40"/>
      <c r="C139" s="229" t="s">
        <v>386</v>
      </c>
      <c r="D139" s="229" t="s">
        <v>256</v>
      </c>
      <c r="E139" s="230" t="s">
        <v>1976</v>
      </c>
      <c r="F139" s="231" t="s">
        <v>1977</v>
      </c>
      <c r="G139" s="232" t="s">
        <v>1945</v>
      </c>
      <c r="H139" s="233">
        <v>1</v>
      </c>
      <c r="I139" s="234"/>
      <c r="J139" s="235">
        <f>ROUND(I139*H139,2)</f>
        <v>0</v>
      </c>
      <c r="K139" s="231" t="s">
        <v>1946</v>
      </c>
      <c r="L139" s="45"/>
      <c r="M139" s="236" t="s">
        <v>1</v>
      </c>
      <c r="N139" s="237" t="s">
        <v>41</v>
      </c>
      <c r="O139" s="92"/>
      <c r="P139" s="238">
        <f>O139*H139</f>
        <v>0</v>
      </c>
      <c r="Q139" s="238">
        <v>0</v>
      </c>
      <c r="R139" s="238">
        <f>Q139*H139</f>
        <v>0</v>
      </c>
      <c r="S139" s="238">
        <v>0</v>
      </c>
      <c r="T139" s="239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40" t="s">
        <v>1947</v>
      </c>
      <c r="AT139" s="240" t="s">
        <v>256</v>
      </c>
      <c r="AU139" s="240" t="s">
        <v>83</v>
      </c>
      <c r="AY139" s="18" t="s">
        <v>253</v>
      </c>
      <c r="BE139" s="241">
        <f>IF(N139="základní",J139,0)</f>
        <v>0</v>
      </c>
      <c r="BF139" s="241">
        <f>IF(N139="snížená",J139,0)</f>
        <v>0</v>
      </c>
      <c r="BG139" s="241">
        <f>IF(N139="zákl. přenesená",J139,0)</f>
        <v>0</v>
      </c>
      <c r="BH139" s="241">
        <f>IF(N139="sníž. přenesená",J139,0)</f>
        <v>0</v>
      </c>
      <c r="BI139" s="241">
        <f>IF(N139="nulová",J139,0)</f>
        <v>0</v>
      </c>
      <c r="BJ139" s="18" t="s">
        <v>83</v>
      </c>
      <c r="BK139" s="241">
        <f>ROUND(I139*H139,2)</f>
        <v>0</v>
      </c>
      <c r="BL139" s="18" t="s">
        <v>1947</v>
      </c>
      <c r="BM139" s="240" t="s">
        <v>1978</v>
      </c>
    </row>
    <row r="140" s="2" customFormat="1">
      <c r="A140" s="39"/>
      <c r="B140" s="40"/>
      <c r="C140" s="41"/>
      <c r="D140" s="242" t="s">
        <v>262</v>
      </c>
      <c r="E140" s="41"/>
      <c r="F140" s="243" t="s">
        <v>1979</v>
      </c>
      <c r="G140" s="41"/>
      <c r="H140" s="41"/>
      <c r="I140" s="244"/>
      <c r="J140" s="41"/>
      <c r="K140" s="41"/>
      <c r="L140" s="45"/>
      <c r="M140" s="245"/>
      <c r="N140" s="246"/>
      <c r="O140" s="92"/>
      <c r="P140" s="92"/>
      <c r="Q140" s="92"/>
      <c r="R140" s="92"/>
      <c r="S140" s="92"/>
      <c r="T140" s="93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T140" s="18" t="s">
        <v>262</v>
      </c>
      <c r="AU140" s="18" t="s">
        <v>83</v>
      </c>
    </row>
    <row r="141" s="2" customFormat="1" ht="16.5" customHeight="1">
      <c r="A141" s="39"/>
      <c r="B141" s="40"/>
      <c r="C141" s="229" t="s">
        <v>390</v>
      </c>
      <c r="D141" s="229" t="s">
        <v>256</v>
      </c>
      <c r="E141" s="230" t="s">
        <v>1980</v>
      </c>
      <c r="F141" s="231" t="s">
        <v>1981</v>
      </c>
      <c r="G141" s="232" t="s">
        <v>1945</v>
      </c>
      <c r="H141" s="233">
        <v>1</v>
      </c>
      <c r="I141" s="234"/>
      <c r="J141" s="235">
        <f>ROUND(I141*H141,2)</f>
        <v>0</v>
      </c>
      <c r="K141" s="231" t="s">
        <v>1946</v>
      </c>
      <c r="L141" s="45"/>
      <c r="M141" s="236" t="s">
        <v>1</v>
      </c>
      <c r="N141" s="237" t="s">
        <v>41</v>
      </c>
      <c r="O141" s="92"/>
      <c r="P141" s="238">
        <f>O141*H141</f>
        <v>0</v>
      </c>
      <c r="Q141" s="238">
        <v>0</v>
      </c>
      <c r="R141" s="238">
        <f>Q141*H141</f>
        <v>0</v>
      </c>
      <c r="S141" s="238">
        <v>0</v>
      </c>
      <c r="T141" s="239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40" t="s">
        <v>1947</v>
      </c>
      <c r="AT141" s="240" t="s">
        <v>256</v>
      </c>
      <c r="AU141" s="240" t="s">
        <v>83</v>
      </c>
      <c r="AY141" s="18" t="s">
        <v>253</v>
      </c>
      <c r="BE141" s="241">
        <f>IF(N141="základní",J141,0)</f>
        <v>0</v>
      </c>
      <c r="BF141" s="241">
        <f>IF(N141="snížená",J141,0)</f>
        <v>0</v>
      </c>
      <c r="BG141" s="241">
        <f>IF(N141="zákl. přenesená",J141,0)</f>
        <v>0</v>
      </c>
      <c r="BH141" s="241">
        <f>IF(N141="sníž. přenesená",J141,0)</f>
        <v>0</v>
      </c>
      <c r="BI141" s="241">
        <f>IF(N141="nulová",J141,0)</f>
        <v>0</v>
      </c>
      <c r="BJ141" s="18" t="s">
        <v>83</v>
      </c>
      <c r="BK141" s="241">
        <f>ROUND(I141*H141,2)</f>
        <v>0</v>
      </c>
      <c r="BL141" s="18" t="s">
        <v>1947</v>
      </c>
      <c r="BM141" s="240" t="s">
        <v>1982</v>
      </c>
    </row>
    <row r="142" s="2" customFormat="1">
      <c r="A142" s="39"/>
      <c r="B142" s="40"/>
      <c r="C142" s="41"/>
      <c r="D142" s="242" t="s">
        <v>262</v>
      </c>
      <c r="E142" s="41"/>
      <c r="F142" s="243" t="s">
        <v>1983</v>
      </c>
      <c r="G142" s="41"/>
      <c r="H142" s="41"/>
      <c r="I142" s="244"/>
      <c r="J142" s="41"/>
      <c r="K142" s="41"/>
      <c r="L142" s="45"/>
      <c r="M142" s="245"/>
      <c r="N142" s="246"/>
      <c r="O142" s="92"/>
      <c r="P142" s="92"/>
      <c r="Q142" s="92"/>
      <c r="R142" s="92"/>
      <c r="S142" s="92"/>
      <c r="T142" s="93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T142" s="18" t="s">
        <v>262</v>
      </c>
      <c r="AU142" s="18" t="s">
        <v>83</v>
      </c>
    </row>
    <row r="143" s="2" customFormat="1" ht="16.5" customHeight="1">
      <c r="A143" s="39"/>
      <c r="B143" s="40"/>
      <c r="C143" s="229" t="s">
        <v>398</v>
      </c>
      <c r="D143" s="229" t="s">
        <v>256</v>
      </c>
      <c r="E143" s="230" t="s">
        <v>1984</v>
      </c>
      <c r="F143" s="231" t="s">
        <v>1985</v>
      </c>
      <c r="G143" s="232" t="s">
        <v>1945</v>
      </c>
      <c r="H143" s="233">
        <v>1</v>
      </c>
      <c r="I143" s="234"/>
      <c r="J143" s="235">
        <f>ROUND(I143*H143,2)</f>
        <v>0</v>
      </c>
      <c r="K143" s="231" t="s">
        <v>1946</v>
      </c>
      <c r="L143" s="45"/>
      <c r="M143" s="236" t="s">
        <v>1</v>
      </c>
      <c r="N143" s="237" t="s">
        <v>41</v>
      </c>
      <c r="O143" s="92"/>
      <c r="P143" s="238">
        <f>O143*H143</f>
        <v>0</v>
      </c>
      <c r="Q143" s="238">
        <v>0</v>
      </c>
      <c r="R143" s="238">
        <f>Q143*H143</f>
        <v>0</v>
      </c>
      <c r="S143" s="238">
        <v>0</v>
      </c>
      <c r="T143" s="239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40" t="s">
        <v>1947</v>
      </c>
      <c r="AT143" s="240" t="s">
        <v>256</v>
      </c>
      <c r="AU143" s="240" t="s">
        <v>83</v>
      </c>
      <c r="AY143" s="18" t="s">
        <v>253</v>
      </c>
      <c r="BE143" s="241">
        <f>IF(N143="základní",J143,0)</f>
        <v>0</v>
      </c>
      <c r="BF143" s="241">
        <f>IF(N143="snížená",J143,0)</f>
        <v>0</v>
      </c>
      <c r="BG143" s="241">
        <f>IF(N143="zákl. přenesená",J143,0)</f>
        <v>0</v>
      </c>
      <c r="BH143" s="241">
        <f>IF(N143="sníž. přenesená",J143,0)</f>
        <v>0</v>
      </c>
      <c r="BI143" s="241">
        <f>IF(N143="nulová",J143,0)</f>
        <v>0</v>
      </c>
      <c r="BJ143" s="18" t="s">
        <v>83</v>
      </c>
      <c r="BK143" s="241">
        <f>ROUND(I143*H143,2)</f>
        <v>0</v>
      </c>
      <c r="BL143" s="18" t="s">
        <v>1947</v>
      </c>
      <c r="BM143" s="240" t="s">
        <v>1986</v>
      </c>
    </row>
    <row r="144" s="2" customFormat="1">
      <c r="A144" s="39"/>
      <c r="B144" s="40"/>
      <c r="C144" s="41"/>
      <c r="D144" s="242" t="s">
        <v>262</v>
      </c>
      <c r="E144" s="41"/>
      <c r="F144" s="243" t="s">
        <v>1987</v>
      </c>
      <c r="G144" s="41"/>
      <c r="H144" s="41"/>
      <c r="I144" s="244"/>
      <c r="J144" s="41"/>
      <c r="K144" s="41"/>
      <c r="L144" s="45"/>
      <c r="M144" s="245"/>
      <c r="N144" s="246"/>
      <c r="O144" s="92"/>
      <c r="P144" s="92"/>
      <c r="Q144" s="92"/>
      <c r="R144" s="92"/>
      <c r="S144" s="92"/>
      <c r="T144" s="93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T144" s="18" t="s">
        <v>262</v>
      </c>
      <c r="AU144" s="18" t="s">
        <v>83</v>
      </c>
    </row>
    <row r="145" s="2" customFormat="1" ht="16.5" customHeight="1">
      <c r="A145" s="39"/>
      <c r="B145" s="40"/>
      <c r="C145" s="229" t="s">
        <v>402</v>
      </c>
      <c r="D145" s="229" t="s">
        <v>256</v>
      </c>
      <c r="E145" s="230" t="s">
        <v>1988</v>
      </c>
      <c r="F145" s="231" t="s">
        <v>1989</v>
      </c>
      <c r="G145" s="232" t="s">
        <v>1990</v>
      </c>
      <c r="H145" s="233">
        <v>1</v>
      </c>
      <c r="I145" s="234"/>
      <c r="J145" s="235">
        <f>ROUND(I145*H145,2)</f>
        <v>0</v>
      </c>
      <c r="K145" s="231" t="s">
        <v>1946</v>
      </c>
      <c r="L145" s="45"/>
      <c r="M145" s="236" t="s">
        <v>1</v>
      </c>
      <c r="N145" s="237" t="s">
        <v>41</v>
      </c>
      <c r="O145" s="92"/>
      <c r="P145" s="238">
        <f>O145*H145</f>
        <v>0</v>
      </c>
      <c r="Q145" s="238">
        <v>0</v>
      </c>
      <c r="R145" s="238">
        <f>Q145*H145</f>
        <v>0</v>
      </c>
      <c r="S145" s="238">
        <v>0</v>
      </c>
      <c r="T145" s="239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40" t="s">
        <v>1947</v>
      </c>
      <c r="AT145" s="240" t="s">
        <v>256</v>
      </c>
      <c r="AU145" s="240" t="s">
        <v>83</v>
      </c>
      <c r="AY145" s="18" t="s">
        <v>253</v>
      </c>
      <c r="BE145" s="241">
        <f>IF(N145="základní",J145,0)</f>
        <v>0</v>
      </c>
      <c r="BF145" s="241">
        <f>IF(N145="snížená",J145,0)</f>
        <v>0</v>
      </c>
      <c r="BG145" s="241">
        <f>IF(N145="zákl. přenesená",J145,0)</f>
        <v>0</v>
      </c>
      <c r="BH145" s="241">
        <f>IF(N145="sníž. přenesená",J145,0)</f>
        <v>0</v>
      </c>
      <c r="BI145" s="241">
        <f>IF(N145="nulová",J145,0)</f>
        <v>0</v>
      </c>
      <c r="BJ145" s="18" t="s">
        <v>83</v>
      </c>
      <c r="BK145" s="241">
        <f>ROUND(I145*H145,2)</f>
        <v>0</v>
      </c>
      <c r="BL145" s="18" t="s">
        <v>1947</v>
      </c>
      <c r="BM145" s="240" t="s">
        <v>1991</v>
      </c>
    </row>
    <row r="146" s="2" customFormat="1">
      <c r="A146" s="39"/>
      <c r="B146" s="40"/>
      <c r="C146" s="41"/>
      <c r="D146" s="242" t="s">
        <v>262</v>
      </c>
      <c r="E146" s="41"/>
      <c r="F146" s="243" t="s">
        <v>1992</v>
      </c>
      <c r="G146" s="41"/>
      <c r="H146" s="41"/>
      <c r="I146" s="244"/>
      <c r="J146" s="41"/>
      <c r="K146" s="41"/>
      <c r="L146" s="45"/>
      <c r="M146" s="245"/>
      <c r="N146" s="246"/>
      <c r="O146" s="92"/>
      <c r="P146" s="92"/>
      <c r="Q146" s="92"/>
      <c r="R146" s="92"/>
      <c r="S146" s="92"/>
      <c r="T146" s="93"/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T146" s="18" t="s">
        <v>262</v>
      </c>
      <c r="AU146" s="18" t="s">
        <v>83</v>
      </c>
    </row>
    <row r="147" s="2" customFormat="1">
      <c r="A147" s="39"/>
      <c r="B147" s="40"/>
      <c r="C147" s="41"/>
      <c r="D147" s="249" t="s">
        <v>479</v>
      </c>
      <c r="E147" s="41"/>
      <c r="F147" s="301" t="s">
        <v>1993</v>
      </c>
      <c r="G147" s="41"/>
      <c r="H147" s="41"/>
      <c r="I147" s="244"/>
      <c r="J147" s="41"/>
      <c r="K147" s="41"/>
      <c r="L147" s="45"/>
      <c r="M147" s="245"/>
      <c r="N147" s="246"/>
      <c r="O147" s="92"/>
      <c r="P147" s="92"/>
      <c r="Q147" s="92"/>
      <c r="R147" s="92"/>
      <c r="S147" s="92"/>
      <c r="T147" s="93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T147" s="18" t="s">
        <v>479</v>
      </c>
      <c r="AU147" s="18" t="s">
        <v>83</v>
      </c>
    </row>
    <row r="148" s="2" customFormat="1" ht="16.5" customHeight="1">
      <c r="A148" s="39"/>
      <c r="B148" s="40"/>
      <c r="C148" s="229" t="s">
        <v>406</v>
      </c>
      <c r="D148" s="229" t="s">
        <v>256</v>
      </c>
      <c r="E148" s="230" t="s">
        <v>1994</v>
      </c>
      <c r="F148" s="231" t="s">
        <v>1995</v>
      </c>
      <c r="G148" s="232" t="s">
        <v>1945</v>
      </c>
      <c r="H148" s="233">
        <v>1</v>
      </c>
      <c r="I148" s="234"/>
      <c r="J148" s="235">
        <f>ROUND(I148*H148,2)</f>
        <v>0</v>
      </c>
      <c r="K148" s="231" t="s">
        <v>1946</v>
      </c>
      <c r="L148" s="45"/>
      <c r="M148" s="236" t="s">
        <v>1</v>
      </c>
      <c r="N148" s="237" t="s">
        <v>41</v>
      </c>
      <c r="O148" s="92"/>
      <c r="P148" s="238">
        <f>O148*H148</f>
        <v>0</v>
      </c>
      <c r="Q148" s="238">
        <v>0</v>
      </c>
      <c r="R148" s="238">
        <f>Q148*H148</f>
        <v>0</v>
      </c>
      <c r="S148" s="238">
        <v>0</v>
      </c>
      <c r="T148" s="239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40" t="s">
        <v>1947</v>
      </c>
      <c r="AT148" s="240" t="s">
        <v>256</v>
      </c>
      <c r="AU148" s="240" t="s">
        <v>83</v>
      </c>
      <c r="AY148" s="18" t="s">
        <v>253</v>
      </c>
      <c r="BE148" s="241">
        <f>IF(N148="základní",J148,0)</f>
        <v>0</v>
      </c>
      <c r="BF148" s="241">
        <f>IF(N148="snížená",J148,0)</f>
        <v>0</v>
      </c>
      <c r="BG148" s="241">
        <f>IF(N148="zákl. přenesená",J148,0)</f>
        <v>0</v>
      </c>
      <c r="BH148" s="241">
        <f>IF(N148="sníž. přenesená",J148,0)</f>
        <v>0</v>
      </c>
      <c r="BI148" s="241">
        <f>IF(N148="nulová",J148,0)</f>
        <v>0</v>
      </c>
      <c r="BJ148" s="18" t="s">
        <v>83</v>
      </c>
      <c r="BK148" s="241">
        <f>ROUND(I148*H148,2)</f>
        <v>0</v>
      </c>
      <c r="BL148" s="18" t="s">
        <v>1947</v>
      </c>
      <c r="BM148" s="240" t="s">
        <v>1996</v>
      </c>
    </row>
    <row r="149" s="2" customFormat="1">
      <c r="A149" s="39"/>
      <c r="B149" s="40"/>
      <c r="C149" s="41"/>
      <c r="D149" s="242" t="s">
        <v>262</v>
      </c>
      <c r="E149" s="41"/>
      <c r="F149" s="243" t="s">
        <v>1997</v>
      </c>
      <c r="G149" s="41"/>
      <c r="H149" s="41"/>
      <c r="I149" s="244"/>
      <c r="J149" s="41"/>
      <c r="K149" s="41"/>
      <c r="L149" s="45"/>
      <c r="M149" s="245"/>
      <c r="N149" s="246"/>
      <c r="O149" s="92"/>
      <c r="P149" s="92"/>
      <c r="Q149" s="92"/>
      <c r="R149" s="92"/>
      <c r="S149" s="92"/>
      <c r="T149" s="93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T149" s="18" t="s">
        <v>262</v>
      </c>
      <c r="AU149" s="18" t="s">
        <v>83</v>
      </c>
    </row>
    <row r="150" s="2" customFormat="1" ht="16.5" customHeight="1">
      <c r="A150" s="39"/>
      <c r="B150" s="40"/>
      <c r="C150" s="229" t="s">
        <v>414</v>
      </c>
      <c r="D150" s="229" t="s">
        <v>256</v>
      </c>
      <c r="E150" s="230" t="s">
        <v>1998</v>
      </c>
      <c r="F150" s="231" t="s">
        <v>1999</v>
      </c>
      <c r="G150" s="232" t="s">
        <v>1945</v>
      </c>
      <c r="H150" s="233">
        <v>1</v>
      </c>
      <c r="I150" s="234"/>
      <c r="J150" s="235">
        <f>ROUND(I150*H150,2)</f>
        <v>0</v>
      </c>
      <c r="K150" s="231" t="s">
        <v>1946</v>
      </c>
      <c r="L150" s="45"/>
      <c r="M150" s="236" t="s">
        <v>1</v>
      </c>
      <c r="N150" s="237" t="s">
        <v>41</v>
      </c>
      <c r="O150" s="92"/>
      <c r="P150" s="238">
        <f>O150*H150</f>
        <v>0</v>
      </c>
      <c r="Q150" s="238">
        <v>0</v>
      </c>
      <c r="R150" s="238">
        <f>Q150*H150</f>
        <v>0</v>
      </c>
      <c r="S150" s="238">
        <v>0</v>
      </c>
      <c r="T150" s="239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40" t="s">
        <v>1947</v>
      </c>
      <c r="AT150" s="240" t="s">
        <v>256</v>
      </c>
      <c r="AU150" s="240" t="s">
        <v>83</v>
      </c>
      <c r="AY150" s="18" t="s">
        <v>253</v>
      </c>
      <c r="BE150" s="241">
        <f>IF(N150="základní",J150,0)</f>
        <v>0</v>
      </c>
      <c r="BF150" s="241">
        <f>IF(N150="snížená",J150,0)</f>
        <v>0</v>
      </c>
      <c r="BG150" s="241">
        <f>IF(N150="zákl. přenesená",J150,0)</f>
        <v>0</v>
      </c>
      <c r="BH150" s="241">
        <f>IF(N150="sníž. přenesená",J150,0)</f>
        <v>0</v>
      </c>
      <c r="BI150" s="241">
        <f>IF(N150="nulová",J150,0)</f>
        <v>0</v>
      </c>
      <c r="BJ150" s="18" t="s">
        <v>83</v>
      </c>
      <c r="BK150" s="241">
        <f>ROUND(I150*H150,2)</f>
        <v>0</v>
      </c>
      <c r="BL150" s="18" t="s">
        <v>1947</v>
      </c>
      <c r="BM150" s="240" t="s">
        <v>2000</v>
      </c>
    </row>
    <row r="151" s="2" customFormat="1">
      <c r="A151" s="39"/>
      <c r="B151" s="40"/>
      <c r="C151" s="41"/>
      <c r="D151" s="242" t="s">
        <v>262</v>
      </c>
      <c r="E151" s="41"/>
      <c r="F151" s="243" t="s">
        <v>2001</v>
      </c>
      <c r="G151" s="41"/>
      <c r="H151" s="41"/>
      <c r="I151" s="244"/>
      <c r="J151" s="41"/>
      <c r="K151" s="41"/>
      <c r="L151" s="45"/>
      <c r="M151" s="245"/>
      <c r="N151" s="246"/>
      <c r="O151" s="92"/>
      <c r="P151" s="92"/>
      <c r="Q151" s="92"/>
      <c r="R151" s="92"/>
      <c r="S151" s="92"/>
      <c r="T151" s="93"/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T151" s="18" t="s">
        <v>262</v>
      </c>
      <c r="AU151" s="18" t="s">
        <v>83</v>
      </c>
    </row>
    <row r="152" s="2" customFormat="1">
      <c r="A152" s="39"/>
      <c r="B152" s="40"/>
      <c r="C152" s="41"/>
      <c r="D152" s="249" t="s">
        <v>479</v>
      </c>
      <c r="E152" s="41"/>
      <c r="F152" s="301" t="s">
        <v>2002</v>
      </c>
      <c r="G152" s="41"/>
      <c r="H152" s="41"/>
      <c r="I152" s="244"/>
      <c r="J152" s="41"/>
      <c r="K152" s="41"/>
      <c r="L152" s="45"/>
      <c r="M152" s="245"/>
      <c r="N152" s="246"/>
      <c r="O152" s="92"/>
      <c r="P152" s="92"/>
      <c r="Q152" s="92"/>
      <c r="R152" s="92"/>
      <c r="S152" s="92"/>
      <c r="T152" s="93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T152" s="18" t="s">
        <v>479</v>
      </c>
      <c r="AU152" s="18" t="s">
        <v>83</v>
      </c>
    </row>
    <row r="153" s="2" customFormat="1" ht="16.5" customHeight="1">
      <c r="A153" s="39"/>
      <c r="B153" s="40"/>
      <c r="C153" s="229" t="s">
        <v>7</v>
      </c>
      <c r="D153" s="229" t="s">
        <v>256</v>
      </c>
      <c r="E153" s="230" t="s">
        <v>2003</v>
      </c>
      <c r="F153" s="231" t="s">
        <v>2004</v>
      </c>
      <c r="G153" s="232" t="s">
        <v>798</v>
      </c>
      <c r="H153" s="233">
        <v>1</v>
      </c>
      <c r="I153" s="234"/>
      <c r="J153" s="235">
        <f>ROUND(I153*H153,2)</f>
        <v>0</v>
      </c>
      <c r="K153" s="231" t="s">
        <v>1</v>
      </c>
      <c r="L153" s="45"/>
      <c r="M153" s="236" t="s">
        <v>1</v>
      </c>
      <c r="N153" s="237" t="s">
        <v>41</v>
      </c>
      <c r="O153" s="92"/>
      <c r="P153" s="238">
        <f>O153*H153</f>
        <v>0</v>
      </c>
      <c r="Q153" s="238">
        <v>0</v>
      </c>
      <c r="R153" s="238">
        <f>Q153*H153</f>
        <v>0</v>
      </c>
      <c r="S153" s="238">
        <v>0</v>
      </c>
      <c r="T153" s="239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40" t="s">
        <v>1947</v>
      </c>
      <c r="AT153" s="240" t="s">
        <v>256</v>
      </c>
      <c r="AU153" s="240" t="s">
        <v>83</v>
      </c>
      <c r="AY153" s="18" t="s">
        <v>253</v>
      </c>
      <c r="BE153" s="241">
        <f>IF(N153="základní",J153,0)</f>
        <v>0</v>
      </c>
      <c r="BF153" s="241">
        <f>IF(N153="snížená",J153,0)</f>
        <v>0</v>
      </c>
      <c r="BG153" s="241">
        <f>IF(N153="zákl. přenesená",J153,0)</f>
        <v>0</v>
      </c>
      <c r="BH153" s="241">
        <f>IF(N153="sníž. přenesená",J153,0)</f>
        <v>0</v>
      </c>
      <c r="BI153" s="241">
        <f>IF(N153="nulová",J153,0)</f>
        <v>0</v>
      </c>
      <c r="BJ153" s="18" t="s">
        <v>83</v>
      </c>
      <c r="BK153" s="241">
        <f>ROUND(I153*H153,2)</f>
        <v>0</v>
      </c>
      <c r="BL153" s="18" t="s">
        <v>1947</v>
      </c>
      <c r="BM153" s="240" t="s">
        <v>2005</v>
      </c>
    </row>
    <row r="154" s="2" customFormat="1">
      <c r="A154" s="39"/>
      <c r="B154" s="40"/>
      <c r="C154" s="41"/>
      <c r="D154" s="249" t="s">
        <v>479</v>
      </c>
      <c r="E154" s="41"/>
      <c r="F154" s="301" t="s">
        <v>2006</v>
      </c>
      <c r="G154" s="41"/>
      <c r="H154" s="41"/>
      <c r="I154" s="244"/>
      <c r="J154" s="41"/>
      <c r="K154" s="41"/>
      <c r="L154" s="45"/>
      <c r="M154" s="245"/>
      <c r="N154" s="246"/>
      <c r="O154" s="92"/>
      <c r="P154" s="92"/>
      <c r="Q154" s="92"/>
      <c r="R154" s="92"/>
      <c r="S154" s="92"/>
      <c r="T154" s="93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T154" s="18" t="s">
        <v>479</v>
      </c>
      <c r="AU154" s="18" t="s">
        <v>83</v>
      </c>
    </row>
    <row r="155" s="2" customFormat="1" ht="16.5" customHeight="1">
      <c r="A155" s="39"/>
      <c r="B155" s="40"/>
      <c r="C155" s="229" t="s">
        <v>428</v>
      </c>
      <c r="D155" s="229" t="s">
        <v>256</v>
      </c>
      <c r="E155" s="230" t="s">
        <v>2007</v>
      </c>
      <c r="F155" s="231" t="s">
        <v>2008</v>
      </c>
      <c r="G155" s="232" t="s">
        <v>1945</v>
      </c>
      <c r="H155" s="233">
        <v>1</v>
      </c>
      <c r="I155" s="234"/>
      <c r="J155" s="235">
        <f>ROUND(I155*H155,2)</f>
        <v>0</v>
      </c>
      <c r="K155" s="231" t="s">
        <v>1946</v>
      </c>
      <c r="L155" s="45"/>
      <c r="M155" s="236" t="s">
        <v>1</v>
      </c>
      <c r="N155" s="237" t="s">
        <v>41</v>
      </c>
      <c r="O155" s="92"/>
      <c r="P155" s="238">
        <f>O155*H155</f>
        <v>0</v>
      </c>
      <c r="Q155" s="238">
        <v>0</v>
      </c>
      <c r="R155" s="238">
        <f>Q155*H155</f>
        <v>0</v>
      </c>
      <c r="S155" s="238">
        <v>0</v>
      </c>
      <c r="T155" s="239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40" t="s">
        <v>1947</v>
      </c>
      <c r="AT155" s="240" t="s">
        <v>256</v>
      </c>
      <c r="AU155" s="240" t="s">
        <v>83</v>
      </c>
      <c r="AY155" s="18" t="s">
        <v>253</v>
      </c>
      <c r="BE155" s="241">
        <f>IF(N155="základní",J155,0)</f>
        <v>0</v>
      </c>
      <c r="BF155" s="241">
        <f>IF(N155="snížená",J155,0)</f>
        <v>0</v>
      </c>
      <c r="BG155" s="241">
        <f>IF(N155="zákl. přenesená",J155,0)</f>
        <v>0</v>
      </c>
      <c r="BH155" s="241">
        <f>IF(N155="sníž. přenesená",J155,0)</f>
        <v>0</v>
      </c>
      <c r="BI155" s="241">
        <f>IF(N155="nulová",J155,0)</f>
        <v>0</v>
      </c>
      <c r="BJ155" s="18" t="s">
        <v>83</v>
      </c>
      <c r="BK155" s="241">
        <f>ROUND(I155*H155,2)</f>
        <v>0</v>
      </c>
      <c r="BL155" s="18" t="s">
        <v>1947</v>
      </c>
      <c r="BM155" s="240" t="s">
        <v>2009</v>
      </c>
    </row>
    <row r="156" s="2" customFormat="1">
      <c r="A156" s="39"/>
      <c r="B156" s="40"/>
      <c r="C156" s="41"/>
      <c r="D156" s="242" t="s">
        <v>262</v>
      </c>
      <c r="E156" s="41"/>
      <c r="F156" s="243" t="s">
        <v>2010</v>
      </c>
      <c r="G156" s="41"/>
      <c r="H156" s="41"/>
      <c r="I156" s="244"/>
      <c r="J156" s="41"/>
      <c r="K156" s="41"/>
      <c r="L156" s="45"/>
      <c r="M156" s="245"/>
      <c r="N156" s="246"/>
      <c r="O156" s="92"/>
      <c r="P156" s="92"/>
      <c r="Q156" s="92"/>
      <c r="R156" s="92"/>
      <c r="S156" s="92"/>
      <c r="T156" s="93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T156" s="18" t="s">
        <v>262</v>
      </c>
      <c r="AU156" s="18" t="s">
        <v>83</v>
      </c>
    </row>
    <row r="157" s="2" customFormat="1">
      <c r="A157" s="39"/>
      <c r="B157" s="40"/>
      <c r="C157" s="41"/>
      <c r="D157" s="249" t="s">
        <v>479</v>
      </c>
      <c r="E157" s="41"/>
      <c r="F157" s="301" t="s">
        <v>2011</v>
      </c>
      <c r="G157" s="41"/>
      <c r="H157" s="41"/>
      <c r="I157" s="244"/>
      <c r="J157" s="41"/>
      <c r="K157" s="41"/>
      <c r="L157" s="45"/>
      <c r="M157" s="245"/>
      <c r="N157" s="246"/>
      <c r="O157" s="92"/>
      <c r="P157" s="92"/>
      <c r="Q157" s="92"/>
      <c r="R157" s="92"/>
      <c r="S157" s="92"/>
      <c r="T157" s="93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T157" s="18" t="s">
        <v>479</v>
      </c>
      <c r="AU157" s="18" t="s">
        <v>83</v>
      </c>
    </row>
    <row r="158" s="2" customFormat="1" ht="16.5" customHeight="1">
      <c r="A158" s="39"/>
      <c r="B158" s="40"/>
      <c r="C158" s="229" t="s">
        <v>497</v>
      </c>
      <c r="D158" s="229" t="s">
        <v>256</v>
      </c>
      <c r="E158" s="230" t="s">
        <v>2012</v>
      </c>
      <c r="F158" s="231" t="s">
        <v>2013</v>
      </c>
      <c r="G158" s="232" t="s">
        <v>1945</v>
      </c>
      <c r="H158" s="233">
        <v>1</v>
      </c>
      <c r="I158" s="234"/>
      <c r="J158" s="235">
        <f>ROUND(I158*H158,2)</f>
        <v>0</v>
      </c>
      <c r="K158" s="231" t="s">
        <v>2014</v>
      </c>
      <c r="L158" s="45"/>
      <c r="M158" s="236" t="s">
        <v>1</v>
      </c>
      <c r="N158" s="237" t="s">
        <v>41</v>
      </c>
      <c r="O158" s="92"/>
      <c r="P158" s="238">
        <f>O158*H158</f>
        <v>0</v>
      </c>
      <c r="Q158" s="238">
        <v>0</v>
      </c>
      <c r="R158" s="238">
        <f>Q158*H158</f>
        <v>0</v>
      </c>
      <c r="S158" s="238">
        <v>0</v>
      </c>
      <c r="T158" s="239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40" t="s">
        <v>1947</v>
      </c>
      <c r="AT158" s="240" t="s">
        <v>256</v>
      </c>
      <c r="AU158" s="240" t="s">
        <v>83</v>
      </c>
      <c r="AY158" s="18" t="s">
        <v>253</v>
      </c>
      <c r="BE158" s="241">
        <f>IF(N158="základní",J158,0)</f>
        <v>0</v>
      </c>
      <c r="BF158" s="241">
        <f>IF(N158="snížená",J158,0)</f>
        <v>0</v>
      </c>
      <c r="BG158" s="241">
        <f>IF(N158="zákl. přenesená",J158,0)</f>
        <v>0</v>
      </c>
      <c r="BH158" s="241">
        <f>IF(N158="sníž. přenesená",J158,0)</f>
        <v>0</v>
      </c>
      <c r="BI158" s="241">
        <f>IF(N158="nulová",J158,0)</f>
        <v>0</v>
      </c>
      <c r="BJ158" s="18" t="s">
        <v>83</v>
      </c>
      <c r="BK158" s="241">
        <f>ROUND(I158*H158,2)</f>
        <v>0</v>
      </c>
      <c r="BL158" s="18" t="s">
        <v>1947</v>
      </c>
      <c r="BM158" s="240" t="s">
        <v>2015</v>
      </c>
    </row>
    <row r="159" s="2" customFormat="1">
      <c r="A159" s="39"/>
      <c r="B159" s="40"/>
      <c r="C159" s="41"/>
      <c r="D159" s="242" t="s">
        <v>262</v>
      </c>
      <c r="E159" s="41"/>
      <c r="F159" s="243" t="s">
        <v>2016</v>
      </c>
      <c r="G159" s="41"/>
      <c r="H159" s="41"/>
      <c r="I159" s="244"/>
      <c r="J159" s="41"/>
      <c r="K159" s="41"/>
      <c r="L159" s="45"/>
      <c r="M159" s="245"/>
      <c r="N159" s="246"/>
      <c r="O159" s="92"/>
      <c r="P159" s="92"/>
      <c r="Q159" s="92"/>
      <c r="R159" s="92"/>
      <c r="S159" s="92"/>
      <c r="T159" s="93"/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T159" s="18" t="s">
        <v>262</v>
      </c>
      <c r="AU159" s="18" t="s">
        <v>83</v>
      </c>
    </row>
    <row r="160" s="2" customFormat="1" ht="16.5" customHeight="1">
      <c r="A160" s="39"/>
      <c r="B160" s="40"/>
      <c r="C160" s="229" t="s">
        <v>432</v>
      </c>
      <c r="D160" s="229" t="s">
        <v>256</v>
      </c>
      <c r="E160" s="230" t="s">
        <v>2017</v>
      </c>
      <c r="F160" s="231" t="s">
        <v>2018</v>
      </c>
      <c r="G160" s="232" t="s">
        <v>1945</v>
      </c>
      <c r="H160" s="233">
        <v>1</v>
      </c>
      <c r="I160" s="234"/>
      <c r="J160" s="235">
        <f>ROUND(I160*H160,2)</f>
        <v>0</v>
      </c>
      <c r="K160" s="231" t="s">
        <v>2014</v>
      </c>
      <c r="L160" s="45"/>
      <c r="M160" s="236" t="s">
        <v>1</v>
      </c>
      <c r="N160" s="237" t="s">
        <v>41</v>
      </c>
      <c r="O160" s="92"/>
      <c r="P160" s="238">
        <f>O160*H160</f>
        <v>0</v>
      </c>
      <c r="Q160" s="238">
        <v>0</v>
      </c>
      <c r="R160" s="238">
        <f>Q160*H160</f>
        <v>0</v>
      </c>
      <c r="S160" s="238">
        <v>0</v>
      </c>
      <c r="T160" s="239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40" t="s">
        <v>1947</v>
      </c>
      <c r="AT160" s="240" t="s">
        <v>256</v>
      </c>
      <c r="AU160" s="240" t="s">
        <v>83</v>
      </c>
      <c r="AY160" s="18" t="s">
        <v>253</v>
      </c>
      <c r="BE160" s="241">
        <f>IF(N160="základní",J160,0)</f>
        <v>0</v>
      </c>
      <c r="BF160" s="241">
        <f>IF(N160="snížená",J160,0)</f>
        <v>0</v>
      </c>
      <c r="BG160" s="241">
        <f>IF(N160="zákl. přenesená",J160,0)</f>
        <v>0</v>
      </c>
      <c r="BH160" s="241">
        <f>IF(N160="sníž. přenesená",J160,0)</f>
        <v>0</v>
      </c>
      <c r="BI160" s="241">
        <f>IF(N160="nulová",J160,0)</f>
        <v>0</v>
      </c>
      <c r="BJ160" s="18" t="s">
        <v>83</v>
      </c>
      <c r="BK160" s="241">
        <f>ROUND(I160*H160,2)</f>
        <v>0</v>
      </c>
      <c r="BL160" s="18" t="s">
        <v>1947</v>
      </c>
      <c r="BM160" s="240" t="s">
        <v>2019</v>
      </c>
    </row>
    <row r="161" s="2" customFormat="1">
      <c r="A161" s="39"/>
      <c r="B161" s="40"/>
      <c r="C161" s="41"/>
      <c r="D161" s="242" t="s">
        <v>262</v>
      </c>
      <c r="E161" s="41"/>
      <c r="F161" s="243" t="s">
        <v>2020</v>
      </c>
      <c r="G161" s="41"/>
      <c r="H161" s="41"/>
      <c r="I161" s="244"/>
      <c r="J161" s="41"/>
      <c r="K161" s="41"/>
      <c r="L161" s="45"/>
      <c r="M161" s="245"/>
      <c r="N161" s="246"/>
      <c r="O161" s="92"/>
      <c r="P161" s="92"/>
      <c r="Q161" s="92"/>
      <c r="R161" s="92"/>
      <c r="S161" s="92"/>
      <c r="T161" s="93"/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T161" s="18" t="s">
        <v>262</v>
      </c>
      <c r="AU161" s="18" t="s">
        <v>83</v>
      </c>
    </row>
    <row r="162" s="2" customFormat="1">
      <c r="A162" s="39"/>
      <c r="B162" s="40"/>
      <c r="C162" s="41"/>
      <c r="D162" s="249" t="s">
        <v>479</v>
      </c>
      <c r="E162" s="41"/>
      <c r="F162" s="301" t="s">
        <v>2021</v>
      </c>
      <c r="G162" s="41"/>
      <c r="H162" s="41"/>
      <c r="I162" s="244"/>
      <c r="J162" s="41"/>
      <c r="K162" s="41"/>
      <c r="L162" s="45"/>
      <c r="M162" s="245"/>
      <c r="N162" s="246"/>
      <c r="O162" s="92"/>
      <c r="P162" s="92"/>
      <c r="Q162" s="92"/>
      <c r="R162" s="92"/>
      <c r="S162" s="92"/>
      <c r="T162" s="93"/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T162" s="18" t="s">
        <v>479</v>
      </c>
      <c r="AU162" s="18" t="s">
        <v>83</v>
      </c>
    </row>
    <row r="163" s="2" customFormat="1" ht="16.5" customHeight="1">
      <c r="A163" s="39"/>
      <c r="B163" s="40"/>
      <c r="C163" s="229" t="s">
        <v>444</v>
      </c>
      <c r="D163" s="229" t="s">
        <v>256</v>
      </c>
      <c r="E163" s="230" t="s">
        <v>2022</v>
      </c>
      <c r="F163" s="231" t="s">
        <v>2023</v>
      </c>
      <c r="G163" s="232" t="s">
        <v>1945</v>
      </c>
      <c r="H163" s="233">
        <v>1</v>
      </c>
      <c r="I163" s="234"/>
      <c r="J163" s="235">
        <f>ROUND(I163*H163,2)</f>
        <v>0</v>
      </c>
      <c r="K163" s="231" t="s">
        <v>1946</v>
      </c>
      <c r="L163" s="45"/>
      <c r="M163" s="236" t="s">
        <v>1</v>
      </c>
      <c r="N163" s="237" t="s">
        <v>41</v>
      </c>
      <c r="O163" s="92"/>
      <c r="P163" s="238">
        <f>O163*H163</f>
        <v>0</v>
      </c>
      <c r="Q163" s="238">
        <v>0</v>
      </c>
      <c r="R163" s="238">
        <f>Q163*H163</f>
        <v>0</v>
      </c>
      <c r="S163" s="238">
        <v>0</v>
      </c>
      <c r="T163" s="239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40" t="s">
        <v>1947</v>
      </c>
      <c r="AT163" s="240" t="s">
        <v>256</v>
      </c>
      <c r="AU163" s="240" t="s">
        <v>83</v>
      </c>
      <c r="AY163" s="18" t="s">
        <v>253</v>
      </c>
      <c r="BE163" s="241">
        <f>IF(N163="základní",J163,0)</f>
        <v>0</v>
      </c>
      <c r="BF163" s="241">
        <f>IF(N163="snížená",J163,0)</f>
        <v>0</v>
      </c>
      <c r="BG163" s="241">
        <f>IF(N163="zákl. přenesená",J163,0)</f>
        <v>0</v>
      </c>
      <c r="BH163" s="241">
        <f>IF(N163="sníž. přenesená",J163,0)</f>
        <v>0</v>
      </c>
      <c r="BI163" s="241">
        <f>IF(N163="nulová",J163,0)</f>
        <v>0</v>
      </c>
      <c r="BJ163" s="18" t="s">
        <v>83</v>
      </c>
      <c r="BK163" s="241">
        <f>ROUND(I163*H163,2)</f>
        <v>0</v>
      </c>
      <c r="BL163" s="18" t="s">
        <v>1947</v>
      </c>
      <c r="BM163" s="240" t="s">
        <v>2024</v>
      </c>
    </row>
    <row r="164" s="2" customFormat="1">
      <c r="A164" s="39"/>
      <c r="B164" s="40"/>
      <c r="C164" s="41"/>
      <c r="D164" s="242" t="s">
        <v>262</v>
      </c>
      <c r="E164" s="41"/>
      <c r="F164" s="243" t="s">
        <v>2025</v>
      </c>
      <c r="G164" s="41"/>
      <c r="H164" s="41"/>
      <c r="I164" s="244"/>
      <c r="J164" s="41"/>
      <c r="K164" s="41"/>
      <c r="L164" s="45"/>
      <c r="M164" s="245"/>
      <c r="N164" s="246"/>
      <c r="O164" s="92"/>
      <c r="P164" s="92"/>
      <c r="Q164" s="92"/>
      <c r="R164" s="92"/>
      <c r="S164" s="92"/>
      <c r="T164" s="93"/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T164" s="18" t="s">
        <v>262</v>
      </c>
      <c r="AU164" s="18" t="s">
        <v>83</v>
      </c>
    </row>
    <row r="165" s="2" customFormat="1">
      <c r="A165" s="39"/>
      <c r="B165" s="40"/>
      <c r="C165" s="41"/>
      <c r="D165" s="249" t="s">
        <v>479</v>
      </c>
      <c r="E165" s="41"/>
      <c r="F165" s="301" t="s">
        <v>2026</v>
      </c>
      <c r="G165" s="41"/>
      <c r="H165" s="41"/>
      <c r="I165" s="244"/>
      <c r="J165" s="41"/>
      <c r="K165" s="41"/>
      <c r="L165" s="45"/>
      <c r="M165" s="245"/>
      <c r="N165" s="246"/>
      <c r="O165" s="92"/>
      <c r="P165" s="92"/>
      <c r="Q165" s="92"/>
      <c r="R165" s="92"/>
      <c r="S165" s="92"/>
      <c r="T165" s="93"/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T165" s="18" t="s">
        <v>479</v>
      </c>
      <c r="AU165" s="18" t="s">
        <v>83</v>
      </c>
    </row>
    <row r="166" s="2" customFormat="1" ht="16.5" customHeight="1">
      <c r="A166" s="39"/>
      <c r="B166" s="40"/>
      <c r="C166" s="229" t="s">
        <v>456</v>
      </c>
      <c r="D166" s="229" t="s">
        <v>256</v>
      </c>
      <c r="E166" s="230" t="s">
        <v>2027</v>
      </c>
      <c r="F166" s="231" t="s">
        <v>2028</v>
      </c>
      <c r="G166" s="232" t="s">
        <v>1945</v>
      </c>
      <c r="H166" s="233">
        <v>1</v>
      </c>
      <c r="I166" s="234"/>
      <c r="J166" s="235">
        <f>ROUND(I166*H166,2)</f>
        <v>0</v>
      </c>
      <c r="K166" s="231" t="s">
        <v>1</v>
      </c>
      <c r="L166" s="45"/>
      <c r="M166" s="236" t="s">
        <v>1</v>
      </c>
      <c r="N166" s="237" t="s">
        <v>41</v>
      </c>
      <c r="O166" s="92"/>
      <c r="P166" s="238">
        <f>O166*H166</f>
        <v>0</v>
      </c>
      <c r="Q166" s="238">
        <v>0</v>
      </c>
      <c r="R166" s="238">
        <f>Q166*H166</f>
        <v>0</v>
      </c>
      <c r="S166" s="238">
        <v>0</v>
      </c>
      <c r="T166" s="239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40" t="s">
        <v>1947</v>
      </c>
      <c r="AT166" s="240" t="s">
        <v>256</v>
      </c>
      <c r="AU166" s="240" t="s">
        <v>83</v>
      </c>
      <c r="AY166" s="18" t="s">
        <v>253</v>
      </c>
      <c r="BE166" s="241">
        <f>IF(N166="základní",J166,0)</f>
        <v>0</v>
      </c>
      <c r="BF166" s="241">
        <f>IF(N166="snížená",J166,0)</f>
        <v>0</v>
      </c>
      <c r="BG166" s="241">
        <f>IF(N166="zákl. přenesená",J166,0)</f>
        <v>0</v>
      </c>
      <c r="BH166" s="241">
        <f>IF(N166="sníž. přenesená",J166,0)</f>
        <v>0</v>
      </c>
      <c r="BI166" s="241">
        <f>IF(N166="nulová",J166,0)</f>
        <v>0</v>
      </c>
      <c r="BJ166" s="18" t="s">
        <v>83</v>
      </c>
      <c r="BK166" s="241">
        <f>ROUND(I166*H166,2)</f>
        <v>0</v>
      </c>
      <c r="BL166" s="18" t="s">
        <v>1947</v>
      </c>
      <c r="BM166" s="240" t="s">
        <v>2029</v>
      </c>
    </row>
    <row r="167" s="2" customFormat="1">
      <c r="A167" s="39"/>
      <c r="B167" s="40"/>
      <c r="C167" s="41"/>
      <c r="D167" s="249" t="s">
        <v>479</v>
      </c>
      <c r="E167" s="41"/>
      <c r="F167" s="301" t="s">
        <v>2030</v>
      </c>
      <c r="G167" s="41"/>
      <c r="H167" s="41"/>
      <c r="I167" s="244"/>
      <c r="J167" s="41"/>
      <c r="K167" s="41"/>
      <c r="L167" s="45"/>
      <c r="M167" s="245"/>
      <c r="N167" s="246"/>
      <c r="O167" s="92"/>
      <c r="P167" s="92"/>
      <c r="Q167" s="92"/>
      <c r="R167" s="92"/>
      <c r="S167" s="92"/>
      <c r="T167" s="93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T167" s="18" t="s">
        <v>479</v>
      </c>
      <c r="AU167" s="18" t="s">
        <v>83</v>
      </c>
    </row>
    <row r="168" s="2" customFormat="1" ht="16.5" customHeight="1">
      <c r="A168" s="39"/>
      <c r="B168" s="40"/>
      <c r="C168" s="229" t="s">
        <v>462</v>
      </c>
      <c r="D168" s="229" t="s">
        <v>256</v>
      </c>
      <c r="E168" s="230" t="s">
        <v>2031</v>
      </c>
      <c r="F168" s="231" t="s">
        <v>2032</v>
      </c>
      <c r="G168" s="232" t="s">
        <v>1945</v>
      </c>
      <c r="H168" s="233">
        <v>1</v>
      </c>
      <c r="I168" s="234"/>
      <c r="J168" s="235">
        <f>ROUND(I168*H168,2)</f>
        <v>0</v>
      </c>
      <c r="K168" s="231" t="s">
        <v>1946</v>
      </c>
      <c r="L168" s="45"/>
      <c r="M168" s="236" t="s">
        <v>1</v>
      </c>
      <c r="N168" s="237" t="s">
        <v>41</v>
      </c>
      <c r="O168" s="92"/>
      <c r="P168" s="238">
        <f>O168*H168</f>
        <v>0</v>
      </c>
      <c r="Q168" s="238">
        <v>0</v>
      </c>
      <c r="R168" s="238">
        <f>Q168*H168</f>
        <v>0</v>
      </c>
      <c r="S168" s="238">
        <v>0</v>
      </c>
      <c r="T168" s="239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40" t="s">
        <v>1947</v>
      </c>
      <c r="AT168" s="240" t="s">
        <v>256</v>
      </c>
      <c r="AU168" s="240" t="s">
        <v>83</v>
      </c>
      <c r="AY168" s="18" t="s">
        <v>253</v>
      </c>
      <c r="BE168" s="241">
        <f>IF(N168="základní",J168,0)</f>
        <v>0</v>
      </c>
      <c r="BF168" s="241">
        <f>IF(N168="snížená",J168,0)</f>
        <v>0</v>
      </c>
      <c r="BG168" s="241">
        <f>IF(N168="zákl. přenesená",J168,0)</f>
        <v>0</v>
      </c>
      <c r="BH168" s="241">
        <f>IF(N168="sníž. přenesená",J168,0)</f>
        <v>0</v>
      </c>
      <c r="BI168" s="241">
        <f>IF(N168="nulová",J168,0)</f>
        <v>0</v>
      </c>
      <c r="BJ168" s="18" t="s">
        <v>83</v>
      </c>
      <c r="BK168" s="241">
        <f>ROUND(I168*H168,2)</f>
        <v>0</v>
      </c>
      <c r="BL168" s="18" t="s">
        <v>1947</v>
      </c>
      <c r="BM168" s="240" t="s">
        <v>2033</v>
      </c>
    </row>
    <row r="169" s="2" customFormat="1">
      <c r="A169" s="39"/>
      <c r="B169" s="40"/>
      <c r="C169" s="41"/>
      <c r="D169" s="242" t="s">
        <v>262</v>
      </c>
      <c r="E169" s="41"/>
      <c r="F169" s="243" t="s">
        <v>2034</v>
      </c>
      <c r="G169" s="41"/>
      <c r="H169" s="41"/>
      <c r="I169" s="244"/>
      <c r="J169" s="41"/>
      <c r="K169" s="41"/>
      <c r="L169" s="45"/>
      <c r="M169" s="245"/>
      <c r="N169" s="246"/>
      <c r="O169" s="92"/>
      <c r="P169" s="92"/>
      <c r="Q169" s="92"/>
      <c r="R169" s="92"/>
      <c r="S169" s="92"/>
      <c r="T169" s="93"/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T169" s="18" t="s">
        <v>262</v>
      </c>
      <c r="AU169" s="18" t="s">
        <v>83</v>
      </c>
    </row>
    <row r="170" s="2" customFormat="1">
      <c r="A170" s="39"/>
      <c r="B170" s="40"/>
      <c r="C170" s="41"/>
      <c r="D170" s="249" t="s">
        <v>479</v>
      </c>
      <c r="E170" s="41"/>
      <c r="F170" s="301" t="s">
        <v>2035</v>
      </c>
      <c r="G170" s="41"/>
      <c r="H170" s="41"/>
      <c r="I170" s="244"/>
      <c r="J170" s="41"/>
      <c r="K170" s="41"/>
      <c r="L170" s="45"/>
      <c r="M170" s="245"/>
      <c r="N170" s="246"/>
      <c r="O170" s="92"/>
      <c r="P170" s="92"/>
      <c r="Q170" s="92"/>
      <c r="R170" s="92"/>
      <c r="S170" s="92"/>
      <c r="T170" s="93"/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T170" s="18" t="s">
        <v>479</v>
      </c>
      <c r="AU170" s="18" t="s">
        <v>83</v>
      </c>
    </row>
    <row r="171" s="2" customFormat="1" ht="16.5" customHeight="1">
      <c r="A171" s="39"/>
      <c r="B171" s="40"/>
      <c r="C171" s="229" t="s">
        <v>470</v>
      </c>
      <c r="D171" s="229" t="s">
        <v>256</v>
      </c>
      <c r="E171" s="230" t="s">
        <v>2036</v>
      </c>
      <c r="F171" s="231" t="s">
        <v>2037</v>
      </c>
      <c r="G171" s="232" t="s">
        <v>1945</v>
      </c>
      <c r="H171" s="233">
        <v>1</v>
      </c>
      <c r="I171" s="234"/>
      <c r="J171" s="235">
        <f>ROUND(I171*H171,2)</f>
        <v>0</v>
      </c>
      <c r="K171" s="231" t="s">
        <v>1946</v>
      </c>
      <c r="L171" s="45"/>
      <c r="M171" s="236" t="s">
        <v>1</v>
      </c>
      <c r="N171" s="237" t="s">
        <v>41</v>
      </c>
      <c r="O171" s="92"/>
      <c r="P171" s="238">
        <f>O171*H171</f>
        <v>0</v>
      </c>
      <c r="Q171" s="238">
        <v>0</v>
      </c>
      <c r="R171" s="238">
        <f>Q171*H171</f>
        <v>0</v>
      </c>
      <c r="S171" s="238">
        <v>0</v>
      </c>
      <c r="T171" s="239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40" t="s">
        <v>1947</v>
      </c>
      <c r="AT171" s="240" t="s">
        <v>256</v>
      </c>
      <c r="AU171" s="240" t="s">
        <v>83</v>
      </c>
      <c r="AY171" s="18" t="s">
        <v>253</v>
      </c>
      <c r="BE171" s="241">
        <f>IF(N171="základní",J171,0)</f>
        <v>0</v>
      </c>
      <c r="BF171" s="241">
        <f>IF(N171="snížená",J171,0)</f>
        <v>0</v>
      </c>
      <c r="BG171" s="241">
        <f>IF(N171="zákl. přenesená",J171,0)</f>
        <v>0</v>
      </c>
      <c r="BH171" s="241">
        <f>IF(N171="sníž. přenesená",J171,0)</f>
        <v>0</v>
      </c>
      <c r="BI171" s="241">
        <f>IF(N171="nulová",J171,0)</f>
        <v>0</v>
      </c>
      <c r="BJ171" s="18" t="s">
        <v>83</v>
      </c>
      <c r="BK171" s="241">
        <f>ROUND(I171*H171,2)</f>
        <v>0</v>
      </c>
      <c r="BL171" s="18" t="s">
        <v>1947</v>
      </c>
      <c r="BM171" s="240" t="s">
        <v>2038</v>
      </c>
    </row>
    <row r="172" s="2" customFormat="1">
      <c r="A172" s="39"/>
      <c r="B172" s="40"/>
      <c r="C172" s="41"/>
      <c r="D172" s="242" t="s">
        <v>262</v>
      </c>
      <c r="E172" s="41"/>
      <c r="F172" s="243" t="s">
        <v>2039</v>
      </c>
      <c r="G172" s="41"/>
      <c r="H172" s="41"/>
      <c r="I172" s="244"/>
      <c r="J172" s="41"/>
      <c r="K172" s="41"/>
      <c r="L172" s="45"/>
      <c r="M172" s="245"/>
      <c r="N172" s="246"/>
      <c r="O172" s="92"/>
      <c r="P172" s="92"/>
      <c r="Q172" s="92"/>
      <c r="R172" s="92"/>
      <c r="S172" s="92"/>
      <c r="T172" s="93"/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T172" s="18" t="s">
        <v>262</v>
      </c>
      <c r="AU172" s="18" t="s">
        <v>83</v>
      </c>
    </row>
    <row r="173" s="2" customFormat="1">
      <c r="A173" s="39"/>
      <c r="B173" s="40"/>
      <c r="C173" s="41"/>
      <c r="D173" s="249" t="s">
        <v>479</v>
      </c>
      <c r="E173" s="41"/>
      <c r="F173" s="301" t="s">
        <v>2035</v>
      </c>
      <c r="G173" s="41"/>
      <c r="H173" s="41"/>
      <c r="I173" s="244"/>
      <c r="J173" s="41"/>
      <c r="K173" s="41"/>
      <c r="L173" s="45"/>
      <c r="M173" s="245"/>
      <c r="N173" s="246"/>
      <c r="O173" s="92"/>
      <c r="P173" s="92"/>
      <c r="Q173" s="92"/>
      <c r="R173" s="92"/>
      <c r="S173" s="92"/>
      <c r="T173" s="93"/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T173" s="18" t="s">
        <v>479</v>
      </c>
      <c r="AU173" s="18" t="s">
        <v>83</v>
      </c>
    </row>
    <row r="174" s="2" customFormat="1" ht="16.5" customHeight="1">
      <c r="A174" s="39"/>
      <c r="B174" s="40"/>
      <c r="C174" s="229" t="s">
        <v>475</v>
      </c>
      <c r="D174" s="229" t="s">
        <v>256</v>
      </c>
      <c r="E174" s="230" t="s">
        <v>2040</v>
      </c>
      <c r="F174" s="231" t="s">
        <v>2041</v>
      </c>
      <c r="G174" s="232" t="s">
        <v>1945</v>
      </c>
      <c r="H174" s="233">
        <v>1</v>
      </c>
      <c r="I174" s="234"/>
      <c r="J174" s="235">
        <f>ROUND(I174*H174,2)</f>
        <v>0</v>
      </c>
      <c r="K174" s="231" t="s">
        <v>1946</v>
      </c>
      <c r="L174" s="45"/>
      <c r="M174" s="236" t="s">
        <v>1</v>
      </c>
      <c r="N174" s="237" t="s">
        <v>41</v>
      </c>
      <c r="O174" s="92"/>
      <c r="P174" s="238">
        <f>O174*H174</f>
        <v>0</v>
      </c>
      <c r="Q174" s="238">
        <v>0</v>
      </c>
      <c r="R174" s="238">
        <f>Q174*H174</f>
        <v>0</v>
      </c>
      <c r="S174" s="238">
        <v>0</v>
      </c>
      <c r="T174" s="239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40" t="s">
        <v>1947</v>
      </c>
      <c r="AT174" s="240" t="s">
        <v>256</v>
      </c>
      <c r="AU174" s="240" t="s">
        <v>83</v>
      </c>
      <c r="AY174" s="18" t="s">
        <v>253</v>
      </c>
      <c r="BE174" s="241">
        <f>IF(N174="základní",J174,0)</f>
        <v>0</v>
      </c>
      <c r="BF174" s="241">
        <f>IF(N174="snížená",J174,0)</f>
        <v>0</v>
      </c>
      <c r="BG174" s="241">
        <f>IF(N174="zákl. přenesená",J174,0)</f>
        <v>0</v>
      </c>
      <c r="BH174" s="241">
        <f>IF(N174="sníž. přenesená",J174,0)</f>
        <v>0</v>
      </c>
      <c r="BI174" s="241">
        <f>IF(N174="nulová",J174,0)</f>
        <v>0</v>
      </c>
      <c r="BJ174" s="18" t="s">
        <v>83</v>
      </c>
      <c r="BK174" s="241">
        <f>ROUND(I174*H174,2)</f>
        <v>0</v>
      </c>
      <c r="BL174" s="18" t="s">
        <v>1947</v>
      </c>
      <c r="BM174" s="240" t="s">
        <v>2042</v>
      </c>
    </row>
    <row r="175" s="2" customFormat="1">
      <c r="A175" s="39"/>
      <c r="B175" s="40"/>
      <c r="C175" s="41"/>
      <c r="D175" s="242" t="s">
        <v>262</v>
      </c>
      <c r="E175" s="41"/>
      <c r="F175" s="243" t="s">
        <v>2043</v>
      </c>
      <c r="G175" s="41"/>
      <c r="H175" s="41"/>
      <c r="I175" s="244"/>
      <c r="J175" s="41"/>
      <c r="K175" s="41"/>
      <c r="L175" s="45"/>
      <c r="M175" s="245"/>
      <c r="N175" s="246"/>
      <c r="O175" s="92"/>
      <c r="P175" s="92"/>
      <c r="Q175" s="92"/>
      <c r="R175" s="92"/>
      <c r="S175" s="92"/>
      <c r="T175" s="93"/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T175" s="18" t="s">
        <v>262</v>
      </c>
      <c r="AU175" s="18" t="s">
        <v>83</v>
      </c>
    </row>
    <row r="176" s="2" customFormat="1">
      <c r="A176" s="39"/>
      <c r="B176" s="40"/>
      <c r="C176" s="41"/>
      <c r="D176" s="249" t="s">
        <v>479</v>
      </c>
      <c r="E176" s="41"/>
      <c r="F176" s="301" t="s">
        <v>2044</v>
      </c>
      <c r="G176" s="41"/>
      <c r="H176" s="41"/>
      <c r="I176" s="244"/>
      <c r="J176" s="41"/>
      <c r="K176" s="41"/>
      <c r="L176" s="45"/>
      <c r="M176" s="245"/>
      <c r="N176" s="246"/>
      <c r="O176" s="92"/>
      <c r="P176" s="92"/>
      <c r="Q176" s="92"/>
      <c r="R176" s="92"/>
      <c r="S176" s="92"/>
      <c r="T176" s="93"/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T176" s="18" t="s">
        <v>479</v>
      </c>
      <c r="AU176" s="18" t="s">
        <v>83</v>
      </c>
    </row>
    <row r="177" s="2" customFormat="1" ht="16.5" customHeight="1">
      <c r="A177" s="39"/>
      <c r="B177" s="40"/>
      <c r="C177" s="229" t="s">
        <v>487</v>
      </c>
      <c r="D177" s="229" t="s">
        <v>256</v>
      </c>
      <c r="E177" s="230" t="s">
        <v>2045</v>
      </c>
      <c r="F177" s="231" t="s">
        <v>2046</v>
      </c>
      <c r="G177" s="232" t="s">
        <v>1945</v>
      </c>
      <c r="H177" s="233">
        <v>1</v>
      </c>
      <c r="I177" s="234"/>
      <c r="J177" s="235">
        <f>ROUND(I177*H177,2)</f>
        <v>0</v>
      </c>
      <c r="K177" s="231" t="s">
        <v>1946</v>
      </c>
      <c r="L177" s="45"/>
      <c r="M177" s="236" t="s">
        <v>1</v>
      </c>
      <c r="N177" s="237" t="s">
        <v>41</v>
      </c>
      <c r="O177" s="92"/>
      <c r="P177" s="238">
        <f>O177*H177</f>
        <v>0</v>
      </c>
      <c r="Q177" s="238">
        <v>0</v>
      </c>
      <c r="R177" s="238">
        <f>Q177*H177</f>
        <v>0</v>
      </c>
      <c r="S177" s="238">
        <v>0</v>
      </c>
      <c r="T177" s="239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40" t="s">
        <v>1947</v>
      </c>
      <c r="AT177" s="240" t="s">
        <v>256</v>
      </c>
      <c r="AU177" s="240" t="s">
        <v>83</v>
      </c>
      <c r="AY177" s="18" t="s">
        <v>253</v>
      </c>
      <c r="BE177" s="241">
        <f>IF(N177="základní",J177,0)</f>
        <v>0</v>
      </c>
      <c r="BF177" s="241">
        <f>IF(N177="snížená",J177,0)</f>
        <v>0</v>
      </c>
      <c r="BG177" s="241">
        <f>IF(N177="zákl. přenesená",J177,0)</f>
        <v>0</v>
      </c>
      <c r="BH177" s="241">
        <f>IF(N177="sníž. přenesená",J177,0)</f>
        <v>0</v>
      </c>
      <c r="BI177" s="241">
        <f>IF(N177="nulová",J177,0)</f>
        <v>0</v>
      </c>
      <c r="BJ177" s="18" t="s">
        <v>83</v>
      </c>
      <c r="BK177" s="241">
        <f>ROUND(I177*H177,2)</f>
        <v>0</v>
      </c>
      <c r="BL177" s="18" t="s">
        <v>1947</v>
      </c>
      <c r="BM177" s="240" t="s">
        <v>2047</v>
      </c>
    </row>
    <row r="178" s="2" customFormat="1">
      <c r="A178" s="39"/>
      <c r="B178" s="40"/>
      <c r="C178" s="41"/>
      <c r="D178" s="242" t="s">
        <v>262</v>
      </c>
      <c r="E178" s="41"/>
      <c r="F178" s="243" t="s">
        <v>2048</v>
      </c>
      <c r="G178" s="41"/>
      <c r="H178" s="41"/>
      <c r="I178" s="244"/>
      <c r="J178" s="41"/>
      <c r="K178" s="41"/>
      <c r="L178" s="45"/>
      <c r="M178" s="245"/>
      <c r="N178" s="246"/>
      <c r="O178" s="92"/>
      <c r="P178" s="92"/>
      <c r="Q178" s="92"/>
      <c r="R178" s="92"/>
      <c r="S178" s="92"/>
      <c r="T178" s="93"/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T178" s="18" t="s">
        <v>262</v>
      </c>
      <c r="AU178" s="18" t="s">
        <v>83</v>
      </c>
    </row>
    <row r="179" s="2" customFormat="1" ht="16.5" customHeight="1">
      <c r="A179" s="39"/>
      <c r="B179" s="40"/>
      <c r="C179" s="229" t="s">
        <v>366</v>
      </c>
      <c r="D179" s="229" t="s">
        <v>256</v>
      </c>
      <c r="E179" s="230" t="s">
        <v>2049</v>
      </c>
      <c r="F179" s="231" t="s">
        <v>2050</v>
      </c>
      <c r="G179" s="232" t="s">
        <v>1945</v>
      </c>
      <c r="H179" s="233">
        <v>1</v>
      </c>
      <c r="I179" s="234"/>
      <c r="J179" s="235">
        <f>ROUND(I179*H179,2)</f>
        <v>0</v>
      </c>
      <c r="K179" s="231" t="s">
        <v>1</v>
      </c>
      <c r="L179" s="45"/>
      <c r="M179" s="302" t="s">
        <v>1</v>
      </c>
      <c r="N179" s="303" t="s">
        <v>41</v>
      </c>
      <c r="O179" s="304"/>
      <c r="P179" s="305">
        <f>O179*H179</f>
        <v>0</v>
      </c>
      <c r="Q179" s="305">
        <v>0</v>
      </c>
      <c r="R179" s="305">
        <f>Q179*H179</f>
        <v>0</v>
      </c>
      <c r="S179" s="305">
        <v>0</v>
      </c>
      <c r="T179" s="306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40" t="s">
        <v>1947</v>
      </c>
      <c r="AT179" s="240" t="s">
        <v>256</v>
      </c>
      <c r="AU179" s="240" t="s">
        <v>83</v>
      </c>
      <c r="AY179" s="18" t="s">
        <v>253</v>
      </c>
      <c r="BE179" s="241">
        <f>IF(N179="základní",J179,0)</f>
        <v>0</v>
      </c>
      <c r="BF179" s="241">
        <f>IF(N179="snížená",J179,0)</f>
        <v>0</v>
      </c>
      <c r="BG179" s="241">
        <f>IF(N179="zákl. přenesená",J179,0)</f>
        <v>0</v>
      </c>
      <c r="BH179" s="241">
        <f>IF(N179="sníž. přenesená",J179,0)</f>
        <v>0</v>
      </c>
      <c r="BI179" s="241">
        <f>IF(N179="nulová",J179,0)</f>
        <v>0</v>
      </c>
      <c r="BJ179" s="18" t="s">
        <v>83</v>
      </c>
      <c r="BK179" s="241">
        <f>ROUND(I179*H179,2)</f>
        <v>0</v>
      </c>
      <c r="BL179" s="18" t="s">
        <v>1947</v>
      </c>
      <c r="BM179" s="240" t="s">
        <v>2051</v>
      </c>
    </row>
    <row r="180" s="2" customFormat="1" ht="6.96" customHeight="1">
      <c r="A180" s="39"/>
      <c r="B180" s="67"/>
      <c r="C180" s="68"/>
      <c r="D180" s="68"/>
      <c r="E180" s="68"/>
      <c r="F180" s="68"/>
      <c r="G180" s="68"/>
      <c r="H180" s="68"/>
      <c r="I180" s="68"/>
      <c r="J180" s="68"/>
      <c r="K180" s="68"/>
      <c r="L180" s="45"/>
      <c r="M180" s="39"/>
      <c r="O180" s="39"/>
      <c r="P180" s="39"/>
      <c r="Q180" s="39"/>
      <c r="R180" s="39"/>
      <c r="S180" s="39"/>
      <c r="T180" s="39"/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</row>
  </sheetData>
  <sheetProtection sheet="1" autoFilter="0" formatColumns="0" formatRows="0" objects="1" scenarios="1" spinCount="100000" saltValue="ul27rrpr3CjXp3jZ2eFtPclfhab716q9HUlKR027wwduZDc75qd2A3P9MtE75fzzcMX529KqjNbEgyD6/bULEw==" hashValue="UE0CCz0cNLTnUMEdXr9lHlJ5kQk48aw1cq+vcXqiamPVcJREwDzVDF0bIyxPAyWwhUWTU/hACWaMKFVZzzhTkw==" algorithmName="SHA-512" password="CC35"/>
  <autoFilter ref="C120:K179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09:H109"/>
    <mergeCell ref="E111:H111"/>
    <mergeCell ref="E113:H113"/>
    <mergeCell ref="L2:V2"/>
  </mergeCells>
  <hyperlinks>
    <hyperlink ref="F124" r:id="rId1" display="https://podminky.urs.cz/item/CS_URS_2023_02/013254000"/>
    <hyperlink ref="F127" r:id="rId2" display="https://podminky.urs.cz/item/CS_URS_2023_02/013274000"/>
    <hyperlink ref="F130" r:id="rId3" display="https://podminky.urs.cz/item/CS_URS_2023_02/013284000"/>
    <hyperlink ref="F138" r:id="rId4" display="https://podminky.urs.cz/item/CS_URS_2023_02/032903000"/>
    <hyperlink ref="F140" r:id="rId5" display="https://podminky.urs.cz/item/CS_URS_2023_02/033103000"/>
    <hyperlink ref="F142" r:id="rId6" display="https://podminky.urs.cz/item/CS_URS_2023_02/034103000"/>
    <hyperlink ref="F144" r:id="rId7" display="https://podminky.urs.cz/item/CS_URS_2023_02/034303000"/>
    <hyperlink ref="F146" r:id="rId8" display="https://podminky.urs.cz/item/CS_URS_2023_02/034503000"/>
    <hyperlink ref="F149" r:id="rId9" display="https://podminky.urs.cz/item/CS_URS_2023_02/039103000"/>
    <hyperlink ref="F151" r:id="rId10" display="https://podminky.urs.cz/item/CS_URS_2023_02/042603000"/>
    <hyperlink ref="F156" r:id="rId11" display="https://podminky.urs.cz/item/CS_URS_2023_02/045203000"/>
    <hyperlink ref="F159" r:id="rId12" display="https://podminky.urs.cz/item/CS_URS_2024_01/045303000"/>
    <hyperlink ref="F161" r:id="rId13" display="https://podminky.urs.cz/item/CS_URS_2024_01/049103000"/>
    <hyperlink ref="F164" r:id="rId14" display="https://podminky.urs.cz/item/CS_URS_2023_02/049303000"/>
    <hyperlink ref="F169" r:id="rId15" display="https://podminky.urs.cz/item/CS_URS_2023_02/051002000"/>
    <hyperlink ref="F172" r:id="rId16" display="https://podminky.urs.cz/item/CS_URS_2023_02/056002000"/>
    <hyperlink ref="F175" r:id="rId17" display="https://podminky.urs.cz/item/CS_URS_2023_02/071203000"/>
    <hyperlink ref="F178" r:id="rId18" display="https://podminky.urs.cz/item/CS_URS_2023_02/073002000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9"/>
</worksheet>
</file>

<file path=xl/worksheets/sheet2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667969" style="1" customWidth="1"/>
    <col min="3" max="3" width="25" style="1" customWidth="1"/>
    <col min="4" max="4" width="75.83203" style="1" customWidth="1"/>
    <col min="5" max="5" width="13.33203" style="1" customWidth="1"/>
    <col min="6" max="6" width="20" style="1" customWidth="1"/>
    <col min="7" max="7" width="1.667969" style="1" customWidth="1"/>
    <col min="8" max="8" width="8.332031" style="1" customWidth="1"/>
  </cols>
  <sheetData>
    <row r="1" s="1" customFormat="1" ht="11.28" customHeight="1"/>
    <row r="2" s="1" customFormat="1" ht="36.96" customHeight="1"/>
    <row r="3" s="1" customFormat="1" ht="6.96" customHeight="1">
      <c r="B3" s="149"/>
      <c r="C3" s="150"/>
      <c r="D3" s="150"/>
      <c r="E3" s="150"/>
      <c r="F3" s="150"/>
      <c r="G3" s="150"/>
      <c r="H3" s="21"/>
    </row>
    <row r="4" s="1" customFormat="1" ht="24.96" customHeight="1">
      <c r="B4" s="21"/>
      <c r="C4" s="151" t="s">
        <v>3008</v>
      </c>
      <c r="H4" s="21"/>
    </row>
    <row r="5" s="1" customFormat="1" ht="12" customHeight="1">
      <c r="B5" s="21"/>
      <c r="C5" s="314" t="s">
        <v>13</v>
      </c>
      <c r="D5" s="159" t="s">
        <v>14</v>
      </c>
      <c r="E5" s="1"/>
      <c r="F5" s="1"/>
      <c r="H5" s="21"/>
    </row>
    <row r="6" s="1" customFormat="1" ht="36.96" customHeight="1">
      <c r="B6" s="21"/>
      <c r="C6" s="315" t="s">
        <v>16</v>
      </c>
      <c r="D6" s="316" t="s">
        <v>17</v>
      </c>
      <c r="E6" s="1"/>
      <c r="F6" s="1"/>
      <c r="H6" s="21"/>
    </row>
    <row r="7" s="1" customFormat="1" ht="16.5" customHeight="1">
      <c r="B7" s="21"/>
      <c r="C7" s="153" t="s">
        <v>22</v>
      </c>
      <c r="D7" s="156" t="str">
        <f>'Rekapitulace stavby'!AN8</f>
        <v>15. 5. 2025</v>
      </c>
      <c r="H7" s="21"/>
    </row>
    <row r="8" s="2" customFormat="1" ht="10.8" customHeight="1">
      <c r="A8" s="39"/>
      <c r="B8" s="45"/>
      <c r="C8" s="39"/>
      <c r="D8" s="39"/>
      <c r="E8" s="39"/>
      <c r="F8" s="39"/>
      <c r="G8" s="39"/>
      <c r="H8" s="45"/>
    </row>
    <row r="9" s="11" customFormat="1" ht="29.28" customHeight="1">
      <c r="A9" s="202"/>
      <c r="B9" s="317"/>
      <c r="C9" s="318" t="s">
        <v>57</v>
      </c>
      <c r="D9" s="319" t="s">
        <v>58</v>
      </c>
      <c r="E9" s="319" t="s">
        <v>240</v>
      </c>
      <c r="F9" s="320" t="s">
        <v>3009</v>
      </c>
      <c r="G9" s="202"/>
      <c r="H9" s="317"/>
    </row>
    <row r="10" s="2" customFormat="1" ht="26.4" customHeight="1">
      <c r="A10" s="39"/>
      <c r="B10" s="45"/>
      <c r="C10" s="321" t="s">
        <v>80</v>
      </c>
      <c r="D10" s="321" t="s">
        <v>81</v>
      </c>
      <c r="E10" s="39"/>
      <c r="F10" s="39"/>
      <c r="G10" s="39"/>
      <c r="H10" s="45"/>
    </row>
    <row r="11" s="2" customFormat="1" ht="16.8" customHeight="1">
      <c r="A11" s="39"/>
      <c r="B11" s="45"/>
      <c r="C11" s="322" t="s">
        <v>3010</v>
      </c>
      <c r="D11" s="323" t="s">
        <v>3011</v>
      </c>
      <c r="E11" s="324" t="s">
        <v>179</v>
      </c>
      <c r="F11" s="325">
        <v>339.39999999999998</v>
      </c>
      <c r="G11" s="39"/>
      <c r="H11" s="45"/>
    </row>
    <row r="12" s="2" customFormat="1" ht="16.8" customHeight="1">
      <c r="A12" s="39"/>
      <c r="B12" s="45"/>
      <c r="C12" s="326" t="s">
        <v>1</v>
      </c>
      <c r="D12" s="326" t="s">
        <v>3012</v>
      </c>
      <c r="E12" s="18" t="s">
        <v>1</v>
      </c>
      <c r="F12" s="327">
        <v>0</v>
      </c>
      <c r="G12" s="39"/>
      <c r="H12" s="45"/>
    </row>
    <row r="13" s="2" customFormat="1" ht="16.8" customHeight="1">
      <c r="A13" s="39"/>
      <c r="B13" s="45"/>
      <c r="C13" s="326" t="s">
        <v>1</v>
      </c>
      <c r="D13" s="326" t="s">
        <v>3013</v>
      </c>
      <c r="E13" s="18" t="s">
        <v>1</v>
      </c>
      <c r="F13" s="327">
        <v>0</v>
      </c>
      <c r="G13" s="39"/>
      <c r="H13" s="45"/>
    </row>
    <row r="14" s="2" customFormat="1" ht="16.8" customHeight="1">
      <c r="A14" s="39"/>
      <c r="B14" s="45"/>
      <c r="C14" s="326" t="s">
        <v>1</v>
      </c>
      <c r="D14" s="326" t="s">
        <v>3014</v>
      </c>
      <c r="E14" s="18" t="s">
        <v>1</v>
      </c>
      <c r="F14" s="327">
        <v>38.18</v>
      </c>
      <c r="G14" s="39"/>
      <c r="H14" s="45"/>
    </row>
    <row r="15" s="2" customFormat="1" ht="16.8" customHeight="1">
      <c r="A15" s="39"/>
      <c r="B15" s="45"/>
      <c r="C15" s="326" t="s">
        <v>1</v>
      </c>
      <c r="D15" s="326" t="s">
        <v>3015</v>
      </c>
      <c r="E15" s="18" t="s">
        <v>1</v>
      </c>
      <c r="F15" s="327">
        <v>0</v>
      </c>
      <c r="G15" s="39"/>
      <c r="H15" s="45"/>
    </row>
    <row r="16" s="2" customFormat="1" ht="16.8" customHeight="1">
      <c r="A16" s="39"/>
      <c r="B16" s="45"/>
      <c r="C16" s="326" t="s">
        <v>1</v>
      </c>
      <c r="D16" s="326" t="s">
        <v>3016</v>
      </c>
      <c r="E16" s="18" t="s">
        <v>1</v>
      </c>
      <c r="F16" s="327">
        <v>19.460000000000001</v>
      </c>
      <c r="G16" s="39"/>
      <c r="H16" s="45"/>
    </row>
    <row r="17" s="2" customFormat="1" ht="16.8" customHeight="1">
      <c r="A17" s="39"/>
      <c r="B17" s="45"/>
      <c r="C17" s="326" t="s">
        <v>1</v>
      </c>
      <c r="D17" s="326" t="s">
        <v>3017</v>
      </c>
      <c r="E17" s="18" t="s">
        <v>1</v>
      </c>
      <c r="F17" s="327">
        <v>0</v>
      </c>
      <c r="G17" s="39"/>
      <c r="H17" s="45"/>
    </row>
    <row r="18" s="2" customFormat="1" ht="16.8" customHeight="1">
      <c r="A18" s="39"/>
      <c r="B18" s="45"/>
      <c r="C18" s="326" t="s">
        <v>1</v>
      </c>
      <c r="D18" s="326" t="s">
        <v>3018</v>
      </c>
      <c r="E18" s="18" t="s">
        <v>1</v>
      </c>
      <c r="F18" s="327">
        <v>2.7999999999999998</v>
      </c>
      <c r="G18" s="39"/>
      <c r="H18" s="45"/>
    </row>
    <row r="19" s="2" customFormat="1" ht="16.8" customHeight="1">
      <c r="A19" s="39"/>
      <c r="B19" s="45"/>
      <c r="C19" s="326" t="s">
        <v>1</v>
      </c>
      <c r="D19" s="326" t="s">
        <v>3019</v>
      </c>
      <c r="E19" s="18" t="s">
        <v>1</v>
      </c>
      <c r="F19" s="327">
        <v>0</v>
      </c>
      <c r="G19" s="39"/>
      <c r="H19" s="45"/>
    </row>
    <row r="20" s="2" customFormat="1" ht="16.8" customHeight="1">
      <c r="A20" s="39"/>
      <c r="B20" s="45"/>
      <c r="C20" s="326" t="s">
        <v>1</v>
      </c>
      <c r="D20" s="326" t="s">
        <v>3020</v>
      </c>
      <c r="E20" s="18" t="s">
        <v>1</v>
      </c>
      <c r="F20" s="327">
        <v>4.7800000000000002</v>
      </c>
      <c r="G20" s="39"/>
      <c r="H20" s="45"/>
    </row>
    <row r="21" s="2" customFormat="1" ht="16.8" customHeight="1">
      <c r="A21" s="39"/>
      <c r="B21" s="45"/>
      <c r="C21" s="326" t="s">
        <v>1</v>
      </c>
      <c r="D21" s="326" t="s">
        <v>3021</v>
      </c>
      <c r="E21" s="18" t="s">
        <v>1</v>
      </c>
      <c r="F21" s="327">
        <v>0</v>
      </c>
      <c r="G21" s="39"/>
      <c r="H21" s="45"/>
    </row>
    <row r="22" s="2" customFormat="1" ht="16.8" customHeight="1">
      <c r="A22" s="39"/>
      <c r="B22" s="45"/>
      <c r="C22" s="326" t="s">
        <v>1</v>
      </c>
      <c r="D22" s="326" t="s">
        <v>3022</v>
      </c>
      <c r="E22" s="18" t="s">
        <v>1</v>
      </c>
      <c r="F22" s="327">
        <v>6.3899999999999997</v>
      </c>
      <c r="G22" s="39"/>
      <c r="H22" s="45"/>
    </row>
    <row r="23" s="2" customFormat="1" ht="16.8" customHeight="1">
      <c r="A23" s="39"/>
      <c r="B23" s="45"/>
      <c r="C23" s="326" t="s">
        <v>1</v>
      </c>
      <c r="D23" s="326" t="s">
        <v>3023</v>
      </c>
      <c r="E23" s="18" t="s">
        <v>1</v>
      </c>
      <c r="F23" s="327">
        <v>0</v>
      </c>
      <c r="G23" s="39"/>
      <c r="H23" s="45"/>
    </row>
    <row r="24" s="2" customFormat="1" ht="16.8" customHeight="1">
      <c r="A24" s="39"/>
      <c r="B24" s="45"/>
      <c r="C24" s="326" t="s">
        <v>1</v>
      </c>
      <c r="D24" s="326" t="s">
        <v>3024</v>
      </c>
      <c r="E24" s="18" t="s">
        <v>1</v>
      </c>
      <c r="F24" s="327">
        <v>0.89000000000000001</v>
      </c>
      <c r="G24" s="39"/>
      <c r="H24" s="45"/>
    </row>
    <row r="25" s="2" customFormat="1" ht="16.8" customHeight="1">
      <c r="A25" s="39"/>
      <c r="B25" s="45"/>
      <c r="C25" s="326" t="s">
        <v>1</v>
      </c>
      <c r="D25" s="326" t="s">
        <v>3025</v>
      </c>
      <c r="E25" s="18" t="s">
        <v>1</v>
      </c>
      <c r="F25" s="327">
        <v>0</v>
      </c>
      <c r="G25" s="39"/>
      <c r="H25" s="45"/>
    </row>
    <row r="26" s="2" customFormat="1" ht="16.8" customHeight="1">
      <c r="A26" s="39"/>
      <c r="B26" s="45"/>
      <c r="C26" s="326" t="s">
        <v>1</v>
      </c>
      <c r="D26" s="326" t="s">
        <v>3026</v>
      </c>
      <c r="E26" s="18" t="s">
        <v>1</v>
      </c>
      <c r="F26" s="327">
        <v>3.7799999999999998</v>
      </c>
      <c r="G26" s="39"/>
      <c r="H26" s="45"/>
    </row>
    <row r="27" s="2" customFormat="1" ht="16.8" customHeight="1">
      <c r="A27" s="39"/>
      <c r="B27" s="45"/>
      <c r="C27" s="326" t="s">
        <v>1</v>
      </c>
      <c r="D27" s="326" t="s">
        <v>3027</v>
      </c>
      <c r="E27" s="18" t="s">
        <v>1</v>
      </c>
      <c r="F27" s="327">
        <v>0</v>
      </c>
      <c r="G27" s="39"/>
      <c r="H27" s="45"/>
    </row>
    <row r="28" s="2" customFormat="1" ht="16.8" customHeight="1">
      <c r="A28" s="39"/>
      <c r="B28" s="45"/>
      <c r="C28" s="326" t="s">
        <v>1</v>
      </c>
      <c r="D28" s="326" t="s">
        <v>3028</v>
      </c>
      <c r="E28" s="18" t="s">
        <v>1</v>
      </c>
      <c r="F28" s="327">
        <v>4.2999999999999998</v>
      </c>
      <c r="G28" s="39"/>
      <c r="H28" s="45"/>
    </row>
    <row r="29" s="2" customFormat="1" ht="16.8" customHeight="1">
      <c r="A29" s="39"/>
      <c r="B29" s="45"/>
      <c r="C29" s="326" t="s">
        <v>1</v>
      </c>
      <c r="D29" s="326" t="s">
        <v>3029</v>
      </c>
      <c r="E29" s="18" t="s">
        <v>1</v>
      </c>
      <c r="F29" s="327">
        <v>0</v>
      </c>
      <c r="G29" s="39"/>
      <c r="H29" s="45"/>
    </row>
    <row r="30" s="2" customFormat="1" ht="16.8" customHeight="1">
      <c r="A30" s="39"/>
      <c r="B30" s="45"/>
      <c r="C30" s="326" t="s">
        <v>1</v>
      </c>
      <c r="D30" s="326" t="s">
        <v>3030</v>
      </c>
      <c r="E30" s="18" t="s">
        <v>1</v>
      </c>
      <c r="F30" s="327">
        <v>12.060000000000001</v>
      </c>
      <c r="G30" s="39"/>
      <c r="H30" s="45"/>
    </row>
    <row r="31" s="2" customFormat="1" ht="16.8" customHeight="1">
      <c r="A31" s="39"/>
      <c r="B31" s="45"/>
      <c r="C31" s="326" t="s">
        <v>1</v>
      </c>
      <c r="D31" s="326" t="s">
        <v>323</v>
      </c>
      <c r="E31" s="18" t="s">
        <v>1</v>
      </c>
      <c r="F31" s="327">
        <v>92.640000000000001</v>
      </c>
      <c r="G31" s="39"/>
      <c r="H31" s="45"/>
    </row>
    <row r="32" s="2" customFormat="1" ht="16.8" customHeight="1">
      <c r="A32" s="39"/>
      <c r="B32" s="45"/>
      <c r="C32" s="326" t="s">
        <v>1</v>
      </c>
      <c r="D32" s="326" t="s">
        <v>3031</v>
      </c>
      <c r="E32" s="18" t="s">
        <v>1</v>
      </c>
      <c r="F32" s="327">
        <v>0</v>
      </c>
      <c r="G32" s="39"/>
      <c r="H32" s="45"/>
    </row>
    <row r="33" s="2" customFormat="1" ht="16.8" customHeight="1">
      <c r="A33" s="39"/>
      <c r="B33" s="45"/>
      <c r="C33" s="326" t="s">
        <v>1</v>
      </c>
      <c r="D33" s="326" t="s">
        <v>3032</v>
      </c>
      <c r="E33" s="18" t="s">
        <v>1</v>
      </c>
      <c r="F33" s="327">
        <v>2.2200000000000002</v>
      </c>
      <c r="G33" s="39"/>
      <c r="H33" s="45"/>
    </row>
    <row r="34" s="2" customFormat="1" ht="16.8" customHeight="1">
      <c r="A34" s="39"/>
      <c r="B34" s="45"/>
      <c r="C34" s="326" t="s">
        <v>1</v>
      </c>
      <c r="D34" s="326" t="s">
        <v>3033</v>
      </c>
      <c r="E34" s="18" t="s">
        <v>1</v>
      </c>
      <c r="F34" s="327">
        <v>0</v>
      </c>
      <c r="G34" s="39"/>
      <c r="H34" s="45"/>
    </row>
    <row r="35" s="2" customFormat="1" ht="16.8" customHeight="1">
      <c r="A35" s="39"/>
      <c r="B35" s="45"/>
      <c r="C35" s="326" t="s">
        <v>1</v>
      </c>
      <c r="D35" s="326" t="s">
        <v>3034</v>
      </c>
      <c r="E35" s="18" t="s">
        <v>1</v>
      </c>
      <c r="F35" s="327">
        <v>13.94</v>
      </c>
      <c r="G35" s="39"/>
      <c r="H35" s="45"/>
    </row>
    <row r="36" s="2" customFormat="1" ht="16.8" customHeight="1">
      <c r="A36" s="39"/>
      <c r="B36" s="45"/>
      <c r="C36" s="326" t="s">
        <v>1</v>
      </c>
      <c r="D36" s="326" t="s">
        <v>3035</v>
      </c>
      <c r="E36" s="18" t="s">
        <v>1</v>
      </c>
      <c r="F36" s="327">
        <v>0</v>
      </c>
      <c r="G36" s="39"/>
      <c r="H36" s="45"/>
    </row>
    <row r="37" s="2" customFormat="1" ht="16.8" customHeight="1">
      <c r="A37" s="39"/>
      <c r="B37" s="45"/>
      <c r="C37" s="326" t="s">
        <v>1</v>
      </c>
      <c r="D37" s="326" t="s">
        <v>3036</v>
      </c>
      <c r="E37" s="18" t="s">
        <v>1</v>
      </c>
      <c r="F37" s="327">
        <v>3.8900000000000001</v>
      </c>
      <c r="G37" s="39"/>
      <c r="H37" s="45"/>
    </row>
    <row r="38" s="2" customFormat="1" ht="16.8" customHeight="1">
      <c r="A38" s="39"/>
      <c r="B38" s="45"/>
      <c r="C38" s="326" t="s">
        <v>1</v>
      </c>
      <c r="D38" s="326" t="s">
        <v>3037</v>
      </c>
      <c r="E38" s="18" t="s">
        <v>1</v>
      </c>
      <c r="F38" s="327">
        <v>0</v>
      </c>
      <c r="G38" s="39"/>
      <c r="H38" s="45"/>
    </row>
    <row r="39" s="2" customFormat="1" ht="16.8" customHeight="1">
      <c r="A39" s="39"/>
      <c r="B39" s="45"/>
      <c r="C39" s="326" t="s">
        <v>1</v>
      </c>
      <c r="D39" s="326" t="s">
        <v>3038</v>
      </c>
      <c r="E39" s="18" t="s">
        <v>1</v>
      </c>
      <c r="F39" s="327">
        <v>24.079999999999998</v>
      </c>
      <c r="G39" s="39"/>
      <c r="H39" s="45"/>
    </row>
    <row r="40" s="2" customFormat="1" ht="16.8" customHeight="1">
      <c r="A40" s="39"/>
      <c r="B40" s="45"/>
      <c r="C40" s="326" t="s">
        <v>1</v>
      </c>
      <c r="D40" s="326" t="s">
        <v>3039</v>
      </c>
      <c r="E40" s="18" t="s">
        <v>1</v>
      </c>
      <c r="F40" s="327">
        <v>0</v>
      </c>
      <c r="G40" s="39"/>
      <c r="H40" s="45"/>
    </row>
    <row r="41" s="2" customFormat="1" ht="16.8" customHeight="1">
      <c r="A41" s="39"/>
      <c r="B41" s="45"/>
      <c r="C41" s="326" t="s">
        <v>1</v>
      </c>
      <c r="D41" s="326" t="s">
        <v>2102</v>
      </c>
      <c r="E41" s="18" t="s">
        <v>1</v>
      </c>
      <c r="F41" s="327">
        <v>2.8999999999999999</v>
      </c>
      <c r="G41" s="39"/>
      <c r="H41" s="45"/>
    </row>
    <row r="42" s="2" customFormat="1" ht="16.8" customHeight="1">
      <c r="A42" s="39"/>
      <c r="B42" s="45"/>
      <c r="C42" s="326" t="s">
        <v>1</v>
      </c>
      <c r="D42" s="326" t="s">
        <v>3040</v>
      </c>
      <c r="E42" s="18" t="s">
        <v>1</v>
      </c>
      <c r="F42" s="327">
        <v>0</v>
      </c>
      <c r="G42" s="39"/>
      <c r="H42" s="45"/>
    </row>
    <row r="43" s="2" customFormat="1" ht="16.8" customHeight="1">
      <c r="A43" s="39"/>
      <c r="B43" s="45"/>
      <c r="C43" s="326" t="s">
        <v>1</v>
      </c>
      <c r="D43" s="326" t="s">
        <v>3041</v>
      </c>
      <c r="E43" s="18" t="s">
        <v>1</v>
      </c>
      <c r="F43" s="327">
        <v>16.620000000000001</v>
      </c>
      <c r="G43" s="39"/>
      <c r="H43" s="45"/>
    </row>
    <row r="44" s="2" customFormat="1" ht="16.8" customHeight="1">
      <c r="A44" s="39"/>
      <c r="B44" s="45"/>
      <c r="C44" s="326" t="s">
        <v>1</v>
      </c>
      <c r="D44" s="326" t="s">
        <v>3042</v>
      </c>
      <c r="E44" s="18" t="s">
        <v>1</v>
      </c>
      <c r="F44" s="327">
        <v>0</v>
      </c>
      <c r="G44" s="39"/>
      <c r="H44" s="45"/>
    </row>
    <row r="45" s="2" customFormat="1" ht="16.8" customHeight="1">
      <c r="A45" s="39"/>
      <c r="B45" s="45"/>
      <c r="C45" s="326" t="s">
        <v>1</v>
      </c>
      <c r="D45" s="326" t="s">
        <v>3043</v>
      </c>
      <c r="E45" s="18" t="s">
        <v>1</v>
      </c>
      <c r="F45" s="327">
        <v>3.3900000000000001</v>
      </c>
      <c r="G45" s="39"/>
      <c r="H45" s="45"/>
    </row>
    <row r="46" s="2" customFormat="1" ht="16.8" customHeight="1">
      <c r="A46" s="39"/>
      <c r="B46" s="45"/>
      <c r="C46" s="326" t="s">
        <v>1</v>
      </c>
      <c r="D46" s="326" t="s">
        <v>3044</v>
      </c>
      <c r="E46" s="18" t="s">
        <v>1</v>
      </c>
      <c r="F46" s="327">
        <v>0</v>
      </c>
      <c r="G46" s="39"/>
      <c r="H46" s="45"/>
    </row>
    <row r="47" s="2" customFormat="1" ht="16.8" customHeight="1">
      <c r="A47" s="39"/>
      <c r="B47" s="45"/>
      <c r="C47" s="326" t="s">
        <v>1</v>
      </c>
      <c r="D47" s="326" t="s">
        <v>3045</v>
      </c>
      <c r="E47" s="18" t="s">
        <v>1</v>
      </c>
      <c r="F47" s="327">
        <v>2.96</v>
      </c>
      <c r="G47" s="39"/>
      <c r="H47" s="45"/>
    </row>
    <row r="48" s="2" customFormat="1" ht="16.8" customHeight="1">
      <c r="A48" s="39"/>
      <c r="B48" s="45"/>
      <c r="C48" s="326" t="s">
        <v>1</v>
      </c>
      <c r="D48" s="326" t="s">
        <v>3046</v>
      </c>
      <c r="E48" s="18" t="s">
        <v>1</v>
      </c>
      <c r="F48" s="327">
        <v>0</v>
      </c>
      <c r="G48" s="39"/>
      <c r="H48" s="45"/>
    </row>
    <row r="49" s="2" customFormat="1" ht="16.8" customHeight="1">
      <c r="A49" s="39"/>
      <c r="B49" s="45"/>
      <c r="C49" s="326" t="s">
        <v>1</v>
      </c>
      <c r="D49" s="326" t="s">
        <v>3047</v>
      </c>
      <c r="E49" s="18" t="s">
        <v>1</v>
      </c>
      <c r="F49" s="327">
        <v>15.77</v>
      </c>
      <c r="G49" s="39"/>
      <c r="H49" s="45"/>
    </row>
    <row r="50" s="2" customFormat="1" ht="16.8" customHeight="1">
      <c r="A50" s="39"/>
      <c r="B50" s="45"/>
      <c r="C50" s="326" t="s">
        <v>1</v>
      </c>
      <c r="D50" s="326" t="s">
        <v>3048</v>
      </c>
      <c r="E50" s="18" t="s">
        <v>1</v>
      </c>
      <c r="F50" s="327">
        <v>0</v>
      </c>
      <c r="G50" s="39"/>
      <c r="H50" s="45"/>
    </row>
    <row r="51" s="2" customFormat="1" ht="16.8" customHeight="1">
      <c r="A51" s="39"/>
      <c r="B51" s="45"/>
      <c r="C51" s="326" t="s">
        <v>1</v>
      </c>
      <c r="D51" s="326" t="s">
        <v>2137</v>
      </c>
      <c r="E51" s="18" t="s">
        <v>1</v>
      </c>
      <c r="F51" s="327">
        <v>3.27</v>
      </c>
      <c r="G51" s="39"/>
      <c r="H51" s="45"/>
    </row>
    <row r="52" s="2" customFormat="1" ht="16.8" customHeight="1">
      <c r="A52" s="39"/>
      <c r="B52" s="45"/>
      <c r="C52" s="326" t="s">
        <v>1</v>
      </c>
      <c r="D52" s="326" t="s">
        <v>3049</v>
      </c>
      <c r="E52" s="18" t="s">
        <v>1</v>
      </c>
      <c r="F52" s="327">
        <v>0</v>
      </c>
      <c r="G52" s="39"/>
      <c r="H52" s="45"/>
    </row>
    <row r="53" s="2" customFormat="1" ht="16.8" customHeight="1">
      <c r="A53" s="39"/>
      <c r="B53" s="45"/>
      <c r="C53" s="326" t="s">
        <v>1</v>
      </c>
      <c r="D53" s="326" t="s">
        <v>3050</v>
      </c>
      <c r="E53" s="18" t="s">
        <v>1</v>
      </c>
      <c r="F53" s="327">
        <v>2.8599999999999999</v>
      </c>
      <c r="G53" s="39"/>
      <c r="H53" s="45"/>
    </row>
    <row r="54" s="2" customFormat="1" ht="16.8" customHeight="1">
      <c r="A54" s="39"/>
      <c r="B54" s="45"/>
      <c r="C54" s="326" t="s">
        <v>1</v>
      </c>
      <c r="D54" s="326" t="s">
        <v>3051</v>
      </c>
      <c r="E54" s="18" t="s">
        <v>1</v>
      </c>
      <c r="F54" s="327">
        <v>0</v>
      </c>
      <c r="G54" s="39"/>
      <c r="H54" s="45"/>
    </row>
    <row r="55" s="2" customFormat="1" ht="16.8" customHeight="1">
      <c r="A55" s="39"/>
      <c r="B55" s="45"/>
      <c r="C55" s="326" t="s">
        <v>1</v>
      </c>
      <c r="D55" s="326" t="s">
        <v>3052</v>
      </c>
      <c r="E55" s="18" t="s">
        <v>1</v>
      </c>
      <c r="F55" s="327">
        <v>16.109999999999999</v>
      </c>
      <c r="G55" s="39"/>
      <c r="H55" s="45"/>
    </row>
    <row r="56" s="2" customFormat="1" ht="16.8" customHeight="1">
      <c r="A56" s="39"/>
      <c r="B56" s="45"/>
      <c r="C56" s="326" t="s">
        <v>1</v>
      </c>
      <c r="D56" s="326" t="s">
        <v>3053</v>
      </c>
      <c r="E56" s="18" t="s">
        <v>1</v>
      </c>
      <c r="F56" s="327">
        <v>0</v>
      </c>
      <c r="G56" s="39"/>
      <c r="H56" s="45"/>
    </row>
    <row r="57" s="2" customFormat="1" ht="16.8" customHeight="1">
      <c r="A57" s="39"/>
      <c r="B57" s="45"/>
      <c r="C57" s="326" t="s">
        <v>1</v>
      </c>
      <c r="D57" s="326" t="s">
        <v>3054</v>
      </c>
      <c r="E57" s="18" t="s">
        <v>1</v>
      </c>
      <c r="F57" s="327">
        <v>3.6000000000000001</v>
      </c>
      <c r="G57" s="39"/>
      <c r="H57" s="45"/>
    </row>
    <row r="58" s="2" customFormat="1" ht="16.8" customHeight="1">
      <c r="A58" s="39"/>
      <c r="B58" s="45"/>
      <c r="C58" s="326" t="s">
        <v>1</v>
      </c>
      <c r="D58" s="326" t="s">
        <v>3055</v>
      </c>
      <c r="E58" s="18" t="s">
        <v>1</v>
      </c>
      <c r="F58" s="327">
        <v>0</v>
      </c>
      <c r="G58" s="39"/>
      <c r="H58" s="45"/>
    </row>
    <row r="59" s="2" customFormat="1" ht="16.8" customHeight="1">
      <c r="A59" s="39"/>
      <c r="B59" s="45"/>
      <c r="C59" s="326" t="s">
        <v>1</v>
      </c>
      <c r="D59" s="326" t="s">
        <v>3056</v>
      </c>
      <c r="E59" s="18" t="s">
        <v>1</v>
      </c>
      <c r="F59" s="327">
        <v>3.5299999999999998</v>
      </c>
      <c r="G59" s="39"/>
      <c r="H59" s="45"/>
    </row>
    <row r="60" s="2" customFormat="1" ht="16.8" customHeight="1">
      <c r="A60" s="39"/>
      <c r="B60" s="45"/>
      <c r="C60" s="326" t="s">
        <v>1</v>
      </c>
      <c r="D60" s="326" t="s">
        <v>3057</v>
      </c>
      <c r="E60" s="18" t="s">
        <v>1</v>
      </c>
      <c r="F60" s="327">
        <v>0</v>
      </c>
      <c r="G60" s="39"/>
      <c r="H60" s="45"/>
    </row>
    <row r="61" s="2" customFormat="1" ht="16.8" customHeight="1">
      <c r="A61" s="39"/>
      <c r="B61" s="45"/>
      <c r="C61" s="326" t="s">
        <v>1</v>
      </c>
      <c r="D61" s="326" t="s">
        <v>3058</v>
      </c>
      <c r="E61" s="18" t="s">
        <v>1</v>
      </c>
      <c r="F61" s="327">
        <v>16.670000000000002</v>
      </c>
      <c r="G61" s="39"/>
      <c r="H61" s="45"/>
    </row>
    <row r="62" s="2" customFormat="1" ht="16.8" customHeight="1">
      <c r="A62" s="39"/>
      <c r="B62" s="45"/>
      <c r="C62" s="326" t="s">
        <v>1</v>
      </c>
      <c r="D62" s="326" t="s">
        <v>3059</v>
      </c>
      <c r="E62" s="18" t="s">
        <v>1</v>
      </c>
      <c r="F62" s="327">
        <v>0</v>
      </c>
      <c r="G62" s="39"/>
      <c r="H62" s="45"/>
    </row>
    <row r="63" s="2" customFormat="1" ht="16.8" customHeight="1">
      <c r="A63" s="39"/>
      <c r="B63" s="45"/>
      <c r="C63" s="326" t="s">
        <v>1</v>
      </c>
      <c r="D63" s="326" t="s">
        <v>3060</v>
      </c>
      <c r="E63" s="18" t="s">
        <v>1</v>
      </c>
      <c r="F63" s="327">
        <v>3.2799999999999998</v>
      </c>
      <c r="G63" s="39"/>
      <c r="H63" s="45"/>
    </row>
    <row r="64" s="2" customFormat="1" ht="16.8" customHeight="1">
      <c r="A64" s="39"/>
      <c r="B64" s="45"/>
      <c r="C64" s="326" t="s">
        <v>1</v>
      </c>
      <c r="D64" s="326" t="s">
        <v>3061</v>
      </c>
      <c r="E64" s="18" t="s">
        <v>1</v>
      </c>
      <c r="F64" s="327">
        <v>0</v>
      </c>
      <c r="G64" s="39"/>
      <c r="H64" s="45"/>
    </row>
    <row r="65" s="2" customFormat="1" ht="16.8" customHeight="1">
      <c r="A65" s="39"/>
      <c r="B65" s="45"/>
      <c r="C65" s="326" t="s">
        <v>1</v>
      </c>
      <c r="D65" s="326" t="s">
        <v>3026</v>
      </c>
      <c r="E65" s="18" t="s">
        <v>1</v>
      </c>
      <c r="F65" s="327">
        <v>3.7799999999999998</v>
      </c>
      <c r="G65" s="39"/>
      <c r="H65" s="45"/>
    </row>
    <row r="66" s="2" customFormat="1" ht="16.8" customHeight="1">
      <c r="A66" s="39"/>
      <c r="B66" s="45"/>
      <c r="C66" s="326" t="s">
        <v>1</v>
      </c>
      <c r="D66" s="326" t="s">
        <v>3062</v>
      </c>
      <c r="E66" s="18" t="s">
        <v>1</v>
      </c>
      <c r="F66" s="327">
        <v>0</v>
      </c>
      <c r="G66" s="39"/>
      <c r="H66" s="45"/>
    </row>
    <row r="67" s="2" customFormat="1" ht="16.8" customHeight="1">
      <c r="A67" s="39"/>
      <c r="B67" s="45"/>
      <c r="C67" s="326" t="s">
        <v>1</v>
      </c>
      <c r="D67" s="326" t="s">
        <v>398</v>
      </c>
      <c r="E67" s="18" t="s">
        <v>1</v>
      </c>
      <c r="F67" s="327">
        <v>16</v>
      </c>
      <c r="G67" s="39"/>
      <c r="H67" s="45"/>
    </row>
    <row r="68" s="2" customFormat="1" ht="16.8" customHeight="1">
      <c r="A68" s="39"/>
      <c r="B68" s="45"/>
      <c r="C68" s="326" t="s">
        <v>1</v>
      </c>
      <c r="D68" s="326" t="s">
        <v>3063</v>
      </c>
      <c r="E68" s="18" t="s">
        <v>1</v>
      </c>
      <c r="F68" s="327">
        <v>0</v>
      </c>
      <c r="G68" s="39"/>
      <c r="H68" s="45"/>
    </row>
    <row r="69" s="2" customFormat="1" ht="16.8" customHeight="1">
      <c r="A69" s="39"/>
      <c r="B69" s="45"/>
      <c r="C69" s="326" t="s">
        <v>1</v>
      </c>
      <c r="D69" s="326" t="s">
        <v>2114</v>
      </c>
      <c r="E69" s="18" t="s">
        <v>1</v>
      </c>
      <c r="F69" s="327">
        <v>3.2400000000000002</v>
      </c>
      <c r="G69" s="39"/>
      <c r="H69" s="45"/>
    </row>
    <row r="70" s="2" customFormat="1" ht="16.8" customHeight="1">
      <c r="A70" s="39"/>
      <c r="B70" s="45"/>
      <c r="C70" s="326" t="s">
        <v>1</v>
      </c>
      <c r="D70" s="326" t="s">
        <v>3064</v>
      </c>
      <c r="E70" s="18" t="s">
        <v>1</v>
      </c>
      <c r="F70" s="327">
        <v>0</v>
      </c>
      <c r="G70" s="39"/>
      <c r="H70" s="45"/>
    </row>
    <row r="71" s="2" customFormat="1" ht="16.8" customHeight="1">
      <c r="A71" s="39"/>
      <c r="B71" s="45"/>
      <c r="C71" s="326" t="s">
        <v>1</v>
      </c>
      <c r="D71" s="326" t="s">
        <v>3065</v>
      </c>
      <c r="E71" s="18" t="s">
        <v>1</v>
      </c>
      <c r="F71" s="327">
        <v>4.9699999999999998</v>
      </c>
      <c r="G71" s="39"/>
      <c r="H71" s="45"/>
    </row>
    <row r="72" s="2" customFormat="1" ht="16.8" customHeight="1">
      <c r="A72" s="39"/>
      <c r="B72" s="45"/>
      <c r="C72" s="326" t="s">
        <v>1</v>
      </c>
      <c r="D72" s="326" t="s">
        <v>3066</v>
      </c>
      <c r="E72" s="18" t="s">
        <v>1</v>
      </c>
      <c r="F72" s="327">
        <v>0</v>
      </c>
      <c r="G72" s="39"/>
      <c r="H72" s="45"/>
    </row>
    <row r="73" s="2" customFormat="1" ht="16.8" customHeight="1">
      <c r="A73" s="39"/>
      <c r="B73" s="45"/>
      <c r="C73" s="326" t="s">
        <v>1</v>
      </c>
      <c r="D73" s="326" t="s">
        <v>3067</v>
      </c>
      <c r="E73" s="18" t="s">
        <v>1</v>
      </c>
      <c r="F73" s="327">
        <v>10.91</v>
      </c>
      <c r="G73" s="39"/>
      <c r="H73" s="45"/>
    </row>
    <row r="74" s="2" customFormat="1" ht="16.8" customHeight="1">
      <c r="A74" s="39"/>
      <c r="B74" s="45"/>
      <c r="C74" s="326" t="s">
        <v>1</v>
      </c>
      <c r="D74" s="326" t="s">
        <v>323</v>
      </c>
      <c r="E74" s="18" t="s">
        <v>1</v>
      </c>
      <c r="F74" s="327">
        <v>173.99000000000001</v>
      </c>
      <c r="G74" s="39"/>
      <c r="H74" s="45"/>
    </row>
    <row r="75" s="2" customFormat="1" ht="16.8" customHeight="1">
      <c r="A75" s="39"/>
      <c r="B75" s="45"/>
      <c r="C75" s="326" t="s">
        <v>1</v>
      </c>
      <c r="D75" s="326" t="s">
        <v>3068</v>
      </c>
      <c r="E75" s="18" t="s">
        <v>1</v>
      </c>
      <c r="F75" s="327">
        <v>0</v>
      </c>
      <c r="G75" s="39"/>
      <c r="H75" s="45"/>
    </row>
    <row r="76" s="2" customFormat="1" ht="16.8" customHeight="1">
      <c r="A76" s="39"/>
      <c r="B76" s="45"/>
      <c r="C76" s="326" t="s">
        <v>1</v>
      </c>
      <c r="D76" s="326" t="s">
        <v>3069</v>
      </c>
      <c r="E76" s="18" t="s">
        <v>1</v>
      </c>
      <c r="F76" s="327">
        <v>2.8799999999999999</v>
      </c>
      <c r="G76" s="39"/>
      <c r="H76" s="45"/>
    </row>
    <row r="77" s="2" customFormat="1" ht="16.8" customHeight="1">
      <c r="A77" s="39"/>
      <c r="B77" s="45"/>
      <c r="C77" s="326" t="s">
        <v>1</v>
      </c>
      <c r="D77" s="326" t="s">
        <v>3070</v>
      </c>
      <c r="E77" s="18" t="s">
        <v>1</v>
      </c>
      <c r="F77" s="327">
        <v>0</v>
      </c>
      <c r="G77" s="39"/>
      <c r="H77" s="45"/>
    </row>
    <row r="78" s="2" customFormat="1" ht="16.8" customHeight="1">
      <c r="A78" s="39"/>
      <c r="B78" s="45"/>
      <c r="C78" s="326" t="s">
        <v>1</v>
      </c>
      <c r="D78" s="326" t="s">
        <v>3071</v>
      </c>
      <c r="E78" s="18" t="s">
        <v>1</v>
      </c>
      <c r="F78" s="327">
        <v>12.640000000000001</v>
      </c>
      <c r="G78" s="39"/>
      <c r="H78" s="45"/>
    </row>
    <row r="79" s="2" customFormat="1" ht="16.8" customHeight="1">
      <c r="A79" s="39"/>
      <c r="B79" s="45"/>
      <c r="C79" s="326" t="s">
        <v>1</v>
      </c>
      <c r="D79" s="326" t="s">
        <v>3072</v>
      </c>
      <c r="E79" s="18" t="s">
        <v>1</v>
      </c>
      <c r="F79" s="327">
        <v>0</v>
      </c>
      <c r="G79" s="39"/>
      <c r="H79" s="45"/>
    </row>
    <row r="80" s="2" customFormat="1" ht="16.8" customHeight="1">
      <c r="A80" s="39"/>
      <c r="B80" s="45"/>
      <c r="C80" s="326" t="s">
        <v>1</v>
      </c>
      <c r="D80" s="326" t="s">
        <v>3073</v>
      </c>
      <c r="E80" s="18" t="s">
        <v>1</v>
      </c>
      <c r="F80" s="327">
        <v>3.8100000000000001</v>
      </c>
      <c r="G80" s="39"/>
      <c r="H80" s="45"/>
    </row>
    <row r="81" s="2" customFormat="1" ht="16.8" customHeight="1">
      <c r="A81" s="39"/>
      <c r="B81" s="45"/>
      <c r="C81" s="326" t="s">
        <v>1</v>
      </c>
      <c r="D81" s="326" t="s">
        <v>3074</v>
      </c>
      <c r="E81" s="18" t="s">
        <v>1</v>
      </c>
      <c r="F81" s="327">
        <v>0</v>
      </c>
      <c r="G81" s="39"/>
      <c r="H81" s="45"/>
    </row>
    <row r="82" s="2" customFormat="1" ht="16.8" customHeight="1">
      <c r="A82" s="39"/>
      <c r="B82" s="45"/>
      <c r="C82" s="326" t="s">
        <v>1</v>
      </c>
      <c r="D82" s="326" t="s">
        <v>3075</v>
      </c>
      <c r="E82" s="18" t="s">
        <v>1</v>
      </c>
      <c r="F82" s="327">
        <v>20.800000000000001</v>
      </c>
      <c r="G82" s="39"/>
      <c r="H82" s="45"/>
    </row>
    <row r="83" s="2" customFormat="1" ht="16.8" customHeight="1">
      <c r="A83" s="39"/>
      <c r="B83" s="45"/>
      <c r="C83" s="326" t="s">
        <v>1</v>
      </c>
      <c r="D83" s="326" t="s">
        <v>3076</v>
      </c>
      <c r="E83" s="18" t="s">
        <v>1</v>
      </c>
      <c r="F83" s="327">
        <v>0</v>
      </c>
      <c r="G83" s="39"/>
      <c r="H83" s="45"/>
    </row>
    <row r="84" s="2" customFormat="1" ht="16.8" customHeight="1">
      <c r="A84" s="39"/>
      <c r="B84" s="45"/>
      <c r="C84" s="326" t="s">
        <v>1</v>
      </c>
      <c r="D84" s="326" t="s">
        <v>3077</v>
      </c>
      <c r="E84" s="18" t="s">
        <v>1</v>
      </c>
      <c r="F84" s="327">
        <v>24.129999999999999</v>
      </c>
      <c r="G84" s="39"/>
      <c r="H84" s="45"/>
    </row>
    <row r="85" s="2" customFormat="1" ht="16.8" customHeight="1">
      <c r="A85" s="39"/>
      <c r="B85" s="45"/>
      <c r="C85" s="326" t="s">
        <v>1</v>
      </c>
      <c r="D85" s="326" t="s">
        <v>3078</v>
      </c>
      <c r="E85" s="18" t="s">
        <v>1</v>
      </c>
      <c r="F85" s="327">
        <v>0</v>
      </c>
      <c r="G85" s="39"/>
      <c r="H85" s="45"/>
    </row>
    <row r="86" s="2" customFormat="1" ht="16.8" customHeight="1">
      <c r="A86" s="39"/>
      <c r="B86" s="45"/>
      <c r="C86" s="326" t="s">
        <v>1</v>
      </c>
      <c r="D86" s="326" t="s">
        <v>3079</v>
      </c>
      <c r="E86" s="18" t="s">
        <v>1</v>
      </c>
      <c r="F86" s="327">
        <v>8.5099999999999998</v>
      </c>
      <c r="G86" s="39"/>
      <c r="H86" s="45"/>
    </row>
    <row r="87" s="2" customFormat="1" ht="16.8" customHeight="1">
      <c r="A87" s="39"/>
      <c r="B87" s="45"/>
      <c r="C87" s="326" t="s">
        <v>1</v>
      </c>
      <c r="D87" s="326" t="s">
        <v>323</v>
      </c>
      <c r="E87" s="18" t="s">
        <v>1</v>
      </c>
      <c r="F87" s="327">
        <v>72.769999999999996</v>
      </c>
      <c r="G87" s="39"/>
      <c r="H87" s="45"/>
    </row>
    <row r="88" s="2" customFormat="1" ht="16.8" customHeight="1">
      <c r="A88" s="39"/>
      <c r="B88" s="45"/>
      <c r="C88" s="326" t="s">
        <v>1</v>
      </c>
      <c r="D88" s="326" t="s">
        <v>283</v>
      </c>
      <c r="E88" s="18" t="s">
        <v>1</v>
      </c>
      <c r="F88" s="327">
        <v>339.39999999999998</v>
      </c>
      <c r="G88" s="39"/>
      <c r="H88" s="45"/>
    </row>
    <row r="89" s="2" customFormat="1">
      <c r="A89" s="39"/>
      <c r="B89" s="45"/>
      <c r="C89" s="322" t="s">
        <v>177</v>
      </c>
      <c r="D89" s="323" t="s">
        <v>178</v>
      </c>
      <c r="E89" s="324" t="s">
        <v>179</v>
      </c>
      <c r="F89" s="325">
        <v>92.659999999999997</v>
      </c>
      <c r="G89" s="39"/>
      <c r="H89" s="45"/>
    </row>
    <row r="90" s="2" customFormat="1" ht="16.8" customHeight="1">
      <c r="A90" s="39"/>
      <c r="B90" s="45"/>
      <c r="C90" s="326" t="s">
        <v>1</v>
      </c>
      <c r="D90" s="326" t="s">
        <v>277</v>
      </c>
      <c r="E90" s="18" t="s">
        <v>1</v>
      </c>
      <c r="F90" s="327">
        <v>0</v>
      </c>
      <c r="G90" s="39"/>
      <c r="H90" s="45"/>
    </row>
    <row r="91" s="2" customFormat="1" ht="16.8" customHeight="1">
      <c r="A91" s="39"/>
      <c r="B91" s="45"/>
      <c r="C91" s="326" t="s">
        <v>1</v>
      </c>
      <c r="D91" s="326" t="s">
        <v>331</v>
      </c>
      <c r="E91" s="18" t="s">
        <v>1</v>
      </c>
      <c r="F91" s="327">
        <v>0</v>
      </c>
      <c r="G91" s="39"/>
      <c r="H91" s="45"/>
    </row>
    <row r="92" s="2" customFormat="1" ht="16.8" customHeight="1">
      <c r="A92" s="39"/>
      <c r="B92" s="45"/>
      <c r="C92" s="326" t="s">
        <v>1</v>
      </c>
      <c r="D92" s="326" t="s">
        <v>332</v>
      </c>
      <c r="E92" s="18" t="s">
        <v>1</v>
      </c>
      <c r="F92" s="327">
        <v>23.969999999999999</v>
      </c>
      <c r="G92" s="39"/>
      <c r="H92" s="45"/>
    </row>
    <row r="93" s="2" customFormat="1" ht="16.8" customHeight="1">
      <c r="A93" s="39"/>
      <c r="B93" s="45"/>
      <c r="C93" s="326" t="s">
        <v>1</v>
      </c>
      <c r="D93" s="326" t="s">
        <v>333</v>
      </c>
      <c r="E93" s="18" t="s">
        <v>1</v>
      </c>
      <c r="F93" s="327">
        <v>0</v>
      </c>
      <c r="G93" s="39"/>
      <c r="H93" s="45"/>
    </row>
    <row r="94" s="2" customFormat="1" ht="16.8" customHeight="1">
      <c r="A94" s="39"/>
      <c r="B94" s="45"/>
      <c r="C94" s="326" t="s">
        <v>1</v>
      </c>
      <c r="D94" s="326" t="s">
        <v>334</v>
      </c>
      <c r="E94" s="18" t="s">
        <v>1</v>
      </c>
      <c r="F94" s="327">
        <v>23.539999999999999</v>
      </c>
      <c r="G94" s="39"/>
      <c r="H94" s="45"/>
    </row>
    <row r="95" s="2" customFormat="1" ht="16.8" customHeight="1">
      <c r="A95" s="39"/>
      <c r="B95" s="45"/>
      <c r="C95" s="326" t="s">
        <v>1</v>
      </c>
      <c r="D95" s="326" t="s">
        <v>335</v>
      </c>
      <c r="E95" s="18" t="s">
        <v>1</v>
      </c>
      <c r="F95" s="327">
        <v>0</v>
      </c>
      <c r="G95" s="39"/>
      <c r="H95" s="45"/>
    </row>
    <row r="96" s="2" customFormat="1" ht="16.8" customHeight="1">
      <c r="A96" s="39"/>
      <c r="B96" s="45"/>
      <c r="C96" s="326" t="s">
        <v>1</v>
      </c>
      <c r="D96" s="326" t="s">
        <v>336</v>
      </c>
      <c r="E96" s="18" t="s">
        <v>1</v>
      </c>
      <c r="F96" s="327">
        <v>22.359999999999999</v>
      </c>
      <c r="G96" s="39"/>
      <c r="H96" s="45"/>
    </row>
    <row r="97" s="2" customFormat="1" ht="16.8" customHeight="1">
      <c r="A97" s="39"/>
      <c r="B97" s="45"/>
      <c r="C97" s="326" t="s">
        <v>1</v>
      </c>
      <c r="D97" s="326" t="s">
        <v>337</v>
      </c>
      <c r="E97" s="18" t="s">
        <v>1</v>
      </c>
      <c r="F97" s="327">
        <v>0</v>
      </c>
      <c r="G97" s="39"/>
      <c r="H97" s="45"/>
    </row>
    <row r="98" s="2" customFormat="1" ht="16.8" customHeight="1">
      <c r="A98" s="39"/>
      <c r="B98" s="45"/>
      <c r="C98" s="326" t="s">
        <v>1</v>
      </c>
      <c r="D98" s="326" t="s">
        <v>338</v>
      </c>
      <c r="E98" s="18" t="s">
        <v>1</v>
      </c>
      <c r="F98" s="327">
        <v>22.789999999999999</v>
      </c>
      <c r="G98" s="39"/>
      <c r="H98" s="45"/>
    </row>
    <row r="99" s="2" customFormat="1" ht="16.8" customHeight="1">
      <c r="A99" s="39"/>
      <c r="B99" s="45"/>
      <c r="C99" s="326" t="s">
        <v>1</v>
      </c>
      <c r="D99" s="326" t="s">
        <v>283</v>
      </c>
      <c r="E99" s="18" t="s">
        <v>1</v>
      </c>
      <c r="F99" s="327">
        <v>92.659999999999997</v>
      </c>
      <c r="G99" s="39"/>
      <c r="H99" s="45"/>
    </row>
    <row r="100" s="2" customFormat="1" ht="16.8" customHeight="1">
      <c r="A100" s="39"/>
      <c r="B100" s="45"/>
      <c r="C100" s="322" t="s">
        <v>181</v>
      </c>
      <c r="D100" s="323" t="s">
        <v>182</v>
      </c>
      <c r="E100" s="324" t="s">
        <v>179</v>
      </c>
      <c r="F100" s="325">
        <v>124.44</v>
      </c>
      <c r="G100" s="39"/>
      <c r="H100" s="45"/>
    </row>
    <row r="101" s="2" customFormat="1" ht="16.8" customHeight="1">
      <c r="A101" s="39"/>
      <c r="B101" s="45"/>
      <c r="C101" s="326" t="s">
        <v>1</v>
      </c>
      <c r="D101" s="326" t="s">
        <v>277</v>
      </c>
      <c r="E101" s="18" t="s">
        <v>1</v>
      </c>
      <c r="F101" s="327">
        <v>0</v>
      </c>
      <c r="G101" s="39"/>
      <c r="H101" s="45"/>
    </row>
    <row r="102" s="2" customFormat="1" ht="16.8" customHeight="1">
      <c r="A102" s="39"/>
      <c r="B102" s="45"/>
      <c r="C102" s="326" t="s">
        <v>1</v>
      </c>
      <c r="D102" s="326" t="s">
        <v>350</v>
      </c>
      <c r="E102" s="18" t="s">
        <v>1</v>
      </c>
      <c r="F102" s="327">
        <v>0</v>
      </c>
      <c r="G102" s="39"/>
      <c r="H102" s="45"/>
    </row>
    <row r="103" s="2" customFormat="1" ht="16.8" customHeight="1">
      <c r="A103" s="39"/>
      <c r="B103" s="45"/>
      <c r="C103" s="326" t="s">
        <v>1</v>
      </c>
      <c r="D103" s="326" t="s">
        <v>3080</v>
      </c>
      <c r="E103" s="18" t="s">
        <v>1</v>
      </c>
      <c r="F103" s="327">
        <v>6.6200000000000001</v>
      </c>
      <c r="G103" s="39"/>
      <c r="H103" s="45"/>
    </row>
    <row r="104" s="2" customFormat="1" ht="16.8" customHeight="1">
      <c r="A104" s="39"/>
      <c r="B104" s="45"/>
      <c r="C104" s="326" t="s">
        <v>1</v>
      </c>
      <c r="D104" s="326" t="s">
        <v>352</v>
      </c>
      <c r="E104" s="18" t="s">
        <v>1</v>
      </c>
      <c r="F104" s="327">
        <v>0</v>
      </c>
      <c r="G104" s="39"/>
      <c r="H104" s="45"/>
    </row>
    <row r="105" s="2" customFormat="1" ht="16.8" customHeight="1">
      <c r="A105" s="39"/>
      <c r="B105" s="45"/>
      <c r="C105" s="326" t="s">
        <v>1</v>
      </c>
      <c r="D105" s="326" t="s">
        <v>292</v>
      </c>
      <c r="E105" s="18" t="s">
        <v>1</v>
      </c>
      <c r="F105" s="327">
        <v>0</v>
      </c>
      <c r="G105" s="39"/>
      <c r="H105" s="45"/>
    </row>
    <row r="106" s="2" customFormat="1" ht="16.8" customHeight="1">
      <c r="A106" s="39"/>
      <c r="B106" s="45"/>
      <c r="C106" s="326" t="s">
        <v>1</v>
      </c>
      <c r="D106" s="326" t="s">
        <v>213</v>
      </c>
      <c r="E106" s="18" t="s">
        <v>1</v>
      </c>
      <c r="F106" s="327">
        <v>75.780000000000001</v>
      </c>
      <c r="G106" s="39"/>
      <c r="H106" s="45"/>
    </row>
    <row r="107" s="2" customFormat="1" ht="16.8" customHeight="1">
      <c r="A107" s="39"/>
      <c r="B107" s="45"/>
      <c r="C107" s="326" t="s">
        <v>1</v>
      </c>
      <c r="D107" s="326" t="s">
        <v>297</v>
      </c>
      <c r="E107" s="18" t="s">
        <v>1</v>
      </c>
      <c r="F107" s="327">
        <v>0</v>
      </c>
      <c r="G107" s="39"/>
      <c r="H107" s="45"/>
    </row>
    <row r="108" s="2" customFormat="1" ht="16.8" customHeight="1">
      <c r="A108" s="39"/>
      <c r="B108" s="45"/>
      <c r="C108" s="326" t="s">
        <v>1</v>
      </c>
      <c r="D108" s="326" t="s">
        <v>353</v>
      </c>
      <c r="E108" s="18" t="s">
        <v>1</v>
      </c>
      <c r="F108" s="327">
        <v>13.300000000000001</v>
      </c>
      <c r="G108" s="39"/>
      <c r="H108" s="45"/>
    </row>
    <row r="109" s="2" customFormat="1" ht="16.8" customHeight="1">
      <c r="A109" s="39"/>
      <c r="B109" s="45"/>
      <c r="C109" s="326" t="s">
        <v>1</v>
      </c>
      <c r="D109" s="326" t="s">
        <v>303</v>
      </c>
      <c r="E109" s="18" t="s">
        <v>1</v>
      </c>
      <c r="F109" s="327">
        <v>0</v>
      </c>
      <c r="G109" s="39"/>
      <c r="H109" s="45"/>
    </row>
    <row r="110" s="2" customFormat="1" ht="16.8" customHeight="1">
      <c r="A110" s="39"/>
      <c r="B110" s="45"/>
      <c r="C110" s="326" t="s">
        <v>1</v>
      </c>
      <c r="D110" s="326" t="s">
        <v>354</v>
      </c>
      <c r="E110" s="18" t="s">
        <v>1</v>
      </c>
      <c r="F110" s="327">
        <v>28.739999999999998</v>
      </c>
      <c r="G110" s="39"/>
      <c r="H110" s="45"/>
    </row>
    <row r="111" s="2" customFormat="1" ht="16.8" customHeight="1">
      <c r="A111" s="39"/>
      <c r="B111" s="45"/>
      <c r="C111" s="326" t="s">
        <v>1</v>
      </c>
      <c r="D111" s="326" t="s">
        <v>283</v>
      </c>
      <c r="E111" s="18" t="s">
        <v>1</v>
      </c>
      <c r="F111" s="327">
        <v>124.44</v>
      </c>
      <c r="G111" s="39"/>
      <c r="H111" s="45"/>
    </row>
    <row r="112" s="2" customFormat="1" ht="16.8" customHeight="1">
      <c r="A112" s="39"/>
      <c r="B112" s="45"/>
      <c r="C112" s="322" t="s">
        <v>185</v>
      </c>
      <c r="D112" s="323" t="s">
        <v>186</v>
      </c>
      <c r="E112" s="324" t="s">
        <v>187</v>
      </c>
      <c r="F112" s="325">
        <v>21.039999999999999</v>
      </c>
      <c r="G112" s="39"/>
      <c r="H112" s="45"/>
    </row>
    <row r="113" s="2" customFormat="1" ht="16.8" customHeight="1">
      <c r="A113" s="39"/>
      <c r="B113" s="45"/>
      <c r="C113" s="326" t="s">
        <v>1</v>
      </c>
      <c r="D113" s="326" t="s">
        <v>277</v>
      </c>
      <c r="E113" s="18" t="s">
        <v>1</v>
      </c>
      <c r="F113" s="327">
        <v>0</v>
      </c>
      <c r="G113" s="39"/>
      <c r="H113" s="45"/>
    </row>
    <row r="114" s="2" customFormat="1" ht="16.8" customHeight="1">
      <c r="A114" s="39"/>
      <c r="B114" s="45"/>
      <c r="C114" s="326" t="s">
        <v>1</v>
      </c>
      <c r="D114" s="326" t="s">
        <v>310</v>
      </c>
      <c r="E114" s="18" t="s">
        <v>1</v>
      </c>
      <c r="F114" s="327">
        <v>0</v>
      </c>
      <c r="G114" s="39"/>
      <c r="H114" s="45"/>
    </row>
    <row r="115" s="2" customFormat="1" ht="16.8" customHeight="1">
      <c r="A115" s="39"/>
      <c r="B115" s="45"/>
      <c r="C115" s="326" t="s">
        <v>1</v>
      </c>
      <c r="D115" s="326" t="s">
        <v>317</v>
      </c>
      <c r="E115" s="18" t="s">
        <v>1</v>
      </c>
      <c r="F115" s="327">
        <v>0</v>
      </c>
      <c r="G115" s="39"/>
      <c r="H115" s="45"/>
    </row>
    <row r="116" s="2" customFormat="1" ht="16.8" customHeight="1">
      <c r="A116" s="39"/>
      <c r="B116" s="45"/>
      <c r="C116" s="326" t="s">
        <v>1</v>
      </c>
      <c r="D116" s="326" t="s">
        <v>318</v>
      </c>
      <c r="E116" s="18" t="s">
        <v>1</v>
      </c>
      <c r="F116" s="327">
        <v>8.1799999999999997</v>
      </c>
      <c r="G116" s="39"/>
      <c r="H116" s="45"/>
    </row>
    <row r="117" s="2" customFormat="1" ht="16.8" customHeight="1">
      <c r="A117" s="39"/>
      <c r="B117" s="45"/>
      <c r="C117" s="326" t="s">
        <v>1</v>
      </c>
      <c r="D117" s="326" t="s">
        <v>324</v>
      </c>
      <c r="E117" s="18" t="s">
        <v>1</v>
      </c>
      <c r="F117" s="327">
        <v>0</v>
      </c>
      <c r="G117" s="39"/>
      <c r="H117" s="45"/>
    </row>
    <row r="118" s="2" customFormat="1" ht="16.8" customHeight="1">
      <c r="A118" s="39"/>
      <c r="B118" s="45"/>
      <c r="C118" s="326" t="s">
        <v>1</v>
      </c>
      <c r="D118" s="326" t="s">
        <v>339</v>
      </c>
      <c r="E118" s="18" t="s">
        <v>1</v>
      </c>
      <c r="F118" s="327">
        <v>0</v>
      </c>
      <c r="G118" s="39"/>
      <c r="H118" s="45"/>
    </row>
    <row r="119" s="2" customFormat="1" ht="16.8" customHeight="1">
      <c r="A119" s="39"/>
      <c r="B119" s="45"/>
      <c r="C119" s="326" t="s">
        <v>1</v>
      </c>
      <c r="D119" s="326" t="s">
        <v>340</v>
      </c>
      <c r="E119" s="18" t="s">
        <v>1</v>
      </c>
      <c r="F119" s="327">
        <v>5.2000000000000002</v>
      </c>
      <c r="G119" s="39"/>
      <c r="H119" s="45"/>
    </row>
    <row r="120" s="2" customFormat="1" ht="16.8" customHeight="1">
      <c r="A120" s="39"/>
      <c r="B120" s="45"/>
      <c r="C120" s="326" t="s">
        <v>1</v>
      </c>
      <c r="D120" s="326" t="s">
        <v>347</v>
      </c>
      <c r="E120" s="18" t="s">
        <v>1</v>
      </c>
      <c r="F120" s="327">
        <v>0</v>
      </c>
      <c r="G120" s="39"/>
      <c r="H120" s="45"/>
    </row>
    <row r="121" s="2" customFormat="1" ht="16.8" customHeight="1">
      <c r="A121" s="39"/>
      <c r="B121" s="45"/>
      <c r="C121" s="326" t="s">
        <v>1</v>
      </c>
      <c r="D121" s="326" t="s">
        <v>348</v>
      </c>
      <c r="E121" s="18" t="s">
        <v>1</v>
      </c>
      <c r="F121" s="327">
        <v>7.6600000000000001</v>
      </c>
      <c r="G121" s="39"/>
      <c r="H121" s="45"/>
    </row>
    <row r="122" s="2" customFormat="1" ht="16.8" customHeight="1">
      <c r="A122" s="39"/>
      <c r="B122" s="45"/>
      <c r="C122" s="326" t="s">
        <v>1</v>
      </c>
      <c r="D122" s="326" t="s">
        <v>283</v>
      </c>
      <c r="E122" s="18" t="s">
        <v>1</v>
      </c>
      <c r="F122" s="327">
        <v>21.039999999999999</v>
      </c>
      <c r="G122" s="39"/>
      <c r="H122" s="45"/>
    </row>
    <row r="123" s="2" customFormat="1" ht="16.8" customHeight="1">
      <c r="A123" s="39"/>
      <c r="B123" s="45"/>
      <c r="C123" s="322" t="s">
        <v>189</v>
      </c>
      <c r="D123" s="323" t="s">
        <v>190</v>
      </c>
      <c r="E123" s="324" t="s">
        <v>179</v>
      </c>
      <c r="F123" s="325">
        <v>7.1900000000000004</v>
      </c>
      <c r="G123" s="39"/>
      <c r="H123" s="45"/>
    </row>
    <row r="124" s="2" customFormat="1" ht="16.8" customHeight="1">
      <c r="A124" s="39"/>
      <c r="B124" s="45"/>
      <c r="C124" s="326" t="s">
        <v>1</v>
      </c>
      <c r="D124" s="326" t="s">
        <v>277</v>
      </c>
      <c r="E124" s="18" t="s">
        <v>1</v>
      </c>
      <c r="F124" s="327">
        <v>0</v>
      </c>
      <c r="G124" s="39"/>
      <c r="H124" s="45"/>
    </row>
    <row r="125" s="2" customFormat="1" ht="16.8" customHeight="1">
      <c r="A125" s="39"/>
      <c r="B125" s="45"/>
      <c r="C125" s="326" t="s">
        <v>1</v>
      </c>
      <c r="D125" s="326" t="s">
        <v>310</v>
      </c>
      <c r="E125" s="18" t="s">
        <v>1</v>
      </c>
      <c r="F125" s="327">
        <v>0</v>
      </c>
      <c r="G125" s="39"/>
      <c r="H125" s="45"/>
    </row>
    <row r="126" s="2" customFormat="1" ht="16.8" customHeight="1">
      <c r="A126" s="39"/>
      <c r="B126" s="45"/>
      <c r="C126" s="326" t="s">
        <v>1</v>
      </c>
      <c r="D126" s="326" t="s">
        <v>491</v>
      </c>
      <c r="E126" s="18" t="s">
        <v>1</v>
      </c>
      <c r="F126" s="327">
        <v>0</v>
      </c>
      <c r="G126" s="39"/>
      <c r="H126" s="45"/>
    </row>
    <row r="127" s="2" customFormat="1" ht="16.8" customHeight="1">
      <c r="A127" s="39"/>
      <c r="B127" s="45"/>
      <c r="C127" s="326" t="s">
        <v>1</v>
      </c>
      <c r="D127" s="326" t="s">
        <v>320</v>
      </c>
      <c r="E127" s="18" t="s">
        <v>1</v>
      </c>
      <c r="F127" s="327">
        <v>1.8700000000000001</v>
      </c>
      <c r="G127" s="39"/>
      <c r="H127" s="45"/>
    </row>
    <row r="128" s="2" customFormat="1" ht="16.8" customHeight="1">
      <c r="A128" s="39"/>
      <c r="B128" s="45"/>
      <c r="C128" s="326" t="s">
        <v>1</v>
      </c>
      <c r="D128" s="326" t="s">
        <v>324</v>
      </c>
      <c r="E128" s="18" t="s">
        <v>1</v>
      </c>
      <c r="F128" s="327">
        <v>0</v>
      </c>
      <c r="G128" s="39"/>
      <c r="H128" s="45"/>
    </row>
    <row r="129" s="2" customFormat="1" ht="16.8" customHeight="1">
      <c r="A129" s="39"/>
      <c r="B129" s="45"/>
      <c r="C129" s="326" t="s">
        <v>1</v>
      </c>
      <c r="D129" s="326" t="s">
        <v>341</v>
      </c>
      <c r="E129" s="18" t="s">
        <v>1</v>
      </c>
      <c r="F129" s="327">
        <v>0</v>
      </c>
      <c r="G129" s="39"/>
      <c r="H129" s="45"/>
    </row>
    <row r="130" s="2" customFormat="1" ht="16.8" customHeight="1">
      <c r="A130" s="39"/>
      <c r="B130" s="45"/>
      <c r="C130" s="326" t="s">
        <v>1</v>
      </c>
      <c r="D130" s="326" t="s">
        <v>342</v>
      </c>
      <c r="E130" s="18" t="s">
        <v>1</v>
      </c>
      <c r="F130" s="327">
        <v>1.99</v>
      </c>
      <c r="G130" s="39"/>
      <c r="H130" s="45"/>
    </row>
    <row r="131" s="2" customFormat="1" ht="16.8" customHeight="1">
      <c r="A131" s="39"/>
      <c r="B131" s="45"/>
      <c r="C131" s="326" t="s">
        <v>1</v>
      </c>
      <c r="D131" s="326" t="s">
        <v>343</v>
      </c>
      <c r="E131" s="18" t="s">
        <v>1</v>
      </c>
      <c r="F131" s="327">
        <v>0</v>
      </c>
      <c r="G131" s="39"/>
      <c r="H131" s="45"/>
    </row>
    <row r="132" s="2" customFormat="1" ht="16.8" customHeight="1">
      <c r="A132" s="39"/>
      <c r="B132" s="45"/>
      <c r="C132" s="326" t="s">
        <v>1</v>
      </c>
      <c r="D132" s="326" t="s">
        <v>344</v>
      </c>
      <c r="E132" s="18" t="s">
        <v>1</v>
      </c>
      <c r="F132" s="327">
        <v>1.69</v>
      </c>
      <c r="G132" s="39"/>
      <c r="H132" s="45"/>
    </row>
    <row r="133" s="2" customFormat="1" ht="16.8" customHeight="1">
      <c r="A133" s="39"/>
      <c r="B133" s="45"/>
      <c r="C133" s="326" t="s">
        <v>1</v>
      </c>
      <c r="D133" s="326" t="s">
        <v>345</v>
      </c>
      <c r="E133" s="18" t="s">
        <v>1</v>
      </c>
      <c r="F133" s="327">
        <v>0</v>
      </c>
      <c r="G133" s="39"/>
      <c r="H133" s="45"/>
    </row>
    <row r="134" s="2" customFormat="1" ht="16.8" customHeight="1">
      <c r="A134" s="39"/>
      <c r="B134" s="45"/>
      <c r="C134" s="326" t="s">
        <v>1</v>
      </c>
      <c r="D134" s="326" t="s">
        <v>346</v>
      </c>
      <c r="E134" s="18" t="s">
        <v>1</v>
      </c>
      <c r="F134" s="327">
        <v>1.6399999999999999</v>
      </c>
      <c r="G134" s="39"/>
      <c r="H134" s="45"/>
    </row>
    <row r="135" s="2" customFormat="1" ht="16.8" customHeight="1">
      <c r="A135" s="39"/>
      <c r="B135" s="45"/>
      <c r="C135" s="326" t="s">
        <v>1</v>
      </c>
      <c r="D135" s="326" t="s">
        <v>283</v>
      </c>
      <c r="E135" s="18" t="s">
        <v>1</v>
      </c>
      <c r="F135" s="327">
        <v>7.1900000000000004</v>
      </c>
      <c r="G135" s="39"/>
      <c r="H135" s="45"/>
    </row>
    <row r="136" s="2" customFormat="1" ht="16.8" customHeight="1">
      <c r="A136" s="39"/>
      <c r="B136" s="45"/>
      <c r="C136" s="322" t="s">
        <v>3081</v>
      </c>
      <c r="D136" s="323" t="s">
        <v>3082</v>
      </c>
      <c r="E136" s="324" t="s">
        <v>179</v>
      </c>
      <c r="F136" s="325">
        <v>61.189999999999998</v>
      </c>
      <c r="G136" s="39"/>
      <c r="H136" s="45"/>
    </row>
    <row r="137" s="2" customFormat="1" ht="16.8" customHeight="1">
      <c r="A137" s="39"/>
      <c r="B137" s="45"/>
      <c r="C137" s="326" t="s">
        <v>1</v>
      </c>
      <c r="D137" s="326" t="s">
        <v>277</v>
      </c>
      <c r="E137" s="18" t="s">
        <v>1</v>
      </c>
      <c r="F137" s="327">
        <v>0</v>
      </c>
      <c r="G137" s="39"/>
      <c r="H137" s="45"/>
    </row>
    <row r="138" s="2" customFormat="1" ht="16.8" customHeight="1">
      <c r="A138" s="39"/>
      <c r="B138" s="45"/>
      <c r="C138" s="326" t="s">
        <v>1</v>
      </c>
      <c r="D138" s="326" t="s">
        <v>310</v>
      </c>
      <c r="E138" s="18" t="s">
        <v>1</v>
      </c>
      <c r="F138" s="327">
        <v>0</v>
      </c>
      <c r="G138" s="39"/>
      <c r="H138" s="45"/>
    </row>
    <row r="139" s="2" customFormat="1" ht="16.8" customHeight="1">
      <c r="A139" s="39"/>
      <c r="B139" s="45"/>
      <c r="C139" s="326" t="s">
        <v>1</v>
      </c>
      <c r="D139" s="326" t="s">
        <v>311</v>
      </c>
      <c r="E139" s="18" t="s">
        <v>1</v>
      </c>
      <c r="F139" s="327">
        <v>0</v>
      </c>
      <c r="G139" s="39"/>
      <c r="H139" s="45"/>
    </row>
    <row r="140" s="2" customFormat="1" ht="16.8" customHeight="1">
      <c r="A140" s="39"/>
      <c r="B140" s="45"/>
      <c r="C140" s="326" t="s">
        <v>1</v>
      </c>
      <c r="D140" s="326" t="s">
        <v>312</v>
      </c>
      <c r="E140" s="18" t="s">
        <v>1</v>
      </c>
      <c r="F140" s="327">
        <v>7.0800000000000001</v>
      </c>
      <c r="G140" s="39"/>
      <c r="H140" s="45"/>
    </row>
    <row r="141" s="2" customFormat="1" ht="16.8" customHeight="1">
      <c r="A141" s="39"/>
      <c r="B141" s="45"/>
      <c r="C141" s="326" t="s">
        <v>1</v>
      </c>
      <c r="D141" s="326" t="s">
        <v>313</v>
      </c>
      <c r="E141" s="18" t="s">
        <v>1</v>
      </c>
      <c r="F141" s="327">
        <v>0</v>
      </c>
      <c r="G141" s="39"/>
      <c r="H141" s="45"/>
    </row>
    <row r="142" s="2" customFormat="1" ht="16.8" customHeight="1">
      <c r="A142" s="39"/>
      <c r="B142" s="45"/>
      <c r="C142" s="326" t="s">
        <v>1</v>
      </c>
      <c r="D142" s="326" t="s">
        <v>314</v>
      </c>
      <c r="E142" s="18" t="s">
        <v>1</v>
      </c>
      <c r="F142" s="327">
        <v>26.219999999999999</v>
      </c>
      <c r="G142" s="39"/>
      <c r="H142" s="45"/>
    </row>
    <row r="143" s="2" customFormat="1" ht="16.8" customHeight="1">
      <c r="A143" s="39"/>
      <c r="B143" s="45"/>
      <c r="C143" s="326" t="s">
        <v>1</v>
      </c>
      <c r="D143" s="326" t="s">
        <v>315</v>
      </c>
      <c r="E143" s="18" t="s">
        <v>1</v>
      </c>
      <c r="F143" s="327">
        <v>0</v>
      </c>
      <c r="G143" s="39"/>
      <c r="H143" s="45"/>
    </row>
    <row r="144" s="2" customFormat="1" ht="16.8" customHeight="1">
      <c r="A144" s="39"/>
      <c r="B144" s="45"/>
      <c r="C144" s="326" t="s">
        <v>1</v>
      </c>
      <c r="D144" s="326" t="s">
        <v>209</v>
      </c>
      <c r="E144" s="18" t="s">
        <v>1</v>
      </c>
      <c r="F144" s="327">
        <v>24.09</v>
      </c>
      <c r="G144" s="39"/>
      <c r="H144" s="45"/>
    </row>
    <row r="145" s="2" customFormat="1" ht="16.8" customHeight="1">
      <c r="A145" s="39"/>
      <c r="B145" s="45"/>
      <c r="C145" s="326" t="s">
        <v>1</v>
      </c>
      <c r="D145" s="326" t="s">
        <v>321</v>
      </c>
      <c r="E145" s="18" t="s">
        <v>1</v>
      </c>
      <c r="F145" s="327">
        <v>0</v>
      </c>
      <c r="G145" s="39"/>
      <c r="H145" s="45"/>
    </row>
    <row r="146" s="2" customFormat="1" ht="16.8" customHeight="1">
      <c r="A146" s="39"/>
      <c r="B146" s="45"/>
      <c r="C146" s="326" t="s">
        <v>1</v>
      </c>
      <c r="D146" s="326" t="s">
        <v>322</v>
      </c>
      <c r="E146" s="18" t="s">
        <v>1</v>
      </c>
      <c r="F146" s="327">
        <v>3.7999999999999998</v>
      </c>
      <c r="G146" s="39"/>
      <c r="H146" s="45"/>
    </row>
    <row r="147" s="2" customFormat="1" ht="16.8" customHeight="1">
      <c r="A147" s="39"/>
      <c r="B147" s="45"/>
      <c r="C147" s="326" t="s">
        <v>1</v>
      </c>
      <c r="D147" s="326" t="s">
        <v>283</v>
      </c>
      <c r="E147" s="18" t="s">
        <v>1</v>
      </c>
      <c r="F147" s="327">
        <v>61.189999999999998</v>
      </c>
      <c r="G147" s="39"/>
      <c r="H147" s="45"/>
    </row>
    <row r="148" s="2" customFormat="1" ht="16.8" customHeight="1">
      <c r="A148" s="39"/>
      <c r="B148" s="45"/>
      <c r="C148" s="322" t="s">
        <v>3083</v>
      </c>
      <c r="D148" s="323" t="s">
        <v>3084</v>
      </c>
      <c r="E148" s="324" t="s">
        <v>179</v>
      </c>
      <c r="F148" s="325">
        <v>13.02</v>
      </c>
      <c r="G148" s="39"/>
      <c r="H148" s="45"/>
    </row>
    <row r="149" s="2" customFormat="1" ht="16.8" customHeight="1">
      <c r="A149" s="39"/>
      <c r="B149" s="45"/>
      <c r="C149" s="326" t="s">
        <v>1</v>
      </c>
      <c r="D149" s="326" t="s">
        <v>277</v>
      </c>
      <c r="E149" s="18" t="s">
        <v>1</v>
      </c>
      <c r="F149" s="327">
        <v>0</v>
      </c>
      <c r="G149" s="39"/>
      <c r="H149" s="45"/>
    </row>
    <row r="150" s="2" customFormat="1" ht="16.8" customHeight="1">
      <c r="A150" s="39"/>
      <c r="B150" s="45"/>
      <c r="C150" s="326" t="s">
        <v>1</v>
      </c>
      <c r="D150" s="326" t="s">
        <v>324</v>
      </c>
      <c r="E150" s="18" t="s">
        <v>1</v>
      </c>
      <c r="F150" s="327">
        <v>0</v>
      </c>
      <c r="G150" s="39"/>
      <c r="H150" s="45"/>
    </row>
    <row r="151" s="2" customFormat="1" ht="16.8" customHeight="1">
      <c r="A151" s="39"/>
      <c r="B151" s="45"/>
      <c r="C151" s="326" t="s">
        <v>1</v>
      </c>
      <c r="D151" s="326" t="s">
        <v>325</v>
      </c>
      <c r="E151" s="18" t="s">
        <v>1</v>
      </c>
      <c r="F151" s="327">
        <v>0</v>
      </c>
      <c r="G151" s="39"/>
      <c r="H151" s="45"/>
    </row>
    <row r="152" s="2" customFormat="1" ht="16.8" customHeight="1">
      <c r="A152" s="39"/>
      <c r="B152" s="45"/>
      <c r="C152" s="326" t="s">
        <v>1</v>
      </c>
      <c r="D152" s="326" t="s">
        <v>326</v>
      </c>
      <c r="E152" s="18" t="s">
        <v>1</v>
      </c>
      <c r="F152" s="327">
        <v>13.02</v>
      </c>
      <c r="G152" s="39"/>
      <c r="H152" s="45"/>
    </row>
    <row r="153" s="2" customFormat="1" ht="16.8" customHeight="1">
      <c r="A153" s="39"/>
      <c r="B153" s="45"/>
      <c r="C153" s="322" t="s">
        <v>192</v>
      </c>
      <c r="D153" s="323" t="s">
        <v>193</v>
      </c>
      <c r="E153" s="324" t="s">
        <v>179</v>
      </c>
      <c r="F153" s="325">
        <v>21.289999999999999</v>
      </c>
      <c r="G153" s="39"/>
      <c r="H153" s="45"/>
    </row>
    <row r="154" s="2" customFormat="1" ht="16.8" customHeight="1">
      <c r="A154" s="39"/>
      <c r="B154" s="45"/>
      <c r="C154" s="326" t="s">
        <v>1</v>
      </c>
      <c r="D154" s="326" t="s">
        <v>277</v>
      </c>
      <c r="E154" s="18" t="s">
        <v>1</v>
      </c>
      <c r="F154" s="327">
        <v>0</v>
      </c>
      <c r="G154" s="39"/>
      <c r="H154" s="45"/>
    </row>
    <row r="155" s="2" customFormat="1" ht="16.8" customHeight="1">
      <c r="A155" s="39"/>
      <c r="B155" s="45"/>
      <c r="C155" s="326" t="s">
        <v>1</v>
      </c>
      <c r="D155" s="326" t="s">
        <v>324</v>
      </c>
      <c r="E155" s="18" t="s">
        <v>1</v>
      </c>
      <c r="F155" s="327">
        <v>0</v>
      </c>
      <c r="G155" s="39"/>
      <c r="H155" s="45"/>
    </row>
    <row r="156" s="2" customFormat="1" ht="16.8" customHeight="1">
      <c r="A156" s="39"/>
      <c r="B156" s="45"/>
      <c r="C156" s="326" t="s">
        <v>1</v>
      </c>
      <c r="D156" s="326" t="s">
        <v>327</v>
      </c>
      <c r="E156" s="18" t="s">
        <v>1</v>
      </c>
      <c r="F156" s="327">
        <v>0</v>
      </c>
      <c r="G156" s="39"/>
      <c r="H156" s="45"/>
    </row>
    <row r="157" s="2" customFormat="1" ht="16.8" customHeight="1">
      <c r="A157" s="39"/>
      <c r="B157" s="45"/>
      <c r="C157" s="326" t="s">
        <v>1</v>
      </c>
      <c r="D157" s="326" t="s">
        <v>328</v>
      </c>
      <c r="E157" s="18" t="s">
        <v>1</v>
      </c>
      <c r="F157" s="327">
        <v>8</v>
      </c>
      <c r="G157" s="39"/>
      <c r="H157" s="45"/>
    </row>
    <row r="158" s="2" customFormat="1" ht="16.8" customHeight="1">
      <c r="A158" s="39"/>
      <c r="B158" s="45"/>
      <c r="C158" s="326" t="s">
        <v>1</v>
      </c>
      <c r="D158" s="326" t="s">
        <v>329</v>
      </c>
      <c r="E158" s="18" t="s">
        <v>1</v>
      </c>
      <c r="F158" s="327">
        <v>0</v>
      </c>
      <c r="G158" s="39"/>
      <c r="H158" s="45"/>
    </row>
    <row r="159" s="2" customFormat="1" ht="16.8" customHeight="1">
      <c r="A159" s="39"/>
      <c r="B159" s="45"/>
      <c r="C159" s="326" t="s">
        <v>1</v>
      </c>
      <c r="D159" s="326" t="s">
        <v>330</v>
      </c>
      <c r="E159" s="18" t="s">
        <v>1</v>
      </c>
      <c r="F159" s="327">
        <v>3.1699999999999999</v>
      </c>
      <c r="G159" s="39"/>
      <c r="H159" s="45"/>
    </row>
    <row r="160" s="2" customFormat="1" ht="16.8" customHeight="1">
      <c r="A160" s="39"/>
      <c r="B160" s="45"/>
      <c r="C160" s="326" t="s">
        <v>1</v>
      </c>
      <c r="D160" s="326" t="s">
        <v>352</v>
      </c>
      <c r="E160" s="18" t="s">
        <v>1</v>
      </c>
      <c r="F160" s="327">
        <v>0</v>
      </c>
      <c r="G160" s="39"/>
      <c r="H160" s="45"/>
    </row>
    <row r="161" s="2" customFormat="1" ht="16.8" customHeight="1">
      <c r="A161" s="39"/>
      <c r="B161" s="45"/>
      <c r="C161" s="326" t="s">
        <v>1</v>
      </c>
      <c r="D161" s="326" t="s">
        <v>278</v>
      </c>
      <c r="E161" s="18" t="s">
        <v>1</v>
      </c>
      <c r="F161" s="327">
        <v>0</v>
      </c>
      <c r="G161" s="39"/>
      <c r="H161" s="45"/>
    </row>
    <row r="162" s="2" customFormat="1" ht="16.8" customHeight="1">
      <c r="A162" s="39"/>
      <c r="B162" s="45"/>
      <c r="C162" s="326" t="s">
        <v>1</v>
      </c>
      <c r="D162" s="326" t="s">
        <v>355</v>
      </c>
      <c r="E162" s="18" t="s">
        <v>1</v>
      </c>
      <c r="F162" s="327">
        <v>4.5099999999999998</v>
      </c>
      <c r="G162" s="39"/>
      <c r="H162" s="45"/>
    </row>
    <row r="163" s="2" customFormat="1" ht="16.8" customHeight="1">
      <c r="A163" s="39"/>
      <c r="B163" s="45"/>
      <c r="C163" s="326" t="s">
        <v>1</v>
      </c>
      <c r="D163" s="326" t="s">
        <v>281</v>
      </c>
      <c r="E163" s="18" t="s">
        <v>1</v>
      </c>
      <c r="F163" s="327">
        <v>0</v>
      </c>
      <c r="G163" s="39"/>
      <c r="H163" s="45"/>
    </row>
    <row r="164" s="2" customFormat="1" ht="16.8" customHeight="1">
      <c r="A164" s="39"/>
      <c r="B164" s="45"/>
      <c r="C164" s="326" t="s">
        <v>1</v>
      </c>
      <c r="D164" s="326" t="s">
        <v>356</v>
      </c>
      <c r="E164" s="18" t="s">
        <v>1</v>
      </c>
      <c r="F164" s="327">
        <v>5.6100000000000003</v>
      </c>
      <c r="G164" s="39"/>
      <c r="H164" s="45"/>
    </row>
    <row r="165" s="2" customFormat="1" ht="16.8" customHeight="1">
      <c r="A165" s="39"/>
      <c r="B165" s="45"/>
      <c r="C165" s="326" t="s">
        <v>1</v>
      </c>
      <c r="D165" s="326" t="s">
        <v>283</v>
      </c>
      <c r="E165" s="18" t="s">
        <v>1</v>
      </c>
      <c r="F165" s="327">
        <v>21.289999999999999</v>
      </c>
      <c r="G165" s="39"/>
      <c r="H165" s="45"/>
    </row>
    <row r="166" s="2" customFormat="1" ht="16.8" customHeight="1">
      <c r="A166" s="39"/>
      <c r="B166" s="45"/>
      <c r="C166" s="322" t="s">
        <v>3085</v>
      </c>
      <c r="D166" s="323" t="s">
        <v>3086</v>
      </c>
      <c r="E166" s="324" t="s">
        <v>179</v>
      </c>
      <c r="F166" s="325">
        <v>8.5739999999999998</v>
      </c>
      <c r="G166" s="39"/>
      <c r="H166" s="45"/>
    </row>
    <row r="167" s="2" customFormat="1" ht="16.8" customHeight="1">
      <c r="A167" s="39"/>
      <c r="B167" s="45"/>
      <c r="C167" s="326" t="s">
        <v>1</v>
      </c>
      <c r="D167" s="326" t="s">
        <v>277</v>
      </c>
      <c r="E167" s="18" t="s">
        <v>1</v>
      </c>
      <c r="F167" s="327">
        <v>0</v>
      </c>
      <c r="G167" s="39"/>
      <c r="H167" s="45"/>
    </row>
    <row r="168" s="2" customFormat="1" ht="16.8" customHeight="1">
      <c r="A168" s="39"/>
      <c r="B168" s="45"/>
      <c r="C168" s="326" t="s">
        <v>1</v>
      </c>
      <c r="D168" s="326" t="s">
        <v>266</v>
      </c>
      <c r="E168" s="18" t="s">
        <v>1</v>
      </c>
      <c r="F168" s="327">
        <v>0</v>
      </c>
      <c r="G168" s="39"/>
      <c r="H168" s="45"/>
    </row>
    <row r="169" s="2" customFormat="1" ht="16.8" customHeight="1">
      <c r="A169" s="39"/>
      <c r="B169" s="45"/>
      <c r="C169" s="326" t="s">
        <v>1</v>
      </c>
      <c r="D169" s="326" t="s">
        <v>3087</v>
      </c>
      <c r="E169" s="18" t="s">
        <v>1</v>
      </c>
      <c r="F169" s="327">
        <v>4.29</v>
      </c>
      <c r="G169" s="39"/>
      <c r="H169" s="45"/>
    </row>
    <row r="170" s="2" customFormat="1" ht="16.8" customHeight="1">
      <c r="A170" s="39"/>
      <c r="B170" s="45"/>
      <c r="C170" s="326" t="s">
        <v>1</v>
      </c>
      <c r="D170" s="326" t="s">
        <v>360</v>
      </c>
      <c r="E170" s="18" t="s">
        <v>1</v>
      </c>
      <c r="F170" s="327">
        <v>0</v>
      </c>
      <c r="G170" s="39"/>
      <c r="H170" s="45"/>
    </row>
    <row r="171" s="2" customFormat="1" ht="16.8" customHeight="1">
      <c r="A171" s="39"/>
      <c r="B171" s="45"/>
      <c r="C171" s="326" t="s">
        <v>1</v>
      </c>
      <c r="D171" s="326" t="s">
        <v>3088</v>
      </c>
      <c r="E171" s="18" t="s">
        <v>1</v>
      </c>
      <c r="F171" s="327">
        <v>4.2839999999999998</v>
      </c>
      <c r="G171" s="39"/>
      <c r="H171" s="45"/>
    </row>
    <row r="172" s="2" customFormat="1" ht="16.8" customHeight="1">
      <c r="A172" s="39"/>
      <c r="B172" s="45"/>
      <c r="C172" s="326" t="s">
        <v>1</v>
      </c>
      <c r="D172" s="326" t="s">
        <v>283</v>
      </c>
      <c r="E172" s="18" t="s">
        <v>1</v>
      </c>
      <c r="F172" s="327">
        <v>8.5739999999999998</v>
      </c>
      <c r="G172" s="39"/>
      <c r="H172" s="45"/>
    </row>
    <row r="173" s="2" customFormat="1" ht="16.8" customHeight="1">
      <c r="A173" s="39"/>
      <c r="B173" s="45"/>
      <c r="C173" s="322" t="s">
        <v>195</v>
      </c>
      <c r="D173" s="323" t="s">
        <v>196</v>
      </c>
      <c r="E173" s="324" t="s">
        <v>179</v>
      </c>
      <c r="F173" s="325">
        <v>5.2999999999999998</v>
      </c>
      <c r="G173" s="39"/>
      <c r="H173" s="45"/>
    </row>
    <row r="174" s="2" customFormat="1" ht="16.8" customHeight="1">
      <c r="A174" s="39"/>
      <c r="B174" s="45"/>
      <c r="C174" s="326" t="s">
        <v>1</v>
      </c>
      <c r="D174" s="326" t="s">
        <v>277</v>
      </c>
      <c r="E174" s="18" t="s">
        <v>1</v>
      </c>
      <c r="F174" s="327">
        <v>0</v>
      </c>
      <c r="G174" s="39"/>
      <c r="H174" s="45"/>
    </row>
    <row r="175" s="2" customFormat="1" ht="16.8" customHeight="1">
      <c r="A175" s="39"/>
      <c r="B175" s="45"/>
      <c r="C175" s="326" t="s">
        <v>1</v>
      </c>
      <c r="D175" s="326" t="s">
        <v>350</v>
      </c>
      <c r="E175" s="18" t="s">
        <v>1</v>
      </c>
      <c r="F175" s="327">
        <v>0</v>
      </c>
      <c r="G175" s="39"/>
      <c r="H175" s="45"/>
    </row>
    <row r="176" s="2" customFormat="1" ht="16.8" customHeight="1">
      <c r="A176" s="39"/>
      <c r="B176" s="45"/>
      <c r="C176" s="326" t="s">
        <v>1</v>
      </c>
      <c r="D176" s="326" t="s">
        <v>197</v>
      </c>
      <c r="E176" s="18" t="s">
        <v>1</v>
      </c>
      <c r="F176" s="327">
        <v>5.2999999999999998</v>
      </c>
      <c r="G176" s="39"/>
      <c r="H176" s="45"/>
    </row>
    <row r="177" s="2" customFormat="1" ht="16.8" customHeight="1">
      <c r="A177" s="39"/>
      <c r="B177" s="45"/>
      <c r="C177" s="322" t="s">
        <v>3089</v>
      </c>
      <c r="D177" s="323" t="s">
        <v>3090</v>
      </c>
      <c r="E177" s="324" t="s">
        <v>179</v>
      </c>
      <c r="F177" s="325">
        <v>7.04</v>
      </c>
      <c r="G177" s="39"/>
      <c r="H177" s="45"/>
    </row>
    <row r="178" s="2" customFormat="1" ht="16.8" customHeight="1">
      <c r="A178" s="39"/>
      <c r="B178" s="45"/>
      <c r="C178" s="326" t="s">
        <v>1</v>
      </c>
      <c r="D178" s="326" t="s">
        <v>357</v>
      </c>
      <c r="E178" s="18" t="s">
        <v>1</v>
      </c>
      <c r="F178" s="327">
        <v>0</v>
      </c>
      <c r="G178" s="39"/>
      <c r="H178" s="45"/>
    </row>
    <row r="179" s="2" customFormat="1" ht="16.8" customHeight="1">
      <c r="A179" s="39"/>
      <c r="B179" s="45"/>
      <c r="C179" s="326" t="s">
        <v>1</v>
      </c>
      <c r="D179" s="326" t="s">
        <v>358</v>
      </c>
      <c r="E179" s="18" t="s">
        <v>1</v>
      </c>
      <c r="F179" s="327">
        <v>0</v>
      </c>
      <c r="G179" s="39"/>
      <c r="H179" s="45"/>
    </row>
    <row r="180" s="2" customFormat="1" ht="16.8" customHeight="1">
      <c r="A180" s="39"/>
      <c r="B180" s="45"/>
      <c r="C180" s="326" t="s">
        <v>1</v>
      </c>
      <c r="D180" s="326" t="s">
        <v>359</v>
      </c>
      <c r="E180" s="18" t="s">
        <v>1</v>
      </c>
      <c r="F180" s="327">
        <v>7.04</v>
      </c>
      <c r="G180" s="39"/>
      <c r="H180" s="45"/>
    </row>
    <row r="181" s="2" customFormat="1" ht="16.8" customHeight="1">
      <c r="A181" s="39"/>
      <c r="B181" s="45"/>
      <c r="C181" s="326" t="s">
        <v>1</v>
      </c>
      <c r="D181" s="326" t="s">
        <v>283</v>
      </c>
      <c r="E181" s="18" t="s">
        <v>1</v>
      </c>
      <c r="F181" s="327">
        <v>7.04</v>
      </c>
      <c r="G181" s="39"/>
      <c r="H181" s="45"/>
    </row>
    <row r="182" s="2" customFormat="1">
      <c r="A182" s="39"/>
      <c r="B182" s="45"/>
      <c r="C182" s="322" t="s">
        <v>3091</v>
      </c>
      <c r="D182" s="323" t="s">
        <v>3092</v>
      </c>
      <c r="E182" s="324" t="s">
        <v>179</v>
      </c>
      <c r="F182" s="325">
        <v>1688.8989999999999</v>
      </c>
      <c r="G182" s="39"/>
      <c r="H182" s="45"/>
    </row>
    <row r="183" s="2" customFormat="1" ht="16.8" customHeight="1">
      <c r="A183" s="39"/>
      <c r="B183" s="45"/>
      <c r="C183" s="326" t="s">
        <v>1</v>
      </c>
      <c r="D183" s="326" t="s">
        <v>3093</v>
      </c>
      <c r="E183" s="18" t="s">
        <v>1</v>
      </c>
      <c r="F183" s="327">
        <v>0</v>
      </c>
      <c r="G183" s="39"/>
      <c r="H183" s="45"/>
    </row>
    <row r="184" s="2" customFormat="1" ht="16.8" customHeight="1">
      <c r="A184" s="39"/>
      <c r="B184" s="45"/>
      <c r="C184" s="326" t="s">
        <v>1</v>
      </c>
      <c r="D184" s="326" t="s">
        <v>3094</v>
      </c>
      <c r="E184" s="18" t="s">
        <v>1</v>
      </c>
      <c r="F184" s="327">
        <v>0</v>
      </c>
      <c r="G184" s="39"/>
      <c r="H184" s="45"/>
    </row>
    <row r="185" s="2" customFormat="1" ht="16.8" customHeight="1">
      <c r="A185" s="39"/>
      <c r="B185" s="45"/>
      <c r="C185" s="326" t="s">
        <v>1</v>
      </c>
      <c r="D185" s="326" t="s">
        <v>3095</v>
      </c>
      <c r="E185" s="18" t="s">
        <v>1</v>
      </c>
      <c r="F185" s="327">
        <v>163.80000000000001</v>
      </c>
      <c r="G185" s="39"/>
      <c r="H185" s="45"/>
    </row>
    <row r="186" s="2" customFormat="1" ht="16.8" customHeight="1">
      <c r="A186" s="39"/>
      <c r="B186" s="45"/>
      <c r="C186" s="326" t="s">
        <v>1</v>
      </c>
      <c r="D186" s="326" t="s">
        <v>3096</v>
      </c>
      <c r="E186" s="18" t="s">
        <v>1</v>
      </c>
      <c r="F186" s="327">
        <v>0</v>
      </c>
      <c r="G186" s="39"/>
      <c r="H186" s="45"/>
    </row>
    <row r="187" s="2" customFormat="1" ht="16.8" customHeight="1">
      <c r="A187" s="39"/>
      <c r="B187" s="45"/>
      <c r="C187" s="326" t="s">
        <v>1</v>
      </c>
      <c r="D187" s="326" t="s">
        <v>3097</v>
      </c>
      <c r="E187" s="18" t="s">
        <v>1</v>
      </c>
      <c r="F187" s="327">
        <v>75.5</v>
      </c>
      <c r="G187" s="39"/>
      <c r="H187" s="45"/>
    </row>
    <row r="188" s="2" customFormat="1" ht="16.8" customHeight="1">
      <c r="A188" s="39"/>
      <c r="B188" s="45"/>
      <c r="C188" s="326" t="s">
        <v>1</v>
      </c>
      <c r="D188" s="326" t="s">
        <v>3098</v>
      </c>
      <c r="E188" s="18" t="s">
        <v>1</v>
      </c>
      <c r="F188" s="327">
        <v>-4.282</v>
      </c>
      <c r="G188" s="39"/>
      <c r="H188" s="45"/>
    </row>
    <row r="189" s="2" customFormat="1" ht="16.8" customHeight="1">
      <c r="A189" s="39"/>
      <c r="B189" s="45"/>
      <c r="C189" s="326" t="s">
        <v>1</v>
      </c>
      <c r="D189" s="326" t="s">
        <v>323</v>
      </c>
      <c r="E189" s="18" t="s">
        <v>1</v>
      </c>
      <c r="F189" s="327">
        <v>235.018</v>
      </c>
      <c r="G189" s="39"/>
      <c r="H189" s="45"/>
    </row>
    <row r="190" s="2" customFormat="1" ht="16.8" customHeight="1">
      <c r="A190" s="39"/>
      <c r="B190" s="45"/>
      <c r="C190" s="326" t="s">
        <v>1</v>
      </c>
      <c r="D190" s="326" t="s">
        <v>3099</v>
      </c>
      <c r="E190" s="18" t="s">
        <v>1</v>
      </c>
      <c r="F190" s="327">
        <v>0</v>
      </c>
      <c r="G190" s="39"/>
      <c r="H190" s="45"/>
    </row>
    <row r="191" s="2" customFormat="1" ht="16.8" customHeight="1">
      <c r="A191" s="39"/>
      <c r="B191" s="45"/>
      <c r="C191" s="326" t="s">
        <v>1</v>
      </c>
      <c r="D191" s="326" t="s">
        <v>3100</v>
      </c>
      <c r="E191" s="18" t="s">
        <v>1</v>
      </c>
      <c r="F191" s="327">
        <v>0</v>
      </c>
      <c r="G191" s="39"/>
      <c r="H191" s="45"/>
    </row>
    <row r="192" s="2" customFormat="1" ht="16.8" customHeight="1">
      <c r="A192" s="39"/>
      <c r="B192" s="45"/>
      <c r="C192" s="326" t="s">
        <v>1</v>
      </c>
      <c r="D192" s="326" t="s">
        <v>3101</v>
      </c>
      <c r="E192" s="18" t="s">
        <v>1</v>
      </c>
      <c r="F192" s="327">
        <v>289.10000000000002</v>
      </c>
      <c r="G192" s="39"/>
      <c r="H192" s="45"/>
    </row>
    <row r="193" s="2" customFormat="1" ht="16.8" customHeight="1">
      <c r="A193" s="39"/>
      <c r="B193" s="45"/>
      <c r="C193" s="326" t="s">
        <v>1</v>
      </c>
      <c r="D193" s="326" t="s">
        <v>3102</v>
      </c>
      <c r="E193" s="18" t="s">
        <v>1</v>
      </c>
      <c r="F193" s="327">
        <v>-2.1800000000000002</v>
      </c>
      <c r="G193" s="39"/>
      <c r="H193" s="45"/>
    </row>
    <row r="194" s="2" customFormat="1" ht="16.8" customHeight="1">
      <c r="A194" s="39"/>
      <c r="B194" s="45"/>
      <c r="C194" s="326" t="s">
        <v>1</v>
      </c>
      <c r="D194" s="326" t="s">
        <v>3103</v>
      </c>
      <c r="E194" s="18" t="s">
        <v>1</v>
      </c>
      <c r="F194" s="327">
        <v>0</v>
      </c>
      <c r="G194" s="39"/>
      <c r="H194" s="45"/>
    </row>
    <row r="195" s="2" customFormat="1" ht="16.8" customHeight="1">
      <c r="A195" s="39"/>
      <c r="B195" s="45"/>
      <c r="C195" s="326" t="s">
        <v>1</v>
      </c>
      <c r="D195" s="326" t="s">
        <v>3104</v>
      </c>
      <c r="E195" s="18" t="s">
        <v>1</v>
      </c>
      <c r="F195" s="327">
        <v>46.799999999999997</v>
      </c>
      <c r="G195" s="39"/>
      <c r="H195" s="45"/>
    </row>
    <row r="196" s="2" customFormat="1" ht="16.8" customHeight="1">
      <c r="A196" s="39"/>
      <c r="B196" s="45"/>
      <c r="C196" s="326" t="s">
        <v>1</v>
      </c>
      <c r="D196" s="326" t="s">
        <v>3105</v>
      </c>
      <c r="E196" s="18" t="s">
        <v>1</v>
      </c>
      <c r="F196" s="327">
        <v>0</v>
      </c>
      <c r="G196" s="39"/>
      <c r="H196" s="45"/>
    </row>
    <row r="197" s="2" customFormat="1" ht="16.8" customHeight="1">
      <c r="A197" s="39"/>
      <c r="B197" s="45"/>
      <c r="C197" s="326" t="s">
        <v>1</v>
      </c>
      <c r="D197" s="326" t="s">
        <v>3106</v>
      </c>
      <c r="E197" s="18" t="s">
        <v>1</v>
      </c>
      <c r="F197" s="327">
        <v>102.5</v>
      </c>
      <c r="G197" s="39"/>
      <c r="H197" s="45"/>
    </row>
    <row r="198" s="2" customFormat="1" ht="16.8" customHeight="1">
      <c r="A198" s="39"/>
      <c r="B198" s="45"/>
      <c r="C198" s="326" t="s">
        <v>1</v>
      </c>
      <c r="D198" s="326" t="s">
        <v>3107</v>
      </c>
      <c r="E198" s="18" t="s">
        <v>1</v>
      </c>
      <c r="F198" s="327">
        <v>2.25</v>
      </c>
      <c r="G198" s="39"/>
      <c r="H198" s="45"/>
    </row>
    <row r="199" s="2" customFormat="1" ht="16.8" customHeight="1">
      <c r="A199" s="39"/>
      <c r="B199" s="45"/>
      <c r="C199" s="326" t="s">
        <v>1</v>
      </c>
      <c r="D199" s="326" t="s">
        <v>3108</v>
      </c>
      <c r="E199" s="18" t="s">
        <v>1</v>
      </c>
      <c r="F199" s="327">
        <v>0</v>
      </c>
      <c r="G199" s="39"/>
      <c r="H199" s="45"/>
    </row>
    <row r="200" s="2" customFormat="1" ht="16.8" customHeight="1">
      <c r="A200" s="39"/>
      <c r="B200" s="45"/>
      <c r="C200" s="326" t="s">
        <v>1</v>
      </c>
      <c r="D200" s="326" t="s">
        <v>3109</v>
      </c>
      <c r="E200" s="18" t="s">
        <v>1</v>
      </c>
      <c r="F200" s="327">
        <v>42.399999999999999</v>
      </c>
      <c r="G200" s="39"/>
      <c r="H200" s="45"/>
    </row>
    <row r="201" s="2" customFormat="1" ht="16.8" customHeight="1">
      <c r="A201" s="39"/>
      <c r="B201" s="45"/>
      <c r="C201" s="326" t="s">
        <v>1</v>
      </c>
      <c r="D201" s="326" t="s">
        <v>3110</v>
      </c>
      <c r="E201" s="18" t="s">
        <v>1</v>
      </c>
      <c r="F201" s="327">
        <v>-8.2379999999999995</v>
      </c>
      <c r="G201" s="39"/>
      <c r="H201" s="45"/>
    </row>
    <row r="202" s="2" customFormat="1" ht="16.8" customHeight="1">
      <c r="A202" s="39"/>
      <c r="B202" s="45"/>
      <c r="C202" s="326" t="s">
        <v>1</v>
      </c>
      <c r="D202" s="326" t="s">
        <v>323</v>
      </c>
      <c r="E202" s="18" t="s">
        <v>1</v>
      </c>
      <c r="F202" s="327">
        <v>472.632</v>
      </c>
      <c r="G202" s="39"/>
      <c r="H202" s="45"/>
    </row>
    <row r="203" s="2" customFormat="1" ht="16.8" customHeight="1">
      <c r="A203" s="39"/>
      <c r="B203" s="45"/>
      <c r="C203" s="326" t="s">
        <v>1</v>
      </c>
      <c r="D203" s="326" t="s">
        <v>3111</v>
      </c>
      <c r="E203" s="18" t="s">
        <v>1</v>
      </c>
      <c r="F203" s="327">
        <v>0</v>
      </c>
      <c r="G203" s="39"/>
      <c r="H203" s="45"/>
    </row>
    <row r="204" s="2" customFormat="1" ht="16.8" customHeight="1">
      <c r="A204" s="39"/>
      <c r="B204" s="45"/>
      <c r="C204" s="326" t="s">
        <v>1</v>
      </c>
      <c r="D204" s="326" t="s">
        <v>3112</v>
      </c>
      <c r="E204" s="18" t="s">
        <v>1</v>
      </c>
      <c r="F204" s="327">
        <v>0</v>
      </c>
      <c r="G204" s="39"/>
      <c r="H204" s="45"/>
    </row>
    <row r="205" s="2" customFormat="1" ht="16.8" customHeight="1">
      <c r="A205" s="39"/>
      <c r="B205" s="45"/>
      <c r="C205" s="326" t="s">
        <v>1</v>
      </c>
      <c r="D205" s="326" t="s">
        <v>3113</v>
      </c>
      <c r="E205" s="18" t="s">
        <v>1</v>
      </c>
      <c r="F205" s="327">
        <v>123.2</v>
      </c>
      <c r="G205" s="39"/>
      <c r="H205" s="45"/>
    </row>
    <row r="206" s="2" customFormat="1" ht="16.8" customHeight="1">
      <c r="A206" s="39"/>
      <c r="B206" s="45"/>
      <c r="C206" s="326" t="s">
        <v>1</v>
      </c>
      <c r="D206" s="326" t="s">
        <v>3114</v>
      </c>
      <c r="E206" s="18" t="s">
        <v>1</v>
      </c>
      <c r="F206" s="327">
        <v>0</v>
      </c>
      <c r="G206" s="39"/>
      <c r="H206" s="45"/>
    </row>
    <row r="207" s="2" customFormat="1" ht="16.8" customHeight="1">
      <c r="A207" s="39"/>
      <c r="B207" s="45"/>
      <c r="C207" s="326" t="s">
        <v>1</v>
      </c>
      <c r="D207" s="326" t="s">
        <v>3115</v>
      </c>
      <c r="E207" s="18" t="s">
        <v>1</v>
      </c>
      <c r="F207" s="327">
        <v>71.700000000000003</v>
      </c>
      <c r="G207" s="39"/>
      <c r="H207" s="45"/>
    </row>
    <row r="208" s="2" customFormat="1" ht="16.8" customHeight="1">
      <c r="A208" s="39"/>
      <c r="B208" s="45"/>
      <c r="C208" s="326" t="s">
        <v>1</v>
      </c>
      <c r="D208" s="326" t="s">
        <v>3116</v>
      </c>
      <c r="E208" s="18" t="s">
        <v>1</v>
      </c>
      <c r="F208" s="327">
        <v>-2.3170000000000002</v>
      </c>
      <c r="G208" s="39"/>
      <c r="H208" s="45"/>
    </row>
    <row r="209" s="2" customFormat="1" ht="16.8" customHeight="1">
      <c r="A209" s="39"/>
      <c r="B209" s="45"/>
      <c r="C209" s="326" t="s">
        <v>1</v>
      </c>
      <c r="D209" s="326" t="s">
        <v>3117</v>
      </c>
      <c r="E209" s="18" t="s">
        <v>1</v>
      </c>
      <c r="F209" s="327">
        <v>0</v>
      </c>
      <c r="G209" s="39"/>
      <c r="H209" s="45"/>
    </row>
    <row r="210" s="2" customFormat="1" ht="16.8" customHeight="1">
      <c r="A210" s="39"/>
      <c r="B210" s="45"/>
      <c r="C210" s="326" t="s">
        <v>1</v>
      </c>
      <c r="D210" s="326" t="s">
        <v>3118</v>
      </c>
      <c r="E210" s="18" t="s">
        <v>1</v>
      </c>
      <c r="F210" s="327">
        <v>67.099999999999994</v>
      </c>
      <c r="G210" s="39"/>
      <c r="H210" s="45"/>
    </row>
    <row r="211" s="2" customFormat="1" ht="16.8" customHeight="1">
      <c r="A211" s="39"/>
      <c r="B211" s="45"/>
      <c r="C211" s="326" t="s">
        <v>1</v>
      </c>
      <c r="D211" s="326" t="s">
        <v>323</v>
      </c>
      <c r="E211" s="18" t="s">
        <v>1</v>
      </c>
      <c r="F211" s="327">
        <v>259.68299999999999</v>
      </c>
      <c r="G211" s="39"/>
      <c r="H211" s="45"/>
    </row>
    <row r="212" s="2" customFormat="1" ht="16.8" customHeight="1">
      <c r="A212" s="39"/>
      <c r="B212" s="45"/>
      <c r="C212" s="326" t="s">
        <v>1</v>
      </c>
      <c r="D212" s="326" t="s">
        <v>3119</v>
      </c>
      <c r="E212" s="18" t="s">
        <v>1</v>
      </c>
      <c r="F212" s="327">
        <v>0</v>
      </c>
      <c r="G212" s="39"/>
      <c r="H212" s="45"/>
    </row>
    <row r="213" s="2" customFormat="1" ht="16.8" customHeight="1">
      <c r="A213" s="39"/>
      <c r="B213" s="45"/>
      <c r="C213" s="326" t="s">
        <v>1</v>
      </c>
      <c r="D213" s="326" t="s">
        <v>3120</v>
      </c>
      <c r="E213" s="18" t="s">
        <v>1</v>
      </c>
      <c r="F213" s="327">
        <v>0</v>
      </c>
      <c r="G213" s="39"/>
      <c r="H213" s="45"/>
    </row>
    <row r="214" s="2" customFormat="1" ht="16.8" customHeight="1">
      <c r="A214" s="39"/>
      <c r="B214" s="45"/>
      <c r="C214" s="326" t="s">
        <v>1</v>
      </c>
      <c r="D214" s="326" t="s">
        <v>3121</v>
      </c>
      <c r="E214" s="18" t="s">
        <v>1</v>
      </c>
      <c r="F214" s="327">
        <v>145.30000000000001</v>
      </c>
      <c r="G214" s="39"/>
      <c r="H214" s="45"/>
    </row>
    <row r="215" s="2" customFormat="1" ht="16.8" customHeight="1">
      <c r="A215" s="39"/>
      <c r="B215" s="45"/>
      <c r="C215" s="326" t="s">
        <v>1</v>
      </c>
      <c r="D215" s="326" t="s">
        <v>3122</v>
      </c>
      <c r="E215" s="18" t="s">
        <v>1</v>
      </c>
      <c r="F215" s="327">
        <v>0</v>
      </c>
      <c r="G215" s="39"/>
      <c r="H215" s="45"/>
    </row>
    <row r="216" s="2" customFormat="1" ht="16.8" customHeight="1">
      <c r="A216" s="39"/>
      <c r="B216" s="45"/>
      <c r="C216" s="326" t="s">
        <v>1</v>
      </c>
      <c r="D216" s="326" t="s">
        <v>3123</v>
      </c>
      <c r="E216" s="18" t="s">
        <v>1</v>
      </c>
      <c r="F216" s="327">
        <v>72.700000000000003</v>
      </c>
      <c r="G216" s="39"/>
      <c r="H216" s="45"/>
    </row>
    <row r="217" s="2" customFormat="1" ht="16.8" customHeight="1">
      <c r="A217" s="39"/>
      <c r="B217" s="45"/>
      <c r="C217" s="326" t="s">
        <v>1</v>
      </c>
      <c r="D217" s="326" t="s">
        <v>3116</v>
      </c>
      <c r="E217" s="18" t="s">
        <v>1</v>
      </c>
      <c r="F217" s="327">
        <v>-2.3170000000000002</v>
      </c>
      <c r="G217" s="39"/>
      <c r="H217" s="45"/>
    </row>
    <row r="218" s="2" customFormat="1" ht="16.8" customHeight="1">
      <c r="A218" s="39"/>
      <c r="B218" s="45"/>
      <c r="C218" s="326" t="s">
        <v>1</v>
      </c>
      <c r="D218" s="326" t="s">
        <v>3124</v>
      </c>
      <c r="E218" s="18" t="s">
        <v>1</v>
      </c>
      <c r="F218" s="327">
        <v>0</v>
      </c>
      <c r="G218" s="39"/>
      <c r="H218" s="45"/>
    </row>
    <row r="219" s="2" customFormat="1" ht="16.8" customHeight="1">
      <c r="A219" s="39"/>
      <c r="B219" s="45"/>
      <c r="C219" s="326" t="s">
        <v>1</v>
      </c>
      <c r="D219" s="326" t="s">
        <v>3125</v>
      </c>
      <c r="E219" s="18" t="s">
        <v>1</v>
      </c>
      <c r="F219" s="327">
        <v>68.599999999999994</v>
      </c>
      <c r="G219" s="39"/>
      <c r="H219" s="45"/>
    </row>
    <row r="220" s="2" customFormat="1" ht="16.8" customHeight="1">
      <c r="A220" s="39"/>
      <c r="B220" s="45"/>
      <c r="C220" s="326" t="s">
        <v>1</v>
      </c>
      <c r="D220" s="326" t="s">
        <v>3126</v>
      </c>
      <c r="E220" s="18" t="s">
        <v>1</v>
      </c>
      <c r="F220" s="327">
        <v>0</v>
      </c>
      <c r="G220" s="39"/>
      <c r="H220" s="45"/>
    </row>
    <row r="221" s="2" customFormat="1" ht="16.8" customHeight="1">
      <c r="A221" s="39"/>
      <c r="B221" s="45"/>
      <c r="C221" s="326" t="s">
        <v>1</v>
      </c>
      <c r="D221" s="326" t="s">
        <v>3127</v>
      </c>
      <c r="E221" s="18" t="s">
        <v>1</v>
      </c>
      <c r="F221" s="327">
        <v>76.5</v>
      </c>
      <c r="G221" s="39"/>
      <c r="H221" s="45"/>
    </row>
    <row r="222" s="2" customFormat="1" ht="16.8" customHeight="1">
      <c r="A222" s="39"/>
      <c r="B222" s="45"/>
      <c r="C222" s="326" t="s">
        <v>1</v>
      </c>
      <c r="D222" s="326" t="s">
        <v>323</v>
      </c>
      <c r="E222" s="18" t="s">
        <v>1</v>
      </c>
      <c r="F222" s="327">
        <v>360.78300000000002</v>
      </c>
      <c r="G222" s="39"/>
      <c r="H222" s="45"/>
    </row>
    <row r="223" s="2" customFormat="1" ht="16.8" customHeight="1">
      <c r="A223" s="39"/>
      <c r="B223" s="45"/>
      <c r="C223" s="326" t="s">
        <v>1</v>
      </c>
      <c r="D223" s="326" t="s">
        <v>3128</v>
      </c>
      <c r="E223" s="18" t="s">
        <v>1</v>
      </c>
      <c r="F223" s="327">
        <v>0</v>
      </c>
      <c r="G223" s="39"/>
      <c r="H223" s="45"/>
    </row>
    <row r="224" s="2" customFormat="1" ht="16.8" customHeight="1">
      <c r="A224" s="39"/>
      <c r="B224" s="45"/>
      <c r="C224" s="326" t="s">
        <v>1</v>
      </c>
      <c r="D224" s="326" t="s">
        <v>3129</v>
      </c>
      <c r="E224" s="18" t="s">
        <v>1</v>
      </c>
      <c r="F224" s="327">
        <v>0</v>
      </c>
      <c r="G224" s="39"/>
      <c r="H224" s="45"/>
    </row>
    <row r="225" s="2" customFormat="1" ht="16.8" customHeight="1">
      <c r="A225" s="39"/>
      <c r="B225" s="45"/>
      <c r="C225" s="326" t="s">
        <v>1</v>
      </c>
      <c r="D225" s="326" t="s">
        <v>3121</v>
      </c>
      <c r="E225" s="18" t="s">
        <v>1</v>
      </c>
      <c r="F225" s="327">
        <v>145.30000000000001</v>
      </c>
      <c r="G225" s="39"/>
      <c r="H225" s="45"/>
    </row>
    <row r="226" s="2" customFormat="1" ht="16.8" customHeight="1">
      <c r="A226" s="39"/>
      <c r="B226" s="45"/>
      <c r="C226" s="326" t="s">
        <v>1</v>
      </c>
      <c r="D226" s="326" t="s">
        <v>3130</v>
      </c>
      <c r="E226" s="18" t="s">
        <v>1</v>
      </c>
      <c r="F226" s="327">
        <v>0</v>
      </c>
      <c r="G226" s="39"/>
      <c r="H226" s="45"/>
    </row>
    <row r="227" s="2" customFormat="1" ht="16.8" customHeight="1">
      <c r="A227" s="39"/>
      <c r="B227" s="45"/>
      <c r="C227" s="326" t="s">
        <v>1</v>
      </c>
      <c r="D227" s="326" t="s">
        <v>3123</v>
      </c>
      <c r="E227" s="18" t="s">
        <v>1</v>
      </c>
      <c r="F227" s="327">
        <v>72.700000000000003</v>
      </c>
      <c r="G227" s="39"/>
      <c r="H227" s="45"/>
    </row>
    <row r="228" s="2" customFormat="1" ht="16.8" customHeight="1">
      <c r="A228" s="39"/>
      <c r="B228" s="45"/>
      <c r="C228" s="326" t="s">
        <v>1</v>
      </c>
      <c r="D228" s="326" t="s">
        <v>3116</v>
      </c>
      <c r="E228" s="18" t="s">
        <v>1</v>
      </c>
      <c r="F228" s="327">
        <v>-2.3170000000000002</v>
      </c>
      <c r="G228" s="39"/>
      <c r="H228" s="45"/>
    </row>
    <row r="229" s="2" customFormat="1" ht="16.8" customHeight="1">
      <c r="A229" s="39"/>
      <c r="B229" s="45"/>
      <c r="C229" s="326" t="s">
        <v>1</v>
      </c>
      <c r="D229" s="326" t="s">
        <v>3131</v>
      </c>
      <c r="E229" s="18" t="s">
        <v>1</v>
      </c>
      <c r="F229" s="327">
        <v>0</v>
      </c>
      <c r="G229" s="39"/>
      <c r="H229" s="45"/>
    </row>
    <row r="230" s="2" customFormat="1" ht="16.8" customHeight="1">
      <c r="A230" s="39"/>
      <c r="B230" s="45"/>
      <c r="C230" s="326" t="s">
        <v>1</v>
      </c>
      <c r="D230" s="326" t="s">
        <v>3125</v>
      </c>
      <c r="E230" s="18" t="s">
        <v>1</v>
      </c>
      <c r="F230" s="327">
        <v>68.599999999999994</v>
      </c>
      <c r="G230" s="39"/>
      <c r="H230" s="45"/>
    </row>
    <row r="231" s="2" customFormat="1" ht="16.8" customHeight="1">
      <c r="A231" s="39"/>
      <c r="B231" s="45"/>
      <c r="C231" s="326" t="s">
        <v>1</v>
      </c>
      <c r="D231" s="326" t="s">
        <v>3132</v>
      </c>
      <c r="E231" s="18" t="s">
        <v>1</v>
      </c>
      <c r="F231" s="327">
        <v>0</v>
      </c>
      <c r="G231" s="39"/>
      <c r="H231" s="45"/>
    </row>
    <row r="232" s="2" customFormat="1" ht="16.8" customHeight="1">
      <c r="A232" s="39"/>
      <c r="B232" s="45"/>
      <c r="C232" s="326" t="s">
        <v>1</v>
      </c>
      <c r="D232" s="326" t="s">
        <v>3127</v>
      </c>
      <c r="E232" s="18" t="s">
        <v>1</v>
      </c>
      <c r="F232" s="327">
        <v>76.5</v>
      </c>
      <c r="G232" s="39"/>
      <c r="H232" s="45"/>
    </row>
    <row r="233" s="2" customFormat="1" ht="16.8" customHeight="1">
      <c r="A233" s="39"/>
      <c r="B233" s="45"/>
      <c r="C233" s="326" t="s">
        <v>1</v>
      </c>
      <c r="D233" s="326" t="s">
        <v>323</v>
      </c>
      <c r="E233" s="18" t="s">
        <v>1</v>
      </c>
      <c r="F233" s="327">
        <v>360.78300000000002</v>
      </c>
      <c r="G233" s="39"/>
      <c r="H233" s="45"/>
    </row>
    <row r="234" s="2" customFormat="1" ht="16.8" customHeight="1">
      <c r="A234" s="39"/>
      <c r="B234" s="45"/>
      <c r="C234" s="326" t="s">
        <v>1</v>
      </c>
      <c r="D234" s="326" t="s">
        <v>283</v>
      </c>
      <c r="E234" s="18" t="s">
        <v>1</v>
      </c>
      <c r="F234" s="327">
        <v>1688.8989999999999</v>
      </c>
      <c r="G234" s="39"/>
      <c r="H234" s="45"/>
    </row>
    <row r="235" s="2" customFormat="1">
      <c r="A235" s="39"/>
      <c r="B235" s="45"/>
      <c r="C235" s="322" t="s">
        <v>199</v>
      </c>
      <c r="D235" s="323" t="s">
        <v>200</v>
      </c>
      <c r="E235" s="324" t="s">
        <v>179</v>
      </c>
      <c r="F235" s="325">
        <v>92.269999999999996</v>
      </c>
      <c r="G235" s="39"/>
      <c r="H235" s="45"/>
    </row>
    <row r="236" s="2" customFormat="1" ht="16.8" customHeight="1">
      <c r="A236" s="39"/>
      <c r="B236" s="45"/>
      <c r="C236" s="326" t="s">
        <v>1</v>
      </c>
      <c r="D236" s="326" t="s">
        <v>277</v>
      </c>
      <c r="E236" s="18" t="s">
        <v>1</v>
      </c>
      <c r="F236" s="327">
        <v>0</v>
      </c>
      <c r="G236" s="39"/>
      <c r="H236" s="45"/>
    </row>
    <row r="237" s="2" customFormat="1" ht="16.8" customHeight="1">
      <c r="A237" s="39"/>
      <c r="B237" s="45"/>
      <c r="C237" s="326" t="s">
        <v>1</v>
      </c>
      <c r="D237" s="326" t="s">
        <v>310</v>
      </c>
      <c r="E237" s="18" t="s">
        <v>1</v>
      </c>
      <c r="F237" s="327">
        <v>0</v>
      </c>
      <c r="G237" s="39"/>
      <c r="H237" s="45"/>
    </row>
    <row r="238" s="2" customFormat="1" ht="16.8" customHeight="1">
      <c r="A238" s="39"/>
      <c r="B238" s="45"/>
      <c r="C238" s="326" t="s">
        <v>1</v>
      </c>
      <c r="D238" s="326" t="s">
        <v>311</v>
      </c>
      <c r="E238" s="18" t="s">
        <v>1</v>
      </c>
      <c r="F238" s="327">
        <v>0</v>
      </c>
      <c r="G238" s="39"/>
      <c r="H238" s="45"/>
    </row>
    <row r="239" s="2" customFormat="1" ht="16.8" customHeight="1">
      <c r="A239" s="39"/>
      <c r="B239" s="45"/>
      <c r="C239" s="326" t="s">
        <v>1</v>
      </c>
      <c r="D239" s="326" t="s">
        <v>312</v>
      </c>
      <c r="E239" s="18" t="s">
        <v>1</v>
      </c>
      <c r="F239" s="327">
        <v>7.0800000000000001</v>
      </c>
      <c r="G239" s="39"/>
      <c r="H239" s="45"/>
    </row>
    <row r="240" s="2" customFormat="1" ht="16.8" customHeight="1">
      <c r="A240" s="39"/>
      <c r="B240" s="45"/>
      <c r="C240" s="326" t="s">
        <v>1</v>
      </c>
      <c r="D240" s="326" t="s">
        <v>313</v>
      </c>
      <c r="E240" s="18" t="s">
        <v>1</v>
      </c>
      <c r="F240" s="327">
        <v>0</v>
      </c>
      <c r="G240" s="39"/>
      <c r="H240" s="45"/>
    </row>
    <row r="241" s="2" customFormat="1" ht="16.8" customHeight="1">
      <c r="A241" s="39"/>
      <c r="B241" s="45"/>
      <c r="C241" s="326" t="s">
        <v>1</v>
      </c>
      <c r="D241" s="326" t="s">
        <v>314</v>
      </c>
      <c r="E241" s="18" t="s">
        <v>1</v>
      </c>
      <c r="F241" s="327">
        <v>26.219999999999999</v>
      </c>
      <c r="G241" s="39"/>
      <c r="H241" s="45"/>
    </row>
    <row r="242" s="2" customFormat="1" ht="16.8" customHeight="1">
      <c r="A242" s="39"/>
      <c r="B242" s="45"/>
      <c r="C242" s="326" t="s">
        <v>1</v>
      </c>
      <c r="D242" s="326" t="s">
        <v>266</v>
      </c>
      <c r="E242" s="18" t="s">
        <v>1</v>
      </c>
      <c r="F242" s="327">
        <v>0</v>
      </c>
      <c r="G242" s="39"/>
      <c r="H242" s="45"/>
    </row>
    <row r="243" s="2" customFormat="1" ht="16.8" customHeight="1">
      <c r="A243" s="39"/>
      <c r="B243" s="45"/>
      <c r="C243" s="326" t="s">
        <v>1</v>
      </c>
      <c r="D243" s="326" t="s">
        <v>316</v>
      </c>
      <c r="E243" s="18" t="s">
        <v>1</v>
      </c>
      <c r="F243" s="327">
        <v>16.850000000000001</v>
      </c>
      <c r="G243" s="39"/>
      <c r="H243" s="45"/>
    </row>
    <row r="244" s="2" customFormat="1" ht="16.8" customHeight="1">
      <c r="A244" s="39"/>
      <c r="B244" s="45"/>
      <c r="C244" s="326" t="s">
        <v>1</v>
      </c>
      <c r="D244" s="326" t="s">
        <v>317</v>
      </c>
      <c r="E244" s="18" t="s">
        <v>1</v>
      </c>
      <c r="F244" s="327">
        <v>0</v>
      </c>
      <c r="G244" s="39"/>
      <c r="H244" s="45"/>
    </row>
    <row r="245" s="2" customFormat="1" ht="16.8" customHeight="1">
      <c r="A245" s="39"/>
      <c r="B245" s="45"/>
      <c r="C245" s="326" t="s">
        <v>1</v>
      </c>
      <c r="D245" s="326" t="s">
        <v>318</v>
      </c>
      <c r="E245" s="18" t="s">
        <v>1</v>
      </c>
      <c r="F245" s="327">
        <v>8.1799999999999997</v>
      </c>
      <c r="G245" s="39"/>
      <c r="H245" s="45"/>
    </row>
    <row r="246" s="2" customFormat="1" ht="16.8" customHeight="1">
      <c r="A246" s="39"/>
      <c r="B246" s="45"/>
      <c r="C246" s="326" t="s">
        <v>1</v>
      </c>
      <c r="D246" s="326" t="s">
        <v>321</v>
      </c>
      <c r="E246" s="18" t="s">
        <v>1</v>
      </c>
      <c r="F246" s="327">
        <v>0</v>
      </c>
      <c r="G246" s="39"/>
      <c r="H246" s="45"/>
    </row>
    <row r="247" s="2" customFormat="1" ht="16.8" customHeight="1">
      <c r="A247" s="39"/>
      <c r="B247" s="45"/>
      <c r="C247" s="326" t="s">
        <v>1</v>
      </c>
      <c r="D247" s="326" t="s">
        <v>322</v>
      </c>
      <c r="E247" s="18" t="s">
        <v>1</v>
      </c>
      <c r="F247" s="327">
        <v>3.7999999999999998</v>
      </c>
      <c r="G247" s="39"/>
      <c r="H247" s="45"/>
    </row>
    <row r="248" s="2" customFormat="1" ht="16.8" customHeight="1">
      <c r="A248" s="39"/>
      <c r="B248" s="45"/>
      <c r="C248" s="326" t="s">
        <v>1</v>
      </c>
      <c r="D248" s="326" t="s">
        <v>324</v>
      </c>
      <c r="E248" s="18" t="s">
        <v>1</v>
      </c>
      <c r="F248" s="327">
        <v>0</v>
      </c>
      <c r="G248" s="39"/>
      <c r="H248" s="45"/>
    </row>
    <row r="249" s="2" customFormat="1" ht="16.8" customHeight="1">
      <c r="A249" s="39"/>
      <c r="B249" s="45"/>
      <c r="C249" s="326" t="s">
        <v>1</v>
      </c>
      <c r="D249" s="326" t="s">
        <v>325</v>
      </c>
      <c r="E249" s="18" t="s">
        <v>1</v>
      </c>
      <c r="F249" s="327">
        <v>0</v>
      </c>
      <c r="G249" s="39"/>
      <c r="H249" s="45"/>
    </row>
    <row r="250" s="2" customFormat="1" ht="16.8" customHeight="1">
      <c r="A250" s="39"/>
      <c r="B250" s="45"/>
      <c r="C250" s="326" t="s">
        <v>1</v>
      </c>
      <c r="D250" s="326" t="s">
        <v>326</v>
      </c>
      <c r="E250" s="18" t="s">
        <v>1</v>
      </c>
      <c r="F250" s="327">
        <v>13.02</v>
      </c>
      <c r="G250" s="39"/>
      <c r="H250" s="45"/>
    </row>
    <row r="251" s="2" customFormat="1" ht="16.8" customHeight="1">
      <c r="A251" s="39"/>
      <c r="B251" s="45"/>
      <c r="C251" s="326" t="s">
        <v>1</v>
      </c>
      <c r="D251" s="326" t="s">
        <v>339</v>
      </c>
      <c r="E251" s="18" t="s">
        <v>1</v>
      </c>
      <c r="F251" s="327">
        <v>0</v>
      </c>
      <c r="G251" s="39"/>
      <c r="H251" s="45"/>
    </row>
    <row r="252" s="2" customFormat="1" ht="16.8" customHeight="1">
      <c r="A252" s="39"/>
      <c r="B252" s="45"/>
      <c r="C252" s="326" t="s">
        <v>1</v>
      </c>
      <c r="D252" s="326" t="s">
        <v>340</v>
      </c>
      <c r="E252" s="18" t="s">
        <v>1</v>
      </c>
      <c r="F252" s="327">
        <v>5.2000000000000002</v>
      </c>
      <c r="G252" s="39"/>
      <c r="H252" s="45"/>
    </row>
    <row r="253" s="2" customFormat="1" ht="16.8" customHeight="1">
      <c r="A253" s="39"/>
      <c r="B253" s="45"/>
      <c r="C253" s="326" t="s">
        <v>1</v>
      </c>
      <c r="D253" s="326" t="s">
        <v>350</v>
      </c>
      <c r="E253" s="18" t="s">
        <v>1</v>
      </c>
      <c r="F253" s="327">
        <v>0</v>
      </c>
      <c r="G253" s="39"/>
      <c r="H253" s="45"/>
    </row>
    <row r="254" s="2" customFormat="1" ht="16.8" customHeight="1">
      <c r="A254" s="39"/>
      <c r="B254" s="45"/>
      <c r="C254" s="326" t="s">
        <v>1</v>
      </c>
      <c r="D254" s="326" t="s">
        <v>351</v>
      </c>
      <c r="E254" s="18" t="s">
        <v>1</v>
      </c>
      <c r="F254" s="327">
        <v>11.92</v>
      </c>
      <c r="G254" s="39"/>
      <c r="H254" s="45"/>
    </row>
    <row r="255" s="2" customFormat="1" ht="16.8" customHeight="1">
      <c r="A255" s="39"/>
      <c r="B255" s="45"/>
      <c r="C255" s="326" t="s">
        <v>1</v>
      </c>
      <c r="D255" s="326" t="s">
        <v>283</v>
      </c>
      <c r="E255" s="18" t="s">
        <v>1</v>
      </c>
      <c r="F255" s="327">
        <v>92.269999999999996</v>
      </c>
      <c r="G255" s="39"/>
      <c r="H255" s="45"/>
    </row>
    <row r="256" s="2" customFormat="1">
      <c r="A256" s="39"/>
      <c r="B256" s="45"/>
      <c r="C256" s="322" t="s">
        <v>203</v>
      </c>
      <c r="D256" s="323" t="s">
        <v>204</v>
      </c>
      <c r="E256" s="324" t="s">
        <v>179</v>
      </c>
      <c r="F256" s="325">
        <v>27.411999999999999</v>
      </c>
      <c r="G256" s="39"/>
      <c r="H256" s="45"/>
    </row>
    <row r="257" s="2" customFormat="1" ht="16.8" customHeight="1">
      <c r="A257" s="39"/>
      <c r="B257" s="45"/>
      <c r="C257" s="326" t="s">
        <v>1</v>
      </c>
      <c r="D257" s="326" t="s">
        <v>277</v>
      </c>
      <c r="E257" s="18" t="s">
        <v>1</v>
      </c>
      <c r="F257" s="327">
        <v>0</v>
      </c>
      <c r="G257" s="39"/>
      <c r="H257" s="45"/>
    </row>
    <row r="258" s="2" customFormat="1" ht="16.8" customHeight="1">
      <c r="A258" s="39"/>
      <c r="B258" s="45"/>
      <c r="C258" s="326" t="s">
        <v>1</v>
      </c>
      <c r="D258" s="326" t="s">
        <v>491</v>
      </c>
      <c r="E258" s="18" t="s">
        <v>1</v>
      </c>
      <c r="F258" s="327">
        <v>0</v>
      </c>
      <c r="G258" s="39"/>
      <c r="H258" s="45"/>
    </row>
    <row r="259" s="2" customFormat="1" ht="16.8" customHeight="1">
      <c r="A259" s="39"/>
      <c r="B259" s="45"/>
      <c r="C259" s="326" t="s">
        <v>1</v>
      </c>
      <c r="D259" s="326" t="s">
        <v>320</v>
      </c>
      <c r="E259" s="18" t="s">
        <v>1</v>
      </c>
      <c r="F259" s="327">
        <v>1.8700000000000001</v>
      </c>
      <c r="G259" s="39"/>
      <c r="H259" s="45"/>
    </row>
    <row r="260" s="2" customFormat="1" ht="16.8" customHeight="1">
      <c r="A260" s="39"/>
      <c r="B260" s="45"/>
      <c r="C260" s="326" t="s">
        <v>1</v>
      </c>
      <c r="D260" s="326" t="s">
        <v>327</v>
      </c>
      <c r="E260" s="18" t="s">
        <v>1</v>
      </c>
      <c r="F260" s="327">
        <v>0</v>
      </c>
      <c r="G260" s="39"/>
      <c r="H260" s="45"/>
    </row>
    <row r="261" s="2" customFormat="1" ht="16.8" customHeight="1">
      <c r="A261" s="39"/>
      <c r="B261" s="45"/>
      <c r="C261" s="326" t="s">
        <v>1</v>
      </c>
      <c r="D261" s="326" t="s">
        <v>328</v>
      </c>
      <c r="E261" s="18" t="s">
        <v>1</v>
      </c>
      <c r="F261" s="327">
        <v>8</v>
      </c>
      <c r="G261" s="39"/>
      <c r="H261" s="45"/>
    </row>
    <row r="262" s="2" customFormat="1" ht="16.8" customHeight="1">
      <c r="A262" s="39"/>
      <c r="B262" s="45"/>
      <c r="C262" s="326" t="s">
        <v>1</v>
      </c>
      <c r="D262" s="326" t="s">
        <v>329</v>
      </c>
      <c r="E262" s="18" t="s">
        <v>1</v>
      </c>
      <c r="F262" s="327">
        <v>0</v>
      </c>
      <c r="G262" s="39"/>
      <c r="H262" s="45"/>
    </row>
    <row r="263" s="2" customFormat="1" ht="16.8" customHeight="1">
      <c r="A263" s="39"/>
      <c r="B263" s="45"/>
      <c r="C263" s="326" t="s">
        <v>1</v>
      </c>
      <c r="D263" s="326" t="s">
        <v>330</v>
      </c>
      <c r="E263" s="18" t="s">
        <v>1</v>
      </c>
      <c r="F263" s="327">
        <v>3.1699999999999999</v>
      </c>
      <c r="G263" s="39"/>
      <c r="H263" s="45"/>
    </row>
    <row r="264" s="2" customFormat="1" ht="16.8" customHeight="1">
      <c r="A264" s="39"/>
      <c r="B264" s="45"/>
      <c r="C264" s="326" t="s">
        <v>1</v>
      </c>
      <c r="D264" s="326" t="s">
        <v>341</v>
      </c>
      <c r="E264" s="18" t="s">
        <v>1</v>
      </c>
      <c r="F264" s="327">
        <v>0</v>
      </c>
      <c r="G264" s="39"/>
      <c r="H264" s="45"/>
    </row>
    <row r="265" s="2" customFormat="1" ht="16.8" customHeight="1">
      <c r="A265" s="39"/>
      <c r="B265" s="45"/>
      <c r="C265" s="326" t="s">
        <v>1</v>
      </c>
      <c r="D265" s="326" t="s">
        <v>342</v>
      </c>
      <c r="E265" s="18" t="s">
        <v>1</v>
      </c>
      <c r="F265" s="327">
        <v>1.99</v>
      </c>
      <c r="G265" s="39"/>
      <c r="H265" s="45"/>
    </row>
    <row r="266" s="2" customFormat="1" ht="16.8" customHeight="1">
      <c r="A266" s="39"/>
      <c r="B266" s="45"/>
      <c r="C266" s="326" t="s">
        <v>1</v>
      </c>
      <c r="D266" s="326" t="s">
        <v>343</v>
      </c>
      <c r="E266" s="18" t="s">
        <v>1</v>
      </c>
      <c r="F266" s="327">
        <v>0</v>
      </c>
      <c r="G266" s="39"/>
      <c r="H266" s="45"/>
    </row>
    <row r="267" s="2" customFormat="1" ht="16.8" customHeight="1">
      <c r="A267" s="39"/>
      <c r="B267" s="45"/>
      <c r="C267" s="326" t="s">
        <v>1</v>
      </c>
      <c r="D267" s="326" t="s">
        <v>344</v>
      </c>
      <c r="E267" s="18" t="s">
        <v>1</v>
      </c>
      <c r="F267" s="327">
        <v>1.69</v>
      </c>
      <c r="G267" s="39"/>
      <c r="H267" s="45"/>
    </row>
    <row r="268" s="2" customFormat="1" ht="16.8" customHeight="1">
      <c r="A268" s="39"/>
      <c r="B268" s="45"/>
      <c r="C268" s="326" t="s">
        <v>1</v>
      </c>
      <c r="D268" s="326" t="s">
        <v>345</v>
      </c>
      <c r="E268" s="18" t="s">
        <v>1</v>
      </c>
      <c r="F268" s="327">
        <v>0</v>
      </c>
      <c r="G268" s="39"/>
      <c r="H268" s="45"/>
    </row>
    <row r="269" s="2" customFormat="1" ht="16.8" customHeight="1">
      <c r="A269" s="39"/>
      <c r="B269" s="45"/>
      <c r="C269" s="326" t="s">
        <v>1</v>
      </c>
      <c r="D269" s="326" t="s">
        <v>346</v>
      </c>
      <c r="E269" s="18" t="s">
        <v>1</v>
      </c>
      <c r="F269" s="327">
        <v>1.6399999999999999</v>
      </c>
      <c r="G269" s="39"/>
      <c r="H269" s="45"/>
    </row>
    <row r="270" s="2" customFormat="1" ht="16.8" customHeight="1">
      <c r="A270" s="39"/>
      <c r="B270" s="45"/>
      <c r="C270" s="326" t="s">
        <v>1</v>
      </c>
      <c r="D270" s="326" t="s">
        <v>278</v>
      </c>
      <c r="E270" s="18" t="s">
        <v>1</v>
      </c>
      <c r="F270" s="327">
        <v>0</v>
      </c>
      <c r="G270" s="39"/>
      <c r="H270" s="45"/>
    </row>
    <row r="271" s="2" customFormat="1" ht="16.8" customHeight="1">
      <c r="A271" s="39"/>
      <c r="B271" s="45"/>
      <c r="C271" s="326" t="s">
        <v>1</v>
      </c>
      <c r="D271" s="326" t="s">
        <v>355</v>
      </c>
      <c r="E271" s="18" t="s">
        <v>1</v>
      </c>
      <c r="F271" s="327">
        <v>4.5099999999999998</v>
      </c>
      <c r="G271" s="39"/>
      <c r="H271" s="45"/>
    </row>
    <row r="272" s="2" customFormat="1" ht="16.8" customHeight="1">
      <c r="A272" s="39"/>
      <c r="B272" s="45"/>
      <c r="C272" s="326" t="s">
        <v>1</v>
      </c>
      <c r="D272" s="326" t="s">
        <v>3133</v>
      </c>
      <c r="E272" s="18" t="s">
        <v>1</v>
      </c>
      <c r="F272" s="327">
        <v>-1.0680000000000001</v>
      </c>
      <c r="G272" s="39"/>
      <c r="H272" s="45"/>
    </row>
    <row r="273" s="2" customFormat="1" ht="16.8" customHeight="1">
      <c r="A273" s="39"/>
      <c r="B273" s="45"/>
      <c r="C273" s="326" t="s">
        <v>1</v>
      </c>
      <c r="D273" s="326" t="s">
        <v>281</v>
      </c>
      <c r="E273" s="18" t="s">
        <v>1</v>
      </c>
      <c r="F273" s="327">
        <v>0</v>
      </c>
      <c r="G273" s="39"/>
      <c r="H273" s="45"/>
    </row>
    <row r="274" s="2" customFormat="1" ht="16.8" customHeight="1">
      <c r="A274" s="39"/>
      <c r="B274" s="45"/>
      <c r="C274" s="326" t="s">
        <v>1</v>
      </c>
      <c r="D274" s="326" t="s">
        <v>356</v>
      </c>
      <c r="E274" s="18" t="s">
        <v>1</v>
      </c>
      <c r="F274" s="327">
        <v>5.6100000000000003</v>
      </c>
      <c r="G274" s="39"/>
      <c r="H274" s="45"/>
    </row>
    <row r="275" s="2" customFormat="1" ht="16.8" customHeight="1">
      <c r="A275" s="39"/>
      <c r="B275" s="45"/>
      <c r="C275" s="326" t="s">
        <v>1</v>
      </c>
      <c r="D275" s="326" t="s">
        <v>283</v>
      </c>
      <c r="E275" s="18" t="s">
        <v>1</v>
      </c>
      <c r="F275" s="327">
        <v>27.411999999999999</v>
      </c>
      <c r="G275" s="39"/>
      <c r="H275" s="45"/>
    </row>
    <row r="276" s="2" customFormat="1">
      <c r="A276" s="39"/>
      <c r="B276" s="45"/>
      <c r="C276" s="322" t="s">
        <v>207</v>
      </c>
      <c r="D276" s="323" t="s">
        <v>208</v>
      </c>
      <c r="E276" s="324" t="s">
        <v>179</v>
      </c>
      <c r="F276" s="325">
        <v>24.09</v>
      </c>
      <c r="G276" s="39"/>
      <c r="H276" s="45"/>
    </row>
    <row r="277" s="2" customFormat="1" ht="16.8" customHeight="1">
      <c r="A277" s="39"/>
      <c r="B277" s="45"/>
      <c r="C277" s="326" t="s">
        <v>1</v>
      </c>
      <c r="D277" s="326" t="s">
        <v>277</v>
      </c>
      <c r="E277" s="18" t="s">
        <v>1</v>
      </c>
      <c r="F277" s="327">
        <v>0</v>
      </c>
      <c r="G277" s="39"/>
      <c r="H277" s="45"/>
    </row>
    <row r="278" s="2" customFormat="1" ht="16.8" customHeight="1">
      <c r="A278" s="39"/>
      <c r="B278" s="45"/>
      <c r="C278" s="326" t="s">
        <v>1</v>
      </c>
      <c r="D278" s="326" t="s">
        <v>315</v>
      </c>
      <c r="E278" s="18" t="s">
        <v>1</v>
      </c>
      <c r="F278" s="327">
        <v>0</v>
      </c>
      <c r="G278" s="39"/>
      <c r="H278" s="45"/>
    </row>
    <row r="279" s="2" customFormat="1" ht="16.8" customHeight="1">
      <c r="A279" s="39"/>
      <c r="B279" s="45"/>
      <c r="C279" s="326" t="s">
        <v>1</v>
      </c>
      <c r="D279" s="326" t="s">
        <v>209</v>
      </c>
      <c r="E279" s="18" t="s">
        <v>1</v>
      </c>
      <c r="F279" s="327">
        <v>24.09</v>
      </c>
      <c r="G279" s="39"/>
      <c r="H279" s="45"/>
    </row>
    <row r="280" s="2" customFormat="1">
      <c r="A280" s="39"/>
      <c r="B280" s="45"/>
      <c r="C280" s="322" t="s">
        <v>211</v>
      </c>
      <c r="D280" s="323" t="s">
        <v>212</v>
      </c>
      <c r="E280" s="324" t="s">
        <v>179</v>
      </c>
      <c r="F280" s="325">
        <v>75.780000000000001</v>
      </c>
      <c r="G280" s="39"/>
      <c r="H280" s="45"/>
    </row>
    <row r="281" s="2" customFormat="1" ht="16.8" customHeight="1">
      <c r="A281" s="39"/>
      <c r="B281" s="45"/>
      <c r="C281" s="326" t="s">
        <v>1</v>
      </c>
      <c r="D281" s="326" t="s">
        <v>277</v>
      </c>
      <c r="E281" s="18" t="s">
        <v>1</v>
      </c>
      <c r="F281" s="327">
        <v>0</v>
      </c>
      <c r="G281" s="39"/>
      <c r="H281" s="45"/>
    </row>
    <row r="282" s="2" customFormat="1" ht="16.8" customHeight="1">
      <c r="A282" s="39"/>
      <c r="B282" s="45"/>
      <c r="C282" s="326" t="s">
        <v>1</v>
      </c>
      <c r="D282" s="326" t="s">
        <v>292</v>
      </c>
      <c r="E282" s="18" t="s">
        <v>1</v>
      </c>
      <c r="F282" s="327">
        <v>0</v>
      </c>
      <c r="G282" s="39"/>
      <c r="H282" s="45"/>
    </row>
    <row r="283" s="2" customFormat="1" ht="16.8" customHeight="1">
      <c r="A283" s="39"/>
      <c r="B283" s="45"/>
      <c r="C283" s="326" t="s">
        <v>1</v>
      </c>
      <c r="D283" s="326" t="s">
        <v>213</v>
      </c>
      <c r="E283" s="18" t="s">
        <v>1</v>
      </c>
      <c r="F283" s="327">
        <v>75.780000000000001</v>
      </c>
      <c r="G283" s="39"/>
      <c r="H283" s="45"/>
    </row>
    <row r="284" s="2" customFormat="1">
      <c r="A284" s="39"/>
      <c r="B284" s="45"/>
      <c r="C284" s="322" t="s">
        <v>214</v>
      </c>
      <c r="D284" s="323" t="s">
        <v>215</v>
      </c>
      <c r="E284" s="324" t="s">
        <v>179</v>
      </c>
      <c r="F284" s="325">
        <v>1.0680000000000001</v>
      </c>
      <c r="G284" s="39"/>
      <c r="H284" s="45"/>
    </row>
    <row r="285" s="2" customFormat="1" ht="16.8" customHeight="1">
      <c r="A285" s="39"/>
      <c r="B285" s="45"/>
      <c r="C285" s="326" t="s">
        <v>1</v>
      </c>
      <c r="D285" s="326" t="s">
        <v>277</v>
      </c>
      <c r="E285" s="18" t="s">
        <v>1</v>
      </c>
      <c r="F285" s="327">
        <v>0</v>
      </c>
      <c r="G285" s="39"/>
      <c r="H285" s="45"/>
    </row>
    <row r="286" s="2" customFormat="1" ht="16.8" customHeight="1">
      <c r="A286" s="39"/>
      <c r="B286" s="45"/>
      <c r="C286" s="326" t="s">
        <v>1</v>
      </c>
      <c r="D286" s="326" t="s">
        <v>278</v>
      </c>
      <c r="E286" s="18" t="s">
        <v>1</v>
      </c>
      <c r="F286" s="327">
        <v>0</v>
      </c>
      <c r="G286" s="39"/>
      <c r="H286" s="45"/>
    </row>
    <row r="287" s="2" customFormat="1" ht="16.8" customHeight="1">
      <c r="A287" s="39"/>
      <c r="B287" s="45"/>
      <c r="C287" s="326" t="s">
        <v>1</v>
      </c>
      <c r="D287" s="326" t="s">
        <v>3134</v>
      </c>
      <c r="E287" s="18" t="s">
        <v>1</v>
      </c>
      <c r="F287" s="327">
        <v>1.0680000000000001</v>
      </c>
      <c r="G287" s="39"/>
      <c r="H287" s="45"/>
    </row>
    <row r="288" s="2" customFormat="1" ht="16.8" customHeight="1">
      <c r="A288" s="39"/>
      <c r="B288" s="45"/>
      <c r="C288" s="322" t="s">
        <v>3135</v>
      </c>
      <c r="D288" s="323" t="s">
        <v>3136</v>
      </c>
      <c r="E288" s="324" t="s">
        <v>179</v>
      </c>
      <c r="F288" s="325">
        <v>0</v>
      </c>
      <c r="G288" s="39"/>
      <c r="H288" s="45"/>
    </row>
    <row r="289" s="2" customFormat="1" ht="16.8" customHeight="1">
      <c r="A289" s="39"/>
      <c r="B289" s="45"/>
      <c r="C289" s="322" t="s">
        <v>3137</v>
      </c>
      <c r="D289" s="323" t="s">
        <v>3138</v>
      </c>
      <c r="E289" s="324" t="s">
        <v>179</v>
      </c>
      <c r="F289" s="325">
        <v>81.299999999999997</v>
      </c>
      <c r="G289" s="39"/>
      <c r="H289" s="45"/>
    </row>
    <row r="290" s="2" customFormat="1" ht="16.8" customHeight="1">
      <c r="A290" s="39"/>
      <c r="B290" s="45"/>
      <c r="C290" s="326" t="s">
        <v>1</v>
      </c>
      <c r="D290" s="326" t="s">
        <v>3012</v>
      </c>
      <c r="E290" s="18" t="s">
        <v>1</v>
      </c>
      <c r="F290" s="327">
        <v>0</v>
      </c>
      <c r="G290" s="39"/>
      <c r="H290" s="45"/>
    </row>
    <row r="291" s="2" customFormat="1" ht="16.8" customHeight="1">
      <c r="A291" s="39"/>
      <c r="B291" s="45"/>
      <c r="C291" s="326" t="s">
        <v>1</v>
      </c>
      <c r="D291" s="326" t="s">
        <v>3037</v>
      </c>
      <c r="E291" s="18" t="s">
        <v>1</v>
      </c>
      <c r="F291" s="327">
        <v>0</v>
      </c>
      <c r="G291" s="39"/>
      <c r="H291" s="45"/>
    </row>
    <row r="292" s="2" customFormat="1" ht="16.8" customHeight="1">
      <c r="A292" s="39"/>
      <c r="B292" s="45"/>
      <c r="C292" s="326" t="s">
        <v>1</v>
      </c>
      <c r="D292" s="326" t="s">
        <v>3038</v>
      </c>
      <c r="E292" s="18" t="s">
        <v>1</v>
      </c>
      <c r="F292" s="327">
        <v>24.079999999999998</v>
      </c>
      <c r="G292" s="39"/>
      <c r="H292" s="45"/>
    </row>
    <row r="293" s="2" customFormat="1" ht="16.8" customHeight="1">
      <c r="A293" s="39"/>
      <c r="B293" s="45"/>
      <c r="C293" s="326" t="s">
        <v>1</v>
      </c>
      <c r="D293" s="326" t="s">
        <v>3039</v>
      </c>
      <c r="E293" s="18" t="s">
        <v>1</v>
      </c>
      <c r="F293" s="327">
        <v>0</v>
      </c>
      <c r="G293" s="39"/>
      <c r="H293" s="45"/>
    </row>
    <row r="294" s="2" customFormat="1" ht="16.8" customHeight="1">
      <c r="A294" s="39"/>
      <c r="B294" s="45"/>
      <c r="C294" s="326" t="s">
        <v>1</v>
      </c>
      <c r="D294" s="326" t="s">
        <v>2102</v>
      </c>
      <c r="E294" s="18" t="s">
        <v>1</v>
      </c>
      <c r="F294" s="327">
        <v>2.8999999999999999</v>
      </c>
      <c r="G294" s="39"/>
      <c r="H294" s="45"/>
    </row>
    <row r="295" s="2" customFormat="1" ht="16.8" customHeight="1">
      <c r="A295" s="39"/>
      <c r="B295" s="45"/>
      <c r="C295" s="326" t="s">
        <v>1</v>
      </c>
      <c r="D295" s="326" t="s">
        <v>3040</v>
      </c>
      <c r="E295" s="18" t="s">
        <v>1</v>
      </c>
      <c r="F295" s="327">
        <v>0</v>
      </c>
      <c r="G295" s="39"/>
      <c r="H295" s="45"/>
    </row>
    <row r="296" s="2" customFormat="1" ht="16.8" customHeight="1">
      <c r="A296" s="39"/>
      <c r="B296" s="45"/>
      <c r="C296" s="326" t="s">
        <v>1</v>
      </c>
      <c r="D296" s="326" t="s">
        <v>3041</v>
      </c>
      <c r="E296" s="18" t="s">
        <v>1</v>
      </c>
      <c r="F296" s="327">
        <v>16.620000000000001</v>
      </c>
      <c r="G296" s="39"/>
      <c r="H296" s="45"/>
    </row>
    <row r="297" s="2" customFormat="1" ht="16.8" customHeight="1">
      <c r="A297" s="39"/>
      <c r="B297" s="45"/>
      <c r="C297" s="326" t="s">
        <v>1</v>
      </c>
      <c r="D297" s="326" t="s">
        <v>3044</v>
      </c>
      <c r="E297" s="18" t="s">
        <v>1</v>
      </c>
      <c r="F297" s="327">
        <v>0</v>
      </c>
      <c r="G297" s="39"/>
      <c r="H297" s="45"/>
    </row>
    <row r="298" s="2" customFormat="1" ht="16.8" customHeight="1">
      <c r="A298" s="39"/>
      <c r="B298" s="45"/>
      <c r="C298" s="326" t="s">
        <v>1</v>
      </c>
      <c r="D298" s="326" t="s">
        <v>3045</v>
      </c>
      <c r="E298" s="18" t="s">
        <v>1</v>
      </c>
      <c r="F298" s="327">
        <v>2.96</v>
      </c>
      <c r="G298" s="39"/>
      <c r="H298" s="45"/>
    </row>
    <row r="299" s="2" customFormat="1" ht="16.8" customHeight="1">
      <c r="A299" s="39"/>
      <c r="B299" s="45"/>
      <c r="C299" s="326" t="s">
        <v>1</v>
      </c>
      <c r="D299" s="326" t="s">
        <v>3046</v>
      </c>
      <c r="E299" s="18" t="s">
        <v>1</v>
      </c>
      <c r="F299" s="327">
        <v>0</v>
      </c>
      <c r="G299" s="39"/>
      <c r="H299" s="45"/>
    </row>
    <row r="300" s="2" customFormat="1" ht="16.8" customHeight="1">
      <c r="A300" s="39"/>
      <c r="B300" s="45"/>
      <c r="C300" s="326" t="s">
        <v>1</v>
      </c>
      <c r="D300" s="326" t="s">
        <v>3047</v>
      </c>
      <c r="E300" s="18" t="s">
        <v>1</v>
      </c>
      <c r="F300" s="327">
        <v>15.77</v>
      </c>
      <c r="G300" s="39"/>
      <c r="H300" s="45"/>
    </row>
    <row r="301" s="2" customFormat="1" ht="16.8" customHeight="1">
      <c r="A301" s="39"/>
      <c r="B301" s="45"/>
      <c r="C301" s="326" t="s">
        <v>1</v>
      </c>
      <c r="D301" s="326" t="s">
        <v>3049</v>
      </c>
      <c r="E301" s="18" t="s">
        <v>1</v>
      </c>
      <c r="F301" s="327">
        <v>0</v>
      </c>
      <c r="G301" s="39"/>
      <c r="H301" s="45"/>
    </row>
    <row r="302" s="2" customFormat="1" ht="16.8" customHeight="1">
      <c r="A302" s="39"/>
      <c r="B302" s="45"/>
      <c r="C302" s="326" t="s">
        <v>1</v>
      </c>
      <c r="D302" s="326" t="s">
        <v>3050</v>
      </c>
      <c r="E302" s="18" t="s">
        <v>1</v>
      </c>
      <c r="F302" s="327">
        <v>2.8599999999999999</v>
      </c>
      <c r="G302" s="39"/>
      <c r="H302" s="45"/>
    </row>
    <row r="303" s="2" customFormat="1" ht="16.8" customHeight="1">
      <c r="A303" s="39"/>
      <c r="B303" s="45"/>
      <c r="C303" s="326" t="s">
        <v>1</v>
      </c>
      <c r="D303" s="326" t="s">
        <v>3051</v>
      </c>
      <c r="E303" s="18" t="s">
        <v>1</v>
      </c>
      <c r="F303" s="327">
        <v>0</v>
      </c>
      <c r="G303" s="39"/>
      <c r="H303" s="45"/>
    </row>
    <row r="304" s="2" customFormat="1" ht="16.8" customHeight="1">
      <c r="A304" s="39"/>
      <c r="B304" s="45"/>
      <c r="C304" s="326" t="s">
        <v>1</v>
      </c>
      <c r="D304" s="326" t="s">
        <v>3052</v>
      </c>
      <c r="E304" s="18" t="s">
        <v>1</v>
      </c>
      <c r="F304" s="327">
        <v>16.109999999999999</v>
      </c>
      <c r="G304" s="39"/>
      <c r="H304" s="45"/>
    </row>
    <row r="305" s="2" customFormat="1" ht="16.8" customHeight="1">
      <c r="A305" s="39"/>
      <c r="B305" s="45"/>
      <c r="C305" s="326" t="s">
        <v>1</v>
      </c>
      <c r="D305" s="326" t="s">
        <v>283</v>
      </c>
      <c r="E305" s="18" t="s">
        <v>1</v>
      </c>
      <c r="F305" s="327">
        <v>81.299999999999997</v>
      </c>
      <c r="G305" s="39"/>
      <c r="H305" s="45"/>
    </row>
    <row r="306" s="2" customFormat="1" ht="16.8" customHeight="1">
      <c r="A306" s="39"/>
      <c r="B306" s="45"/>
      <c r="C306" s="322" t="s">
        <v>3139</v>
      </c>
      <c r="D306" s="323" t="s">
        <v>3140</v>
      </c>
      <c r="E306" s="324" t="s">
        <v>179</v>
      </c>
      <c r="F306" s="325">
        <v>10.26</v>
      </c>
      <c r="G306" s="39"/>
      <c r="H306" s="45"/>
    </row>
    <row r="307" s="2" customFormat="1" ht="16.8" customHeight="1">
      <c r="A307" s="39"/>
      <c r="B307" s="45"/>
      <c r="C307" s="326" t="s">
        <v>1</v>
      </c>
      <c r="D307" s="326" t="s">
        <v>3012</v>
      </c>
      <c r="E307" s="18" t="s">
        <v>1</v>
      </c>
      <c r="F307" s="327">
        <v>0</v>
      </c>
      <c r="G307" s="39"/>
      <c r="H307" s="45"/>
    </row>
    <row r="308" s="2" customFormat="1" ht="16.8" customHeight="1">
      <c r="A308" s="39"/>
      <c r="B308" s="45"/>
      <c r="C308" s="326" t="s">
        <v>1</v>
      </c>
      <c r="D308" s="326" t="s">
        <v>3042</v>
      </c>
      <c r="E308" s="18" t="s">
        <v>1</v>
      </c>
      <c r="F308" s="327">
        <v>0</v>
      </c>
      <c r="G308" s="39"/>
      <c r="H308" s="45"/>
    </row>
    <row r="309" s="2" customFormat="1" ht="16.8" customHeight="1">
      <c r="A309" s="39"/>
      <c r="B309" s="45"/>
      <c r="C309" s="326" t="s">
        <v>1</v>
      </c>
      <c r="D309" s="326" t="s">
        <v>3043</v>
      </c>
      <c r="E309" s="18" t="s">
        <v>1</v>
      </c>
      <c r="F309" s="327">
        <v>3.3900000000000001</v>
      </c>
      <c r="G309" s="39"/>
      <c r="H309" s="45"/>
    </row>
    <row r="310" s="2" customFormat="1" ht="16.8" customHeight="1">
      <c r="A310" s="39"/>
      <c r="B310" s="45"/>
      <c r="C310" s="326" t="s">
        <v>1</v>
      </c>
      <c r="D310" s="326" t="s">
        <v>3048</v>
      </c>
      <c r="E310" s="18" t="s">
        <v>1</v>
      </c>
      <c r="F310" s="327">
        <v>0</v>
      </c>
      <c r="G310" s="39"/>
      <c r="H310" s="45"/>
    </row>
    <row r="311" s="2" customFormat="1" ht="16.8" customHeight="1">
      <c r="A311" s="39"/>
      <c r="B311" s="45"/>
      <c r="C311" s="326" t="s">
        <v>1</v>
      </c>
      <c r="D311" s="326" t="s">
        <v>2137</v>
      </c>
      <c r="E311" s="18" t="s">
        <v>1</v>
      </c>
      <c r="F311" s="327">
        <v>3.27</v>
      </c>
      <c r="G311" s="39"/>
      <c r="H311" s="45"/>
    </row>
    <row r="312" s="2" customFormat="1" ht="16.8" customHeight="1">
      <c r="A312" s="39"/>
      <c r="B312" s="45"/>
      <c r="C312" s="326" t="s">
        <v>1</v>
      </c>
      <c r="D312" s="326" t="s">
        <v>3053</v>
      </c>
      <c r="E312" s="18" t="s">
        <v>1</v>
      </c>
      <c r="F312" s="327">
        <v>0</v>
      </c>
      <c r="G312" s="39"/>
      <c r="H312" s="45"/>
    </row>
    <row r="313" s="2" customFormat="1" ht="16.8" customHeight="1">
      <c r="A313" s="39"/>
      <c r="B313" s="45"/>
      <c r="C313" s="326" t="s">
        <v>1</v>
      </c>
      <c r="D313" s="326" t="s">
        <v>3054</v>
      </c>
      <c r="E313" s="18" t="s">
        <v>1</v>
      </c>
      <c r="F313" s="327">
        <v>3.6000000000000001</v>
      </c>
      <c r="G313" s="39"/>
      <c r="H313" s="45"/>
    </row>
    <row r="314" s="2" customFormat="1" ht="16.8" customHeight="1">
      <c r="A314" s="39"/>
      <c r="B314" s="45"/>
      <c r="C314" s="326" t="s">
        <v>1</v>
      </c>
      <c r="D314" s="326" t="s">
        <v>283</v>
      </c>
      <c r="E314" s="18" t="s">
        <v>1</v>
      </c>
      <c r="F314" s="327">
        <v>10.26</v>
      </c>
      <c r="G314" s="39"/>
      <c r="H314" s="45"/>
    </row>
    <row r="315" s="2" customFormat="1" ht="16.8" customHeight="1">
      <c r="A315" s="39"/>
      <c r="B315" s="45"/>
      <c r="C315" s="322" t="s">
        <v>3141</v>
      </c>
      <c r="D315" s="323" t="s">
        <v>3142</v>
      </c>
      <c r="E315" s="324" t="s">
        <v>179</v>
      </c>
      <c r="F315" s="325">
        <v>73.930000000000007</v>
      </c>
      <c r="G315" s="39"/>
      <c r="H315" s="45"/>
    </row>
    <row r="316" s="2" customFormat="1" ht="16.8" customHeight="1">
      <c r="A316" s="39"/>
      <c r="B316" s="45"/>
      <c r="C316" s="326" t="s">
        <v>1</v>
      </c>
      <c r="D316" s="326" t="s">
        <v>3012</v>
      </c>
      <c r="E316" s="18" t="s">
        <v>1</v>
      </c>
      <c r="F316" s="327">
        <v>0</v>
      </c>
      <c r="G316" s="39"/>
      <c r="H316" s="45"/>
    </row>
    <row r="317" s="2" customFormat="1" ht="16.8" customHeight="1">
      <c r="A317" s="39"/>
      <c r="B317" s="45"/>
      <c r="C317" s="326" t="s">
        <v>1</v>
      </c>
      <c r="D317" s="326" t="s">
        <v>3064</v>
      </c>
      <c r="E317" s="18" t="s">
        <v>1</v>
      </c>
      <c r="F317" s="327">
        <v>0</v>
      </c>
      <c r="G317" s="39"/>
      <c r="H317" s="45"/>
    </row>
    <row r="318" s="2" customFormat="1" ht="16.8" customHeight="1">
      <c r="A318" s="39"/>
      <c r="B318" s="45"/>
      <c r="C318" s="326" t="s">
        <v>1</v>
      </c>
      <c r="D318" s="326" t="s">
        <v>3065</v>
      </c>
      <c r="E318" s="18" t="s">
        <v>1</v>
      </c>
      <c r="F318" s="327">
        <v>4.9699999999999998</v>
      </c>
      <c r="G318" s="39"/>
      <c r="H318" s="45"/>
    </row>
    <row r="319" s="2" customFormat="1" ht="16.8" customHeight="1">
      <c r="A319" s="39"/>
      <c r="B319" s="45"/>
      <c r="C319" s="326" t="s">
        <v>1</v>
      </c>
      <c r="D319" s="326" t="s">
        <v>3068</v>
      </c>
      <c r="E319" s="18" t="s">
        <v>1</v>
      </c>
      <c r="F319" s="327">
        <v>0</v>
      </c>
      <c r="G319" s="39"/>
      <c r="H319" s="45"/>
    </row>
    <row r="320" s="2" customFormat="1" ht="16.8" customHeight="1">
      <c r="A320" s="39"/>
      <c r="B320" s="45"/>
      <c r="C320" s="326" t="s">
        <v>1</v>
      </c>
      <c r="D320" s="326" t="s">
        <v>3069</v>
      </c>
      <c r="E320" s="18" t="s">
        <v>1</v>
      </c>
      <c r="F320" s="327">
        <v>2.8799999999999999</v>
      </c>
      <c r="G320" s="39"/>
      <c r="H320" s="45"/>
    </row>
    <row r="321" s="2" customFormat="1" ht="16.8" customHeight="1">
      <c r="A321" s="39"/>
      <c r="B321" s="45"/>
      <c r="C321" s="326" t="s">
        <v>1</v>
      </c>
      <c r="D321" s="326" t="s">
        <v>3070</v>
      </c>
      <c r="E321" s="18" t="s">
        <v>1</v>
      </c>
      <c r="F321" s="327">
        <v>0</v>
      </c>
      <c r="G321" s="39"/>
      <c r="H321" s="45"/>
    </row>
    <row r="322" s="2" customFormat="1" ht="16.8" customHeight="1">
      <c r="A322" s="39"/>
      <c r="B322" s="45"/>
      <c r="C322" s="326" t="s">
        <v>1</v>
      </c>
      <c r="D322" s="326" t="s">
        <v>3071</v>
      </c>
      <c r="E322" s="18" t="s">
        <v>1</v>
      </c>
      <c r="F322" s="327">
        <v>12.640000000000001</v>
      </c>
      <c r="G322" s="39"/>
      <c r="H322" s="45"/>
    </row>
    <row r="323" s="2" customFormat="1" ht="16.8" customHeight="1">
      <c r="A323" s="39"/>
      <c r="B323" s="45"/>
      <c r="C323" s="326" t="s">
        <v>1</v>
      </c>
      <c r="D323" s="326" t="s">
        <v>3074</v>
      </c>
      <c r="E323" s="18" t="s">
        <v>1</v>
      </c>
      <c r="F323" s="327">
        <v>0</v>
      </c>
      <c r="G323" s="39"/>
      <c r="H323" s="45"/>
    </row>
    <row r="324" s="2" customFormat="1" ht="16.8" customHeight="1">
      <c r="A324" s="39"/>
      <c r="B324" s="45"/>
      <c r="C324" s="326" t="s">
        <v>1</v>
      </c>
      <c r="D324" s="326" t="s">
        <v>3075</v>
      </c>
      <c r="E324" s="18" t="s">
        <v>1</v>
      </c>
      <c r="F324" s="327">
        <v>20.800000000000001</v>
      </c>
      <c r="G324" s="39"/>
      <c r="H324" s="45"/>
    </row>
    <row r="325" s="2" customFormat="1" ht="16.8" customHeight="1">
      <c r="A325" s="39"/>
      <c r="B325" s="45"/>
      <c r="C325" s="326" t="s">
        <v>1</v>
      </c>
      <c r="D325" s="326" t="s">
        <v>3076</v>
      </c>
      <c r="E325" s="18" t="s">
        <v>1</v>
      </c>
      <c r="F325" s="327">
        <v>0</v>
      </c>
      <c r="G325" s="39"/>
      <c r="H325" s="45"/>
    </row>
    <row r="326" s="2" customFormat="1" ht="16.8" customHeight="1">
      <c r="A326" s="39"/>
      <c r="B326" s="45"/>
      <c r="C326" s="326" t="s">
        <v>1</v>
      </c>
      <c r="D326" s="326" t="s">
        <v>3077</v>
      </c>
      <c r="E326" s="18" t="s">
        <v>1</v>
      </c>
      <c r="F326" s="327">
        <v>24.129999999999999</v>
      </c>
      <c r="G326" s="39"/>
      <c r="H326" s="45"/>
    </row>
    <row r="327" s="2" customFormat="1" ht="16.8" customHeight="1">
      <c r="A327" s="39"/>
      <c r="B327" s="45"/>
      <c r="C327" s="326" t="s">
        <v>1</v>
      </c>
      <c r="D327" s="326" t="s">
        <v>3078</v>
      </c>
      <c r="E327" s="18" t="s">
        <v>1</v>
      </c>
      <c r="F327" s="327">
        <v>0</v>
      </c>
      <c r="G327" s="39"/>
      <c r="H327" s="45"/>
    </row>
    <row r="328" s="2" customFormat="1" ht="16.8" customHeight="1">
      <c r="A328" s="39"/>
      <c r="B328" s="45"/>
      <c r="C328" s="326" t="s">
        <v>1</v>
      </c>
      <c r="D328" s="326" t="s">
        <v>3079</v>
      </c>
      <c r="E328" s="18" t="s">
        <v>1</v>
      </c>
      <c r="F328" s="327">
        <v>8.5099999999999998</v>
      </c>
      <c r="G328" s="39"/>
      <c r="H328" s="45"/>
    </row>
    <row r="329" s="2" customFormat="1" ht="16.8" customHeight="1">
      <c r="A329" s="39"/>
      <c r="B329" s="45"/>
      <c r="C329" s="326" t="s">
        <v>1</v>
      </c>
      <c r="D329" s="326" t="s">
        <v>283</v>
      </c>
      <c r="E329" s="18" t="s">
        <v>1</v>
      </c>
      <c r="F329" s="327">
        <v>73.930000000000007</v>
      </c>
      <c r="G329" s="39"/>
      <c r="H329" s="45"/>
    </row>
    <row r="330" s="2" customFormat="1" ht="16.8" customHeight="1">
      <c r="A330" s="39"/>
      <c r="B330" s="45"/>
      <c r="C330" s="322" t="s">
        <v>3143</v>
      </c>
      <c r="D330" s="323" t="s">
        <v>3144</v>
      </c>
      <c r="E330" s="324" t="s">
        <v>179</v>
      </c>
      <c r="F330" s="325">
        <v>25.25</v>
      </c>
      <c r="G330" s="39"/>
      <c r="H330" s="45"/>
    </row>
    <row r="331" s="2" customFormat="1" ht="16.8" customHeight="1">
      <c r="A331" s="39"/>
      <c r="B331" s="45"/>
      <c r="C331" s="326" t="s">
        <v>1</v>
      </c>
      <c r="D331" s="326" t="s">
        <v>3012</v>
      </c>
      <c r="E331" s="18" t="s">
        <v>1</v>
      </c>
      <c r="F331" s="327">
        <v>0</v>
      </c>
      <c r="G331" s="39"/>
      <c r="H331" s="45"/>
    </row>
    <row r="332" s="2" customFormat="1" ht="16.8" customHeight="1">
      <c r="A332" s="39"/>
      <c r="B332" s="45"/>
      <c r="C332" s="326" t="s">
        <v>1</v>
      </c>
      <c r="D332" s="326" t="s">
        <v>3017</v>
      </c>
      <c r="E332" s="18" t="s">
        <v>1</v>
      </c>
      <c r="F332" s="327">
        <v>0</v>
      </c>
      <c r="G332" s="39"/>
      <c r="H332" s="45"/>
    </row>
    <row r="333" s="2" customFormat="1" ht="16.8" customHeight="1">
      <c r="A333" s="39"/>
      <c r="B333" s="45"/>
      <c r="C333" s="326" t="s">
        <v>1</v>
      </c>
      <c r="D333" s="326" t="s">
        <v>3018</v>
      </c>
      <c r="E333" s="18" t="s">
        <v>1</v>
      </c>
      <c r="F333" s="327">
        <v>2.7999999999999998</v>
      </c>
      <c r="G333" s="39"/>
      <c r="H333" s="45"/>
    </row>
    <row r="334" s="2" customFormat="1" ht="16.8" customHeight="1">
      <c r="A334" s="39"/>
      <c r="B334" s="45"/>
      <c r="C334" s="326" t="s">
        <v>1</v>
      </c>
      <c r="D334" s="326" t="s">
        <v>3019</v>
      </c>
      <c r="E334" s="18" t="s">
        <v>1</v>
      </c>
      <c r="F334" s="327">
        <v>0</v>
      </c>
      <c r="G334" s="39"/>
      <c r="H334" s="45"/>
    </row>
    <row r="335" s="2" customFormat="1" ht="16.8" customHeight="1">
      <c r="A335" s="39"/>
      <c r="B335" s="45"/>
      <c r="C335" s="326" t="s">
        <v>1</v>
      </c>
      <c r="D335" s="326" t="s">
        <v>3020</v>
      </c>
      <c r="E335" s="18" t="s">
        <v>1</v>
      </c>
      <c r="F335" s="327">
        <v>4.7800000000000002</v>
      </c>
      <c r="G335" s="39"/>
      <c r="H335" s="45"/>
    </row>
    <row r="336" s="2" customFormat="1" ht="16.8" customHeight="1">
      <c r="A336" s="39"/>
      <c r="B336" s="45"/>
      <c r="C336" s="326" t="s">
        <v>1</v>
      </c>
      <c r="D336" s="326" t="s">
        <v>3021</v>
      </c>
      <c r="E336" s="18" t="s">
        <v>1</v>
      </c>
      <c r="F336" s="327">
        <v>0</v>
      </c>
      <c r="G336" s="39"/>
      <c r="H336" s="45"/>
    </row>
    <row r="337" s="2" customFormat="1" ht="16.8" customHeight="1">
      <c r="A337" s="39"/>
      <c r="B337" s="45"/>
      <c r="C337" s="326" t="s">
        <v>1</v>
      </c>
      <c r="D337" s="326" t="s">
        <v>3022</v>
      </c>
      <c r="E337" s="18" t="s">
        <v>1</v>
      </c>
      <c r="F337" s="327">
        <v>6.3899999999999997</v>
      </c>
      <c r="G337" s="39"/>
      <c r="H337" s="45"/>
    </row>
    <row r="338" s="2" customFormat="1" ht="16.8" customHeight="1">
      <c r="A338" s="39"/>
      <c r="B338" s="45"/>
      <c r="C338" s="326" t="s">
        <v>1</v>
      </c>
      <c r="D338" s="326" t="s">
        <v>3023</v>
      </c>
      <c r="E338" s="18" t="s">
        <v>1</v>
      </c>
      <c r="F338" s="327">
        <v>0</v>
      </c>
      <c r="G338" s="39"/>
      <c r="H338" s="45"/>
    </row>
    <row r="339" s="2" customFormat="1" ht="16.8" customHeight="1">
      <c r="A339" s="39"/>
      <c r="B339" s="45"/>
      <c r="C339" s="326" t="s">
        <v>1</v>
      </c>
      <c r="D339" s="326" t="s">
        <v>3024</v>
      </c>
      <c r="E339" s="18" t="s">
        <v>1</v>
      </c>
      <c r="F339" s="327">
        <v>0.89000000000000001</v>
      </c>
      <c r="G339" s="39"/>
      <c r="H339" s="45"/>
    </row>
    <row r="340" s="2" customFormat="1" ht="16.8" customHeight="1">
      <c r="A340" s="39"/>
      <c r="B340" s="45"/>
      <c r="C340" s="326" t="s">
        <v>1</v>
      </c>
      <c r="D340" s="326" t="s">
        <v>3025</v>
      </c>
      <c r="E340" s="18" t="s">
        <v>1</v>
      </c>
      <c r="F340" s="327">
        <v>0</v>
      </c>
      <c r="G340" s="39"/>
      <c r="H340" s="45"/>
    </row>
    <row r="341" s="2" customFormat="1" ht="16.8" customHeight="1">
      <c r="A341" s="39"/>
      <c r="B341" s="45"/>
      <c r="C341" s="326" t="s">
        <v>1</v>
      </c>
      <c r="D341" s="326" t="s">
        <v>3026</v>
      </c>
      <c r="E341" s="18" t="s">
        <v>1</v>
      </c>
      <c r="F341" s="327">
        <v>3.7799999999999998</v>
      </c>
      <c r="G341" s="39"/>
      <c r="H341" s="45"/>
    </row>
    <row r="342" s="2" customFormat="1" ht="16.8" customHeight="1">
      <c r="A342" s="39"/>
      <c r="B342" s="45"/>
      <c r="C342" s="326" t="s">
        <v>1</v>
      </c>
      <c r="D342" s="326" t="s">
        <v>3145</v>
      </c>
      <c r="E342" s="18" t="s">
        <v>1</v>
      </c>
      <c r="F342" s="327">
        <v>0</v>
      </c>
      <c r="G342" s="39"/>
      <c r="H342" s="45"/>
    </row>
    <row r="343" s="2" customFormat="1" ht="16.8" customHeight="1">
      <c r="A343" s="39"/>
      <c r="B343" s="45"/>
      <c r="C343" s="326" t="s">
        <v>1</v>
      </c>
      <c r="D343" s="326" t="s">
        <v>3018</v>
      </c>
      <c r="E343" s="18" t="s">
        <v>1</v>
      </c>
      <c r="F343" s="327">
        <v>2.7999999999999998</v>
      </c>
      <c r="G343" s="39"/>
      <c r="H343" s="45"/>
    </row>
    <row r="344" s="2" customFormat="1" ht="16.8" customHeight="1">
      <c r="A344" s="39"/>
      <c r="B344" s="45"/>
      <c r="C344" s="326" t="s">
        <v>1</v>
      </c>
      <c r="D344" s="326" t="s">
        <v>3072</v>
      </c>
      <c r="E344" s="18" t="s">
        <v>1</v>
      </c>
      <c r="F344" s="327">
        <v>0</v>
      </c>
      <c r="G344" s="39"/>
      <c r="H344" s="45"/>
    </row>
    <row r="345" s="2" customFormat="1" ht="16.8" customHeight="1">
      <c r="A345" s="39"/>
      <c r="B345" s="45"/>
      <c r="C345" s="326" t="s">
        <v>1</v>
      </c>
      <c r="D345" s="326" t="s">
        <v>3073</v>
      </c>
      <c r="E345" s="18" t="s">
        <v>1</v>
      </c>
      <c r="F345" s="327">
        <v>3.8100000000000001</v>
      </c>
      <c r="G345" s="39"/>
      <c r="H345" s="45"/>
    </row>
    <row r="346" s="2" customFormat="1" ht="16.8" customHeight="1">
      <c r="A346" s="39"/>
      <c r="B346" s="45"/>
      <c r="C346" s="326" t="s">
        <v>1</v>
      </c>
      <c r="D346" s="326" t="s">
        <v>283</v>
      </c>
      <c r="E346" s="18" t="s">
        <v>1</v>
      </c>
      <c r="F346" s="327">
        <v>25.25</v>
      </c>
      <c r="G346" s="39"/>
      <c r="H346" s="45"/>
    </row>
    <row r="347" s="2" customFormat="1" ht="16.8" customHeight="1">
      <c r="A347" s="39"/>
      <c r="B347" s="45"/>
      <c r="C347" s="322" t="s">
        <v>3146</v>
      </c>
      <c r="D347" s="323" t="s">
        <v>3147</v>
      </c>
      <c r="E347" s="324" t="s">
        <v>179</v>
      </c>
      <c r="F347" s="325">
        <v>50.890000000000001</v>
      </c>
      <c r="G347" s="39"/>
      <c r="H347" s="45"/>
    </row>
    <row r="348" s="2" customFormat="1" ht="16.8" customHeight="1">
      <c r="A348" s="39"/>
      <c r="B348" s="45"/>
      <c r="C348" s="326" t="s">
        <v>1</v>
      </c>
      <c r="D348" s="326" t="s">
        <v>3012</v>
      </c>
      <c r="E348" s="18" t="s">
        <v>1</v>
      </c>
      <c r="F348" s="327">
        <v>0</v>
      </c>
      <c r="G348" s="39"/>
      <c r="H348" s="45"/>
    </row>
    <row r="349" s="2" customFormat="1" ht="16.8" customHeight="1">
      <c r="A349" s="39"/>
      <c r="B349" s="45"/>
      <c r="C349" s="326" t="s">
        <v>1</v>
      </c>
      <c r="D349" s="326" t="s">
        <v>3055</v>
      </c>
      <c r="E349" s="18" t="s">
        <v>1</v>
      </c>
      <c r="F349" s="327">
        <v>0</v>
      </c>
      <c r="G349" s="39"/>
      <c r="H349" s="45"/>
    </row>
    <row r="350" s="2" customFormat="1" ht="16.8" customHeight="1">
      <c r="A350" s="39"/>
      <c r="B350" s="45"/>
      <c r="C350" s="326" t="s">
        <v>1</v>
      </c>
      <c r="D350" s="326" t="s">
        <v>3056</v>
      </c>
      <c r="E350" s="18" t="s">
        <v>1</v>
      </c>
      <c r="F350" s="327">
        <v>3.5299999999999998</v>
      </c>
      <c r="G350" s="39"/>
      <c r="H350" s="45"/>
    </row>
    <row r="351" s="2" customFormat="1" ht="16.8" customHeight="1">
      <c r="A351" s="39"/>
      <c r="B351" s="45"/>
      <c r="C351" s="326" t="s">
        <v>1</v>
      </c>
      <c r="D351" s="326" t="s">
        <v>3057</v>
      </c>
      <c r="E351" s="18" t="s">
        <v>1</v>
      </c>
      <c r="F351" s="327">
        <v>0</v>
      </c>
      <c r="G351" s="39"/>
      <c r="H351" s="45"/>
    </row>
    <row r="352" s="2" customFormat="1" ht="16.8" customHeight="1">
      <c r="A352" s="39"/>
      <c r="B352" s="45"/>
      <c r="C352" s="326" t="s">
        <v>1</v>
      </c>
      <c r="D352" s="326" t="s">
        <v>3058</v>
      </c>
      <c r="E352" s="18" t="s">
        <v>1</v>
      </c>
      <c r="F352" s="327">
        <v>16.670000000000002</v>
      </c>
      <c r="G352" s="39"/>
      <c r="H352" s="45"/>
    </row>
    <row r="353" s="2" customFormat="1" ht="16.8" customHeight="1">
      <c r="A353" s="39"/>
      <c r="B353" s="45"/>
      <c r="C353" s="326" t="s">
        <v>1</v>
      </c>
      <c r="D353" s="326" t="s">
        <v>3061</v>
      </c>
      <c r="E353" s="18" t="s">
        <v>1</v>
      </c>
      <c r="F353" s="327">
        <v>0</v>
      </c>
      <c r="G353" s="39"/>
      <c r="H353" s="45"/>
    </row>
    <row r="354" s="2" customFormat="1" ht="16.8" customHeight="1">
      <c r="A354" s="39"/>
      <c r="B354" s="45"/>
      <c r="C354" s="326" t="s">
        <v>1</v>
      </c>
      <c r="D354" s="326" t="s">
        <v>3026</v>
      </c>
      <c r="E354" s="18" t="s">
        <v>1</v>
      </c>
      <c r="F354" s="327">
        <v>3.7799999999999998</v>
      </c>
      <c r="G354" s="39"/>
      <c r="H354" s="45"/>
    </row>
    <row r="355" s="2" customFormat="1" ht="16.8" customHeight="1">
      <c r="A355" s="39"/>
      <c r="B355" s="45"/>
      <c r="C355" s="326" t="s">
        <v>1</v>
      </c>
      <c r="D355" s="326" t="s">
        <v>3062</v>
      </c>
      <c r="E355" s="18" t="s">
        <v>1</v>
      </c>
      <c r="F355" s="327">
        <v>0</v>
      </c>
      <c r="G355" s="39"/>
      <c r="H355" s="45"/>
    </row>
    <row r="356" s="2" customFormat="1" ht="16.8" customHeight="1">
      <c r="A356" s="39"/>
      <c r="B356" s="45"/>
      <c r="C356" s="326" t="s">
        <v>1</v>
      </c>
      <c r="D356" s="326" t="s">
        <v>398</v>
      </c>
      <c r="E356" s="18" t="s">
        <v>1</v>
      </c>
      <c r="F356" s="327">
        <v>16</v>
      </c>
      <c r="G356" s="39"/>
      <c r="H356" s="45"/>
    </row>
    <row r="357" s="2" customFormat="1" ht="16.8" customHeight="1">
      <c r="A357" s="39"/>
      <c r="B357" s="45"/>
      <c r="C357" s="326" t="s">
        <v>1</v>
      </c>
      <c r="D357" s="326" t="s">
        <v>3066</v>
      </c>
      <c r="E357" s="18" t="s">
        <v>1</v>
      </c>
      <c r="F357" s="327">
        <v>0</v>
      </c>
      <c r="G357" s="39"/>
      <c r="H357" s="45"/>
    </row>
    <row r="358" s="2" customFormat="1" ht="16.8" customHeight="1">
      <c r="A358" s="39"/>
      <c r="B358" s="45"/>
      <c r="C358" s="326" t="s">
        <v>1</v>
      </c>
      <c r="D358" s="326" t="s">
        <v>3067</v>
      </c>
      <c r="E358" s="18" t="s">
        <v>1</v>
      </c>
      <c r="F358" s="327">
        <v>10.91</v>
      </c>
      <c r="G358" s="39"/>
      <c r="H358" s="45"/>
    </row>
    <row r="359" s="2" customFormat="1" ht="16.8" customHeight="1">
      <c r="A359" s="39"/>
      <c r="B359" s="45"/>
      <c r="C359" s="326" t="s">
        <v>1</v>
      </c>
      <c r="D359" s="326" t="s">
        <v>283</v>
      </c>
      <c r="E359" s="18" t="s">
        <v>1</v>
      </c>
      <c r="F359" s="327">
        <v>50.890000000000001</v>
      </c>
      <c r="G359" s="39"/>
      <c r="H359" s="45"/>
    </row>
    <row r="360" s="2" customFormat="1" ht="16.8" customHeight="1">
      <c r="A360" s="39"/>
      <c r="B360" s="45"/>
      <c r="C360" s="322" t="s">
        <v>3148</v>
      </c>
      <c r="D360" s="323" t="s">
        <v>3149</v>
      </c>
      <c r="E360" s="324" t="s">
        <v>179</v>
      </c>
      <c r="F360" s="325">
        <v>10.82</v>
      </c>
      <c r="G360" s="39"/>
      <c r="H360" s="45"/>
    </row>
    <row r="361" s="2" customFormat="1" ht="16.8" customHeight="1">
      <c r="A361" s="39"/>
      <c r="B361" s="45"/>
      <c r="C361" s="326" t="s">
        <v>1</v>
      </c>
      <c r="D361" s="326" t="s">
        <v>3012</v>
      </c>
      <c r="E361" s="18" t="s">
        <v>1</v>
      </c>
      <c r="F361" s="327">
        <v>0</v>
      </c>
      <c r="G361" s="39"/>
      <c r="H361" s="45"/>
    </row>
    <row r="362" s="2" customFormat="1" ht="16.8" customHeight="1">
      <c r="A362" s="39"/>
      <c r="B362" s="45"/>
      <c r="C362" s="326" t="s">
        <v>1</v>
      </c>
      <c r="D362" s="326" t="s">
        <v>3027</v>
      </c>
      <c r="E362" s="18" t="s">
        <v>1</v>
      </c>
      <c r="F362" s="327">
        <v>0</v>
      </c>
      <c r="G362" s="39"/>
      <c r="H362" s="45"/>
    </row>
    <row r="363" s="2" customFormat="1" ht="16.8" customHeight="1">
      <c r="A363" s="39"/>
      <c r="B363" s="45"/>
      <c r="C363" s="326" t="s">
        <v>1</v>
      </c>
      <c r="D363" s="326" t="s">
        <v>3028</v>
      </c>
      <c r="E363" s="18" t="s">
        <v>1</v>
      </c>
      <c r="F363" s="327">
        <v>4.2999999999999998</v>
      </c>
      <c r="G363" s="39"/>
      <c r="H363" s="45"/>
    </row>
    <row r="364" s="2" customFormat="1" ht="16.8" customHeight="1">
      <c r="A364" s="39"/>
      <c r="B364" s="45"/>
      <c r="C364" s="326" t="s">
        <v>1</v>
      </c>
      <c r="D364" s="326" t="s">
        <v>3059</v>
      </c>
      <c r="E364" s="18" t="s">
        <v>1</v>
      </c>
      <c r="F364" s="327">
        <v>0</v>
      </c>
      <c r="G364" s="39"/>
      <c r="H364" s="45"/>
    </row>
    <row r="365" s="2" customFormat="1" ht="16.8" customHeight="1">
      <c r="A365" s="39"/>
      <c r="B365" s="45"/>
      <c r="C365" s="326" t="s">
        <v>1</v>
      </c>
      <c r="D365" s="326" t="s">
        <v>3060</v>
      </c>
      <c r="E365" s="18" t="s">
        <v>1</v>
      </c>
      <c r="F365" s="327">
        <v>3.2799999999999998</v>
      </c>
      <c r="G365" s="39"/>
      <c r="H365" s="45"/>
    </row>
    <row r="366" s="2" customFormat="1" ht="16.8" customHeight="1">
      <c r="A366" s="39"/>
      <c r="B366" s="45"/>
      <c r="C366" s="326" t="s">
        <v>1</v>
      </c>
      <c r="D366" s="326" t="s">
        <v>3063</v>
      </c>
      <c r="E366" s="18" t="s">
        <v>1</v>
      </c>
      <c r="F366" s="327">
        <v>0</v>
      </c>
      <c r="G366" s="39"/>
      <c r="H366" s="45"/>
    </row>
    <row r="367" s="2" customFormat="1" ht="16.8" customHeight="1">
      <c r="A367" s="39"/>
      <c r="B367" s="45"/>
      <c r="C367" s="326" t="s">
        <v>1</v>
      </c>
      <c r="D367" s="326" t="s">
        <v>2114</v>
      </c>
      <c r="E367" s="18" t="s">
        <v>1</v>
      </c>
      <c r="F367" s="327">
        <v>3.2400000000000002</v>
      </c>
      <c r="G367" s="39"/>
      <c r="H367" s="45"/>
    </row>
    <row r="368" s="2" customFormat="1" ht="16.8" customHeight="1">
      <c r="A368" s="39"/>
      <c r="B368" s="45"/>
      <c r="C368" s="326" t="s">
        <v>1</v>
      </c>
      <c r="D368" s="326" t="s">
        <v>283</v>
      </c>
      <c r="E368" s="18" t="s">
        <v>1</v>
      </c>
      <c r="F368" s="327">
        <v>10.82</v>
      </c>
      <c r="G368" s="39"/>
      <c r="H368" s="45"/>
    </row>
    <row r="369" s="2" customFormat="1" ht="16.8" customHeight="1">
      <c r="A369" s="39"/>
      <c r="B369" s="45"/>
      <c r="C369" s="322" t="s">
        <v>3150</v>
      </c>
      <c r="D369" s="323" t="s">
        <v>3151</v>
      </c>
      <c r="E369" s="324" t="s">
        <v>179</v>
      </c>
      <c r="F369" s="325">
        <v>28.219999999999999</v>
      </c>
      <c r="G369" s="39"/>
      <c r="H369" s="45"/>
    </row>
    <row r="370" s="2" customFormat="1" ht="16.8" customHeight="1">
      <c r="A370" s="39"/>
      <c r="B370" s="45"/>
      <c r="C370" s="326" t="s">
        <v>1</v>
      </c>
      <c r="D370" s="326" t="s">
        <v>3012</v>
      </c>
      <c r="E370" s="18" t="s">
        <v>1</v>
      </c>
      <c r="F370" s="327">
        <v>0</v>
      </c>
      <c r="G370" s="39"/>
      <c r="H370" s="45"/>
    </row>
    <row r="371" s="2" customFormat="1" ht="16.8" customHeight="1">
      <c r="A371" s="39"/>
      <c r="B371" s="45"/>
      <c r="C371" s="326" t="s">
        <v>1</v>
      </c>
      <c r="D371" s="326" t="s">
        <v>3029</v>
      </c>
      <c r="E371" s="18" t="s">
        <v>1</v>
      </c>
      <c r="F371" s="327">
        <v>0</v>
      </c>
      <c r="G371" s="39"/>
      <c r="H371" s="45"/>
    </row>
    <row r="372" s="2" customFormat="1" ht="16.8" customHeight="1">
      <c r="A372" s="39"/>
      <c r="B372" s="45"/>
      <c r="C372" s="326" t="s">
        <v>1</v>
      </c>
      <c r="D372" s="326" t="s">
        <v>3030</v>
      </c>
      <c r="E372" s="18" t="s">
        <v>1</v>
      </c>
      <c r="F372" s="327">
        <v>12.060000000000001</v>
      </c>
      <c r="G372" s="39"/>
      <c r="H372" s="45"/>
    </row>
    <row r="373" s="2" customFormat="1" ht="16.8" customHeight="1">
      <c r="A373" s="39"/>
      <c r="B373" s="45"/>
      <c r="C373" s="326" t="s">
        <v>1</v>
      </c>
      <c r="D373" s="326" t="s">
        <v>3031</v>
      </c>
      <c r="E373" s="18" t="s">
        <v>1</v>
      </c>
      <c r="F373" s="327">
        <v>0</v>
      </c>
      <c r="G373" s="39"/>
      <c r="H373" s="45"/>
    </row>
    <row r="374" s="2" customFormat="1" ht="16.8" customHeight="1">
      <c r="A374" s="39"/>
      <c r="B374" s="45"/>
      <c r="C374" s="326" t="s">
        <v>1</v>
      </c>
      <c r="D374" s="326" t="s">
        <v>3032</v>
      </c>
      <c r="E374" s="18" t="s">
        <v>1</v>
      </c>
      <c r="F374" s="327">
        <v>2.2200000000000002</v>
      </c>
      <c r="G374" s="39"/>
      <c r="H374" s="45"/>
    </row>
    <row r="375" s="2" customFormat="1" ht="16.8" customHeight="1">
      <c r="A375" s="39"/>
      <c r="B375" s="45"/>
      <c r="C375" s="326" t="s">
        <v>1</v>
      </c>
      <c r="D375" s="326" t="s">
        <v>3033</v>
      </c>
      <c r="E375" s="18" t="s">
        <v>1</v>
      </c>
      <c r="F375" s="327">
        <v>0</v>
      </c>
      <c r="G375" s="39"/>
      <c r="H375" s="45"/>
    </row>
    <row r="376" s="2" customFormat="1" ht="16.8" customHeight="1">
      <c r="A376" s="39"/>
      <c r="B376" s="45"/>
      <c r="C376" s="326" t="s">
        <v>1</v>
      </c>
      <c r="D376" s="326" t="s">
        <v>3034</v>
      </c>
      <c r="E376" s="18" t="s">
        <v>1</v>
      </c>
      <c r="F376" s="327">
        <v>13.94</v>
      </c>
      <c r="G376" s="39"/>
      <c r="H376" s="45"/>
    </row>
    <row r="377" s="2" customFormat="1" ht="16.8" customHeight="1">
      <c r="A377" s="39"/>
      <c r="B377" s="45"/>
      <c r="C377" s="326" t="s">
        <v>1</v>
      </c>
      <c r="D377" s="326" t="s">
        <v>283</v>
      </c>
      <c r="E377" s="18" t="s">
        <v>1</v>
      </c>
      <c r="F377" s="327">
        <v>28.219999999999999</v>
      </c>
      <c r="G377" s="39"/>
      <c r="H377" s="45"/>
    </row>
    <row r="378" s="2" customFormat="1" ht="16.8" customHeight="1">
      <c r="A378" s="39"/>
      <c r="B378" s="45"/>
      <c r="C378" s="322" t="s">
        <v>3152</v>
      </c>
      <c r="D378" s="323" t="s">
        <v>3153</v>
      </c>
      <c r="E378" s="324" t="s">
        <v>179</v>
      </c>
      <c r="F378" s="325">
        <v>3.8900000000000001</v>
      </c>
      <c r="G378" s="39"/>
      <c r="H378" s="45"/>
    </row>
    <row r="379" s="2" customFormat="1" ht="16.8" customHeight="1">
      <c r="A379" s="39"/>
      <c r="B379" s="45"/>
      <c r="C379" s="326" t="s">
        <v>1</v>
      </c>
      <c r="D379" s="326" t="s">
        <v>3012</v>
      </c>
      <c r="E379" s="18" t="s">
        <v>1</v>
      </c>
      <c r="F379" s="327">
        <v>0</v>
      </c>
      <c r="G379" s="39"/>
      <c r="H379" s="45"/>
    </row>
    <row r="380" s="2" customFormat="1" ht="16.8" customHeight="1">
      <c r="A380" s="39"/>
      <c r="B380" s="45"/>
      <c r="C380" s="326" t="s">
        <v>1</v>
      </c>
      <c r="D380" s="326" t="s">
        <v>3035</v>
      </c>
      <c r="E380" s="18" t="s">
        <v>1</v>
      </c>
      <c r="F380" s="327">
        <v>0</v>
      </c>
      <c r="G380" s="39"/>
      <c r="H380" s="45"/>
    </row>
    <row r="381" s="2" customFormat="1" ht="16.8" customHeight="1">
      <c r="A381" s="39"/>
      <c r="B381" s="45"/>
      <c r="C381" s="326" t="s">
        <v>1</v>
      </c>
      <c r="D381" s="326" t="s">
        <v>3036</v>
      </c>
      <c r="E381" s="18" t="s">
        <v>1</v>
      </c>
      <c r="F381" s="327">
        <v>3.8900000000000001</v>
      </c>
      <c r="G381" s="39"/>
      <c r="H381" s="45"/>
    </row>
    <row r="382" s="2" customFormat="1" ht="16.8" customHeight="1">
      <c r="A382" s="39"/>
      <c r="B382" s="45"/>
      <c r="C382" s="322" t="s">
        <v>3154</v>
      </c>
      <c r="D382" s="323" t="s">
        <v>3155</v>
      </c>
      <c r="E382" s="324" t="s">
        <v>179</v>
      </c>
      <c r="F382" s="325">
        <v>21.081</v>
      </c>
      <c r="G382" s="39"/>
      <c r="H382" s="45"/>
    </row>
    <row r="383" s="2" customFormat="1" ht="16.8" customHeight="1">
      <c r="A383" s="39"/>
      <c r="B383" s="45"/>
      <c r="C383" s="326" t="s">
        <v>1</v>
      </c>
      <c r="D383" s="326" t="s">
        <v>3012</v>
      </c>
      <c r="E383" s="18" t="s">
        <v>1</v>
      </c>
      <c r="F383" s="327">
        <v>0</v>
      </c>
      <c r="G383" s="39"/>
      <c r="H383" s="45"/>
    </row>
    <row r="384" s="2" customFormat="1" ht="16.8" customHeight="1">
      <c r="A384" s="39"/>
      <c r="B384" s="45"/>
      <c r="C384" s="326" t="s">
        <v>1</v>
      </c>
      <c r="D384" s="326" t="s">
        <v>3013</v>
      </c>
      <c r="E384" s="18" t="s">
        <v>1</v>
      </c>
      <c r="F384" s="327">
        <v>0</v>
      </c>
      <c r="G384" s="39"/>
      <c r="H384" s="45"/>
    </row>
    <row r="385" s="2" customFormat="1" ht="16.8" customHeight="1">
      <c r="A385" s="39"/>
      <c r="B385" s="45"/>
      <c r="C385" s="326" t="s">
        <v>1</v>
      </c>
      <c r="D385" s="326" t="s">
        <v>3156</v>
      </c>
      <c r="E385" s="18" t="s">
        <v>1</v>
      </c>
      <c r="F385" s="327">
        <v>8.4199999999999999</v>
      </c>
      <c r="G385" s="39"/>
      <c r="H385" s="45"/>
    </row>
    <row r="386" s="2" customFormat="1" ht="16.8" customHeight="1">
      <c r="A386" s="39"/>
      <c r="B386" s="45"/>
      <c r="C386" s="326" t="s">
        <v>1</v>
      </c>
      <c r="D386" s="326" t="s">
        <v>3015</v>
      </c>
      <c r="E386" s="18" t="s">
        <v>1</v>
      </c>
      <c r="F386" s="327">
        <v>0</v>
      </c>
      <c r="G386" s="39"/>
      <c r="H386" s="45"/>
    </row>
    <row r="387" s="2" customFormat="1" ht="16.8" customHeight="1">
      <c r="A387" s="39"/>
      <c r="B387" s="45"/>
      <c r="C387" s="326" t="s">
        <v>1</v>
      </c>
      <c r="D387" s="326" t="s">
        <v>3016</v>
      </c>
      <c r="E387" s="18" t="s">
        <v>1</v>
      </c>
      <c r="F387" s="327">
        <v>19.460000000000001</v>
      </c>
      <c r="G387" s="39"/>
      <c r="H387" s="45"/>
    </row>
    <row r="388" s="2" customFormat="1" ht="16.8" customHeight="1">
      <c r="A388" s="39"/>
      <c r="B388" s="45"/>
      <c r="C388" s="326" t="s">
        <v>1</v>
      </c>
      <c r="D388" s="326" t="s">
        <v>3157</v>
      </c>
      <c r="E388" s="18" t="s">
        <v>1</v>
      </c>
      <c r="F388" s="327">
        <v>-6.7990000000000004</v>
      </c>
      <c r="G388" s="39"/>
      <c r="H388" s="45"/>
    </row>
    <row r="389" s="2" customFormat="1" ht="16.8" customHeight="1">
      <c r="A389" s="39"/>
      <c r="B389" s="45"/>
      <c r="C389" s="326" t="s">
        <v>1</v>
      </c>
      <c r="D389" s="326" t="s">
        <v>283</v>
      </c>
      <c r="E389" s="18" t="s">
        <v>1</v>
      </c>
      <c r="F389" s="327">
        <v>21.081</v>
      </c>
      <c r="G389" s="39"/>
      <c r="H389" s="45"/>
    </row>
    <row r="390" s="2" customFormat="1" ht="16.8" customHeight="1">
      <c r="A390" s="39"/>
      <c r="B390" s="45"/>
      <c r="C390" s="322" t="s">
        <v>3158</v>
      </c>
      <c r="D390" s="323" t="s">
        <v>3159</v>
      </c>
      <c r="E390" s="324" t="s">
        <v>179</v>
      </c>
      <c r="F390" s="325">
        <v>6.7990000000000004</v>
      </c>
      <c r="G390" s="39"/>
      <c r="H390" s="45"/>
    </row>
    <row r="391" s="2" customFormat="1" ht="16.8" customHeight="1">
      <c r="A391" s="39"/>
      <c r="B391" s="45"/>
      <c r="C391" s="326" t="s">
        <v>1</v>
      </c>
      <c r="D391" s="326" t="s">
        <v>3012</v>
      </c>
      <c r="E391" s="18" t="s">
        <v>1</v>
      </c>
      <c r="F391" s="327">
        <v>0</v>
      </c>
      <c r="G391" s="39"/>
      <c r="H391" s="45"/>
    </row>
    <row r="392" s="2" customFormat="1" ht="16.8" customHeight="1">
      <c r="A392" s="39"/>
      <c r="B392" s="45"/>
      <c r="C392" s="326" t="s">
        <v>1</v>
      </c>
      <c r="D392" s="326" t="s">
        <v>3013</v>
      </c>
      <c r="E392" s="18" t="s">
        <v>1</v>
      </c>
      <c r="F392" s="327">
        <v>0</v>
      </c>
      <c r="G392" s="39"/>
      <c r="H392" s="45"/>
    </row>
    <row r="393" s="2" customFormat="1" ht="16.8" customHeight="1">
      <c r="A393" s="39"/>
      <c r="B393" s="45"/>
      <c r="C393" s="326" t="s">
        <v>1</v>
      </c>
      <c r="D393" s="326" t="s">
        <v>76</v>
      </c>
      <c r="E393" s="18" t="s">
        <v>1</v>
      </c>
      <c r="F393" s="327">
        <v>0</v>
      </c>
      <c r="G393" s="39"/>
      <c r="H393" s="45"/>
    </row>
    <row r="394" s="2" customFormat="1" ht="16.8" customHeight="1">
      <c r="A394" s="39"/>
      <c r="B394" s="45"/>
      <c r="C394" s="326" t="s">
        <v>1</v>
      </c>
      <c r="D394" s="326" t="s">
        <v>3015</v>
      </c>
      <c r="E394" s="18" t="s">
        <v>1</v>
      </c>
      <c r="F394" s="327">
        <v>0</v>
      </c>
      <c r="G394" s="39"/>
      <c r="H394" s="45"/>
    </row>
    <row r="395" s="2" customFormat="1" ht="16.8" customHeight="1">
      <c r="A395" s="39"/>
      <c r="B395" s="45"/>
      <c r="C395" s="326" t="s">
        <v>1</v>
      </c>
      <c r="D395" s="326" t="s">
        <v>3160</v>
      </c>
      <c r="E395" s="18" t="s">
        <v>1</v>
      </c>
      <c r="F395" s="327">
        <v>6.7990000000000004</v>
      </c>
      <c r="G395" s="39"/>
      <c r="H395" s="45"/>
    </row>
    <row r="396" s="2" customFormat="1" ht="16.8" customHeight="1">
      <c r="A396" s="39"/>
      <c r="B396" s="45"/>
      <c r="C396" s="326" t="s">
        <v>1</v>
      </c>
      <c r="D396" s="326" t="s">
        <v>283</v>
      </c>
      <c r="E396" s="18" t="s">
        <v>1</v>
      </c>
      <c r="F396" s="327">
        <v>6.7990000000000004</v>
      </c>
      <c r="G396" s="39"/>
      <c r="H396" s="45"/>
    </row>
    <row r="397" s="2" customFormat="1" ht="16.8" customHeight="1">
      <c r="A397" s="39"/>
      <c r="B397" s="45"/>
      <c r="C397" s="322" t="s">
        <v>3161</v>
      </c>
      <c r="D397" s="323" t="s">
        <v>3162</v>
      </c>
      <c r="E397" s="324" t="s">
        <v>179</v>
      </c>
      <c r="F397" s="325">
        <v>8.4900000000000002</v>
      </c>
      <c r="G397" s="39"/>
      <c r="H397" s="45"/>
    </row>
    <row r="398" s="2" customFormat="1" ht="16.8" customHeight="1">
      <c r="A398" s="39"/>
      <c r="B398" s="45"/>
      <c r="C398" s="326" t="s">
        <v>1</v>
      </c>
      <c r="D398" s="326" t="s">
        <v>3163</v>
      </c>
      <c r="E398" s="18" t="s">
        <v>1</v>
      </c>
      <c r="F398" s="327">
        <v>0</v>
      </c>
      <c r="G398" s="39"/>
      <c r="H398" s="45"/>
    </row>
    <row r="399" s="2" customFormat="1" ht="16.8" customHeight="1">
      <c r="A399" s="39"/>
      <c r="B399" s="45"/>
      <c r="C399" s="326" t="s">
        <v>1</v>
      </c>
      <c r="D399" s="326" t="s">
        <v>358</v>
      </c>
      <c r="E399" s="18" t="s">
        <v>1</v>
      </c>
      <c r="F399" s="327">
        <v>0</v>
      </c>
      <c r="G399" s="39"/>
      <c r="H399" s="45"/>
    </row>
    <row r="400" s="2" customFormat="1" ht="16.8" customHeight="1">
      <c r="A400" s="39"/>
      <c r="B400" s="45"/>
      <c r="C400" s="326" t="s">
        <v>1</v>
      </c>
      <c r="D400" s="326" t="s">
        <v>3164</v>
      </c>
      <c r="E400" s="18" t="s">
        <v>1</v>
      </c>
      <c r="F400" s="327">
        <v>8.4900000000000002</v>
      </c>
      <c r="G400" s="39"/>
      <c r="H400" s="45"/>
    </row>
    <row r="401" s="2" customFormat="1">
      <c r="A401" s="39"/>
      <c r="B401" s="45"/>
      <c r="C401" s="322" t="s">
        <v>3165</v>
      </c>
      <c r="D401" s="323" t="s">
        <v>3166</v>
      </c>
      <c r="E401" s="324" t="s">
        <v>179</v>
      </c>
      <c r="F401" s="325">
        <v>0</v>
      </c>
      <c r="G401" s="39"/>
      <c r="H401" s="45"/>
    </row>
    <row r="402" s="2" customFormat="1" ht="26.4" customHeight="1">
      <c r="A402" s="39"/>
      <c r="B402" s="45"/>
      <c r="C402" s="321" t="s">
        <v>3167</v>
      </c>
      <c r="D402" s="321" t="s">
        <v>88</v>
      </c>
      <c r="E402" s="39"/>
      <c r="F402" s="39"/>
      <c r="G402" s="39"/>
      <c r="H402" s="45"/>
    </row>
    <row r="403" s="2" customFormat="1" ht="16.8" customHeight="1">
      <c r="A403" s="39"/>
      <c r="B403" s="45"/>
      <c r="C403" s="322" t="s">
        <v>3010</v>
      </c>
      <c r="D403" s="323" t="s">
        <v>3011</v>
      </c>
      <c r="E403" s="324" t="s">
        <v>179</v>
      </c>
      <c r="F403" s="325">
        <v>339.39999999999998</v>
      </c>
      <c r="G403" s="39"/>
      <c r="H403" s="45"/>
    </row>
    <row r="404" s="2" customFormat="1" ht="16.8" customHeight="1">
      <c r="A404" s="39"/>
      <c r="B404" s="45"/>
      <c r="C404" s="326" t="s">
        <v>1</v>
      </c>
      <c r="D404" s="326" t="s">
        <v>3012</v>
      </c>
      <c r="E404" s="18" t="s">
        <v>1</v>
      </c>
      <c r="F404" s="327">
        <v>0</v>
      </c>
      <c r="G404" s="39"/>
      <c r="H404" s="45"/>
    </row>
    <row r="405" s="2" customFormat="1" ht="16.8" customHeight="1">
      <c r="A405" s="39"/>
      <c r="B405" s="45"/>
      <c r="C405" s="326" t="s">
        <v>1</v>
      </c>
      <c r="D405" s="326" t="s">
        <v>3013</v>
      </c>
      <c r="E405" s="18" t="s">
        <v>1</v>
      </c>
      <c r="F405" s="327">
        <v>0</v>
      </c>
      <c r="G405" s="39"/>
      <c r="H405" s="45"/>
    </row>
    <row r="406" s="2" customFormat="1" ht="16.8" customHeight="1">
      <c r="A406" s="39"/>
      <c r="B406" s="45"/>
      <c r="C406" s="326" t="s">
        <v>1</v>
      </c>
      <c r="D406" s="326" t="s">
        <v>3014</v>
      </c>
      <c r="E406" s="18" t="s">
        <v>1</v>
      </c>
      <c r="F406" s="327">
        <v>38.18</v>
      </c>
      <c r="G406" s="39"/>
      <c r="H406" s="45"/>
    </row>
    <row r="407" s="2" customFormat="1" ht="16.8" customHeight="1">
      <c r="A407" s="39"/>
      <c r="B407" s="45"/>
      <c r="C407" s="326" t="s">
        <v>1</v>
      </c>
      <c r="D407" s="326" t="s">
        <v>3015</v>
      </c>
      <c r="E407" s="18" t="s">
        <v>1</v>
      </c>
      <c r="F407" s="327">
        <v>0</v>
      </c>
      <c r="G407" s="39"/>
      <c r="H407" s="45"/>
    </row>
    <row r="408" s="2" customFormat="1" ht="16.8" customHeight="1">
      <c r="A408" s="39"/>
      <c r="B408" s="45"/>
      <c r="C408" s="326" t="s">
        <v>1</v>
      </c>
      <c r="D408" s="326" t="s">
        <v>3016</v>
      </c>
      <c r="E408" s="18" t="s">
        <v>1</v>
      </c>
      <c r="F408" s="327">
        <v>19.460000000000001</v>
      </c>
      <c r="G408" s="39"/>
      <c r="H408" s="45"/>
    </row>
    <row r="409" s="2" customFormat="1" ht="16.8" customHeight="1">
      <c r="A409" s="39"/>
      <c r="B409" s="45"/>
      <c r="C409" s="326" t="s">
        <v>1</v>
      </c>
      <c r="D409" s="326" t="s">
        <v>3017</v>
      </c>
      <c r="E409" s="18" t="s">
        <v>1</v>
      </c>
      <c r="F409" s="327">
        <v>0</v>
      </c>
      <c r="G409" s="39"/>
      <c r="H409" s="45"/>
    </row>
    <row r="410" s="2" customFormat="1" ht="16.8" customHeight="1">
      <c r="A410" s="39"/>
      <c r="B410" s="45"/>
      <c r="C410" s="326" t="s">
        <v>1</v>
      </c>
      <c r="D410" s="326" t="s">
        <v>3018</v>
      </c>
      <c r="E410" s="18" t="s">
        <v>1</v>
      </c>
      <c r="F410" s="327">
        <v>2.7999999999999998</v>
      </c>
      <c r="G410" s="39"/>
      <c r="H410" s="45"/>
    </row>
    <row r="411" s="2" customFormat="1" ht="16.8" customHeight="1">
      <c r="A411" s="39"/>
      <c r="B411" s="45"/>
      <c r="C411" s="326" t="s">
        <v>1</v>
      </c>
      <c r="D411" s="326" t="s">
        <v>3019</v>
      </c>
      <c r="E411" s="18" t="s">
        <v>1</v>
      </c>
      <c r="F411" s="327">
        <v>0</v>
      </c>
      <c r="G411" s="39"/>
      <c r="H411" s="45"/>
    </row>
    <row r="412" s="2" customFormat="1" ht="16.8" customHeight="1">
      <c r="A412" s="39"/>
      <c r="B412" s="45"/>
      <c r="C412" s="326" t="s">
        <v>1</v>
      </c>
      <c r="D412" s="326" t="s">
        <v>3020</v>
      </c>
      <c r="E412" s="18" t="s">
        <v>1</v>
      </c>
      <c r="F412" s="327">
        <v>4.7800000000000002</v>
      </c>
      <c r="G412" s="39"/>
      <c r="H412" s="45"/>
    </row>
    <row r="413" s="2" customFormat="1" ht="16.8" customHeight="1">
      <c r="A413" s="39"/>
      <c r="B413" s="45"/>
      <c r="C413" s="326" t="s">
        <v>1</v>
      </c>
      <c r="D413" s="326" t="s">
        <v>3021</v>
      </c>
      <c r="E413" s="18" t="s">
        <v>1</v>
      </c>
      <c r="F413" s="327">
        <v>0</v>
      </c>
      <c r="G413" s="39"/>
      <c r="H413" s="45"/>
    </row>
    <row r="414" s="2" customFormat="1" ht="16.8" customHeight="1">
      <c r="A414" s="39"/>
      <c r="B414" s="45"/>
      <c r="C414" s="326" t="s">
        <v>1</v>
      </c>
      <c r="D414" s="326" t="s">
        <v>3022</v>
      </c>
      <c r="E414" s="18" t="s">
        <v>1</v>
      </c>
      <c r="F414" s="327">
        <v>6.3899999999999997</v>
      </c>
      <c r="G414" s="39"/>
      <c r="H414" s="45"/>
    </row>
    <row r="415" s="2" customFormat="1" ht="16.8" customHeight="1">
      <c r="A415" s="39"/>
      <c r="B415" s="45"/>
      <c r="C415" s="326" t="s">
        <v>1</v>
      </c>
      <c r="D415" s="326" t="s">
        <v>3023</v>
      </c>
      <c r="E415" s="18" t="s">
        <v>1</v>
      </c>
      <c r="F415" s="327">
        <v>0</v>
      </c>
      <c r="G415" s="39"/>
      <c r="H415" s="45"/>
    </row>
    <row r="416" s="2" customFormat="1" ht="16.8" customHeight="1">
      <c r="A416" s="39"/>
      <c r="B416" s="45"/>
      <c r="C416" s="326" t="s">
        <v>1</v>
      </c>
      <c r="D416" s="326" t="s">
        <v>3024</v>
      </c>
      <c r="E416" s="18" t="s">
        <v>1</v>
      </c>
      <c r="F416" s="327">
        <v>0.89000000000000001</v>
      </c>
      <c r="G416" s="39"/>
      <c r="H416" s="45"/>
    </row>
    <row r="417" s="2" customFormat="1" ht="16.8" customHeight="1">
      <c r="A417" s="39"/>
      <c r="B417" s="45"/>
      <c r="C417" s="326" t="s">
        <v>1</v>
      </c>
      <c r="D417" s="326" t="s">
        <v>3025</v>
      </c>
      <c r="E417" s="18" t="s">
        <v>1</v>
      </c>
      <c r="F417" s="327">
        <v>0</v>
      </c>
      <c r="G417" s="39"/>
      <c r="H417" s="45"/>
    </row>
    <row r="418" s="2" customFormat="1" ht="16.8" customHeight="1">
      <c r="A418" s="39"/>
      <c r="B418" s="45"/>
      <c r="C418" s="326" t="s">
        <v>1</v>
      </c>
      <c r="D418" s="326" t="s">
        <v>3026</v>
      </c>
      <c r="E418" s="18" t="s">
        <v>1</v>
      </c>
      <c r="F418" s="327">
        <v>3.7799999999999998</v>
      </c>
      <c r="G418" s="39"/>
      <c r="H418" s="45"/>
    </row>
    <row r="419" s="2" customFormat="1" ht="16.8" customHeight="1">
      <c r="A419" s="39"/>
      <c r="B419" s="45"/>
      <c r="C419" s="326" t="s">
        <v>1</v>
      </c>
      <c r="D419" s="326" t="s">
        <v>3027</v>
      </c>
      <c r="E419" s="18" t="s">
        <v>1</v>
      </c>
      <c r="F419" s="327">
        <v>0</v>
      </c>
      <c r="G419" s="39"/>
      <c r="H419" s="45"/>
    </row>
    <row r="420" s="2" customFormat="1" ht="16.8" customHeight="1">
      <c r="A420" s="39"/>
      <c r="B420" s="45"/>
      <c r="C420" s="326" t="s">
        <v>1</v>
      </c>
      <c r="D420" s="326" t="s">
        <v>3028</v>
      </c>
      <c r="E420" s="18" t="s">
        <v>1</v>
      </c>
      <c r="F420" s="327">
        <v>4.2999999999999998</v>
      </c>
      <c r="G420" s="39"/>
      <c r="H420" s="45"/>
    </row>
    <row r="421" s="2" customFormat="1" ht="16.8" customHeight="1">
      <c r="A421" s="39"/>
      <c r="B421" s="45"/>
      <c r="C421" s="326" t="s">
        <v>1</v>
      </c>
      <c r="D421" s="326" t="s">
        <v>3029</v>
      </c>
      <c r="E421" s="18" t="s">
        <v>1</v>
      </c>
      <c r="F421" s="327">
        <v>0</v>
      </c>
      <c r="G421" s="39"/>
      <c r="H421" s="45"/>
    </row>
    <row r="422" s="2" customFormat="1" ht="16.8" customHeight="1">
      <c r="A422" s="39"/>
      <c r="B422" s="45"/>
      <c r="C422" s="326" t="s">
        <v>1</v>
      </c>
      <c r="D422" s="326" t="s">
        <v>3030</v>
      </c>
      <c r="E422" s="18" t="s">
        <v>1</v>
      </c>
      <c r="F422" s="327">
        <v>12.060000000000001</v>
      </c>
      <c r="G422" s="39"/>
      <c r="H422" s="45"/>
    </row>
    <row r="423" s="2" customFormat="1" ht="16.8" customHeight="1">
      <c r="A423" s="39"/>
      <c r="B423" s="45"/>
      <c r="C423" s="326" t="s">
        <v>1</v>
      </c>
      <c r="D423" s="326" t="s">
        <v>323</v>
      </c>
      <c r="E423" s="18" t="s">
        <v>1</v>
      </c>
      <c r="F423" s="327">
        <v>92.640000000000001</v>
      </c>
      <c r="G423" s="39"/>
      <c r="H423" s="45"/>
    </row>
    <row r="424" s="2" customFormat="1" ht="16.8" customHeight="1">
      <c r="A424" s="39"/>
      <c r="B424" s="45"/>
      <c r="C424" s="326" t="s">
        <v>1</v>
      </c>
      <c r="D424" s="326" t="s">
        <v>3031</v>
      </c>
      <c r="E424" s="18" t="s">
        <v>1</v>
      </c>
      <c r="F424" s="327">
        <v>0</v>
      </c>
      <c r="G424" s="39"/>
      <c r="H424" s="45"/>
    </row>
    <row r="425" s="2" customFormat="1" ht="16.8" customHeight="1">
      <c r="A425" s="39"/>
      <c r="B425" s="45"/>
      <c r="C425" s="326" t="s">
        <v>1</v>
      </c>
      <c r="D425" s="326" t="s">
        <v>3032</v>
      </c>
      <c r="E425" s="18" t="s">
        <v>1</v>
      </c>
      <c r="F425" s="327">
        <v>2.2200000000000002</v>
      </c>
      <c r="G425" s="39"/>
      <c r="H425" s="45"/>
    </row>
    <row r="426" s="2" customFormat="1" ht="16.8" customHeight="1">
      <c r="A426" s="39"/>
      <c r="B426" s="45"/>
      <c r="C426" s="326" t="s">
        <v>1</v>
      </c>
      <c r="D426" s="326" t="s">
        <v>3033</v>
      </c>
      <c r="E426" s="18" t="s">
        <v>1</v>
      </c>
      <c r="F426" s="327">
        <v>0</v>
      </c>
      <c r="G426" s="39"/>
      <c r="H426" s="45"/>
    </row>
    <row r="427" s="2" customFormat="1" ht="16.8" customHeight="1">
      <c r="A427" s="39"/>
      <c r="B427" s="45"/>
      <c r="C427" s="326" t="s">
        <v>1</v>
      </c>
      <c r="D427" s="326" t="s">
        <v>3034</v>
      </c>
      <c r="E427" s="18" t="s">
        <v>1</v>
      </c>
      <c r="F427" s="327">
        <v>13.94</v>
      </c>
      <c r="G427" s="39"/>
      <c r="H427" s="45"/>
    </row>
    <row r="428" s="2" customFormat="1" ht="16.8" customHeight="1">
      <c r="A428" s="39"/>
      <c r="B428" s="45"/>
      <c r="C428" s="326" t="s">
        <v>1</v>
      </c>
      <c r="D428" s="326" t="s">
        <v>3035</v>
      </c>
      <c r="E428" s="18" t="s">
        <v>1</v>
      </c>
      <c r="F428" s="327">
        <v>0</v>
      </c>
      <c r="G428" s="39"/>
      <c r="H428" s="45"/>
    </row>
    <row r="429" s="2" customFormat="1" ht="16.8" customHeight="1">
      <c r="A429" s="39"/>
      <c r="B429" s="45"/>
      <c r="C429" s="326" t="s">
        <v>1</v>
      </c>
      <c r="D429" s="326" t="s">
        <v>3036</v>
      </c>
      <c r="E429" s="18" t="s">
        <v>1</v>
      </c>
      <c r="F429" s="327">
        <v>3.8900000000000001</v>
      </c>
      <c r="G429" s="39"/>
      <c r="H429" s="45"/>
    </row>
    <row r="430" s="2" customFormat="1" ht="16.8" customHeight="1">
      <c r="A430" s="39"/>
      <c r="B430" s="45"/>
      <c r="C430" s="326" t="s">
        <v>1</v>
      </c>
      <c r="D430" s="326" t="s">
        <v>3037</v>
      </c>
      <c r="E430" s="18" t="s">
        <v>1</v>
      </c>
      <c r="F430" s="327">
        <v>0</v>
      </c>
      <c r="G430" s="39"/>
      <c r="H430" s="45"/>
    </row>
    <row r="431" s="2" customFormat="1" ht="16.8" customHeight="1">
      <c r="A431" s="39"/>
      <c r="B431" s="45"/>
      <c r="C431" s="326" t="s">
        <v>1</v>
      </c>
      <c r="D431" s="326" t="s">
        <v>3038</v>
      </c>
      <c r="E431" s="18" t="s">
        <v>1</v>
      </c>
      <c r="F431" s="327">
        <v>24.079999999999998</v>
      </c>
      <c r="G431" s="39"/>
      <c r="H431" s="45"/>
    </row>
    <row r="432" s="2" customFormat="1" ht="16.8" customHeight="1">
      <c r="A432" s="39"/>
      <c r="B432" s="45"/>
      <c r="C432" s="326" t="s">
        <v>1</v>
      </c>
      <c r="D432" s="326" t="s">
        <v>3039</v>
      </c>
      <c r="E432" s="18" t="s">
        <v>1</v>
      </c>
      <c r="F432" s="327">
        <v>0</v>
      </c>
      <c r="G432" s="39"/>
      <c r="H432" s="45"/>
    </row>
    <row r="433" s="2" customFormat="1" ht="16.8" customHeight="1">
      <c r="A433" s="39"/>
      <c r="B433" s="45"/>
      <c r="C433" s="326" t="s">
        <v>1</v>
      </c>
      <c r="D433" s="326" t="s">
        <v>2102</v>
      </c>
      <c r="E433" s="18" t="s">
        <v>1</v>
      </c>
      <c r="F433" s="327">
        <v>2.8999999999999999</v>
      </c>
      <c r="G433" s="39"/>
      <c r="H433" s="45"/>
    </row>
    <row r="434" s="2" customFormat="1" ht="16.8" customHeight="1">
      <c r="A434" s="39"/>
      <c r="B434" s="45"/>
      <c r="C434" s="326" t="s">
        <v>1</v>
      </c>
      <c r="D434" s="326" t="s">
        <v>3040</v>
      </c>
      <c r="E434" s="18" t="s">
        <v>1</v>
      </c>
      <c r="F434" s="327">
        <v>0</v>
      </c>
      <c r="G434" s="39"/>
      <c r="H434" s="45"/>
    </row>
    <row r="435" s="2" customFormat="1" ht="16.8" customHeight="1">
      <c r="A435" s="39"/>
      <c r="B435" s="45"/>
      <c r="C435" s="326" t="s">
        <v>1</v>
      </c>
      <c r="D435" s="326" t="s">
        <v>3041</v>
      </c>
      <c r="E435" s="18" t="s">
        <v>1</v>
      </c>
      <c r="F435" s="327">
        <v>16.620000000000001</v>
      </c>
      <c r="G435" s="39"/>
      <c r="H435" s="45"/>
    </row>
    <row r="436" s="2" customFormat="1" ht="16.8" customHeight="1">
      <c r="A436" s="39"/>
      <c r="B436" s="45"/>
      <c r="C436" s="326" t="s">
        <v>1</v>
      </c>
      <c r="D436" s="326" t="s">
        <v>3042</v>
      </c>
      <c r="E436" s="18" t="s">
        <v>1</v>
      </c>
      <c r="F436" s="327">
        <v>0</v>
      </c>
      <c r="G436" s="39"/>
      <c r="H436" s="45"/>
    </row>
    <row r="437" s="2" customFormat="1" ht="16.8" customHeight="1">
      <c r="A437" s="39"/>
      <c r="B437" s="45"/>
      <c r="C437" s="326" t="s">
        <v>1</v>
      </c>
      <c r="D437" s="326" t="s">
        <v>3043</v>
      </c>
      <c r="E437" s="18" t="s">
        <v>1</v>
      </c>
      <c r="F437" s="327">
        <v>3.3900000000000001</v>
      </c>
      <c r="G437" s="39"/>
      <c r="H437" s="45"/>
    </row>
    <row r="438" s="2" customFormat="1" ht="16.8" customHeight="1">
      <c r="A438" s="39"/>
      <c r="B438" s="45"/>
      <c r="C438" s="326" t="s">
        <v>1</v>
      </c>
      <c r="D438" s="326" t="s">
        <v>3044</v>
      </c>
      <c r="E438" s="18" t="s">
        <v>1</v>
      </c>
      <c r="F438" s="327">
        <v>0</v>
      </c>
      <c r="G438" s="39"/>
      <c r="H438" s="45"/>
    </row>
    <row r="439" s="2" customFormat="1" ht="16.8" customHeight="1">
      <c r="A439" s="39"/>
      <c r="B439" s="45"/>
      <c r="C439" s="326" t="s">
        <v>1</v>
      </c>
      <c r="D439" s="326" t="s">
        <v>3045</v>
      </c>
      <c r="E439" s="18" t="s">
        <v>1</v>
      </c>
      <c r="F439" s="327">
        <v>2.96</v>
      </c>
      <c r="G439" s="39"/>
      <c r="H439" s="45"/>
    </row>
    <row r="440" s="2" customFormat="1" ht="16.8" customHeight="1">
      <c r="A440" s="39"/>
      <c r="B440" s="45"/>
      <c r="C440" s="326" t="s">
        <v>1</v>
      </c>
      <c r="D440" s="326" t="s">
        <v>3046</v>
      </c>
      <c r="E440" s="18" t="s">
        <v>1</v>
      </c>
      <c r="F440" s="327">
        <v>0</v>
      </c>
      <c r="G440" s="39"/>
      <c r="H440" s="45"/>
    </row>
    <row r="441" s="2" customFormat="1" ht="16.8" customHeight="1">
      <c r="A441" s="39"/>
      <c r="B441" s="45"/>
      <c r="C441" s="326" t="s">
        <v>1</v>
      </c>
      <c r="D441" s="326" t="s">
        <v>3047</v>
      </c>
      <c r="E441" s="18" t="s">
        <v>1</v>
      </c>
      <c r="F441" s="327">
        <v>15.77</v>
      </c>
      <c r="G441" s="39"/>
      <c r="H441" s="45"/>
    </row>
    <row r="442" s="2" customFormat="1" ht="16.8" customHeight="1">
      <c r="A442" s="39"/>
      <c r="B442" s="45"/>
      <c r="C442" s="326" t="s">
        <v>1</v>
      </c>
      <c r="D442" s="326" t="s">
        <v>3048</v>
      </c>
      <c r="E442" s="18" t="s">
        <v>1</v>
      </c>
      <c r="F442" s="327">
        <v>0</v>
      </c>
      <c r="G442" s="39"/>
      <c r="H442" s="45"/>
    </row>
    <row r="443" s="2" customFormat="1" ht="16.8" customHeight="1">
      <c r="A443" s="39"/>
      <c r="B443" s="45"/>
      <c r="C443" s="326" t="s">
        <v>1</v>
      </c>
      <c r="D443" s="326" t="s">
        <v>2137</v>
      </c>
      <c r="E443" s="18" t="s">
        <v>1</v>
      </c>
      <c r="F443" s="327">
        <v>3.27</v>
      </c>
      <c r="G443" s="39"/>
      <c r="H443" s="45"/>
    </row>
    <row r="444" s="2" customFormat="1" ht="16.8" customHeight="1">
      <c r="A444" s="39"/>
      <c r="B444" s="45"/>
      <c r="C444" s="326" t="s">
        <v>1</v>
      </c>
      <c r="D444" s="326" t="s">
        <v>3049</v>
      </c>
      <c r="E444" s="18" t="s">
        <v>1</v>
      </c>
      <c r="F444" s="327">
        <v>0</v>
      </c>
      <c r="G444" s="39"/>
      <c r="H444" s="45"/>
    </row>
    <row r="445" s="2" customFormat="1" ht="16.8" customHeight="1">
      <c r="A445" s="39"/>
      <c r="B445" s="45"/>
      <c r="C445" s="326" t="s">
        <v>1</v>
      </c>
      <c r="D445" s="326" t="s">
        <v>3050</v>
      </c>
      <c r="E445" s="18" t="s">
        <v>1</v>
      </c>
      <c r="F445" s="327">
        <v>2.8599999999999999</v>
      </c>
      <c r="G445" s="39"/>
      <c r="H445" s="45"/>
    </row>
    <row r="446" s="2" customFormat="1" ht="16.8" customHeight="1">
      <c r="A446" s="39"/>
      <c r="B446" s="45"/>
      <c r="C446" s="326" t="s">
        <v>1</v>
      </c>
      <c r="D446" s="326" t="s">
        <v>3051</v>
      </c>
      <c r="E446" s="18" t="s">
        <v>1</v>
      </c>
      <c r="F446" s="327">
        <v>0</v>
      </c>
      <c r="G446" s="39"/>
      <c r="H446" s="45"/>
    </row>
    <row r="447" s="2" customFormat="1" ht="16.8" customHeight="1">
      <c r="A447" s="39"/>
      <c r="B447" s="45"/>
      <c r="C447" s="326" t="s">
        <v>1</v>
      </c>
      <c r="D447" s="326" t="s">
        <v>3052</v>
      </c>
      <c r="E447" s="18" t="s">
        <v>1</v>
      </c>
      <c r="F447" s="327">
        <v>16.109999999999999</v>
      </c>
      <c r="G447" s="39"/>
      <c r="H447" s="45"/>
    </row>
    <row r="448" s="2" customFormat="1" ht="16.8" customHeight="1">
      <c r="A448" s="39"/>
      <c r="B448" s="45"/>
      <c r="C448" s="326" t="s">
        <v>1</v>
      </c>
      <c r="D448" s="326" t="s">
        <v>3053</v>
      </c>
      <c r="E448" s="18" t="s">
        <v>1</v>
      </c>
      <c r="F448" s="327">
        <v>0</v>
      </c>
      <c r="G448" s="39"/>
      <c r="H448" s="45"/>
    </row>
    <row r="449" s="2" customFormat="1" ht="16.8" customHeight="1">
      <c r="A449" s="39"/>
      <c r="B449" s="45"/>
      <c r="C449" s="326" t="s">
        <v>1</v>
      </c>
      <c r="D449" s="326" t="s">
        <v>3054</v>
      </c>
      <c r="E449" s="18" t="s">
        <v>1</v>
      </c>
      <c r="F449" s="327">
        <v>3.6000000000000001</v>
      </c>
      <c r="G449" s="39"/>
      <c r="H449" s="45"/>
    </row>
    <row r="450" s="2" customFormat="1" ht="16.8" customHeight="1">
      <c r="A450" s="39"/>
      <c r="B450" s="45"/>
      <c r="C450" s="326" t="s">
        <v>1</v>
      </c>
      <c r="D450" s="326" t="s">
        <v>3055</v>
      </c>
      <c r="E450" s="18" t="s">
        <v>1</v>
      </c>
      <c r="F450" s="327">
        <v>0</v>
      </c>
      <c r="G450" s="39"/>
      <c r="H450" s="45"/>
    </row>
    <row r="451" s="2" customFormat="1" ht="16.8" customHeight="1">
      <c r="A451" s="39"/>
      <c r="B451" s="45"/>
      <c r="C451" s="326" t="s">
        <v>1</v>
      </c>
      <c r="D451" s="326" t="s">
        <v>3056</v>
      </c>
      <c r="E451" s="18" t="s">
        <v>1</v>
      </c>
      <c r="F451" s="327">
        <v>3.5299999999999998</v>
      </c>
      <c r="G451" s="39"/>
      <c r="H451" s="45"/>
    </row>
    <row r="452" s="2" customFormat="1" ht="16.8" customHeight="1">
      <c r="A452" s="39"/>
      <c r="B452" s="45"/>
      <c r="C452" s="326" t="s">
        <v>1</v>
      </c>
      <c r="D452" s="326" t="s">
        <v>3057</v>
      </c>
      <c r="E452" s="18" t="s">
        <v>1</v>
      </c>
      <c r="F452" s="327">
        <v>0</v>
      </c>
      <c r="G452" s="39"/>
      <c r="H452" s="45"/>
    </row>
    <row r="453" s="2" customFormat="1" ht="16.8" customHeight="1">
      <c r="A453" s="39"/>
      <c r="B453" s="45"/>
      <c r="C453" s="326" t="s">
        <v>1</v>
      </c>
      <c r="D453" s="326" t="s">
        <v>3058</v>
      </c>
      <c r="E453" s="18" t="s">
        <v>1</v>
      </c>
      <c r="F453" s="327">
        <v>16.670000000000002</v>
      </c>
      <c r="G453" s="39"/>
      <c r="H453" s="45"/>
    </row>
    <row r="454" s="2" customFormat="1" ht="16.8" customHeight="1">
      <c r="A454" s="39"/>
      <c r="B454" s="45"/>
      <c r="C454" s="326" t="s">
        <v>1</v>
      </c>
      <c r="D454" s="326" t="s">
        <v>3059</v>
      </c>
      <c r="E454" s="18" t="s">
        <v>1</v>
      </c>
      <c r="F454" s="327">
        <v>0</v>
      </c>
      <c r="G454" s="39"/>
      <c r="H454" s="45"/>
    </row>
    <row r="455" s="2" customFormat="1" ht="16.8" customHeight="1">
      <c r="A455" s="39"/>
      <c r="B455" s="45"/>
      <c r="C455" s="326" t="s">
        <v>1</v>
      </c>
      <c r="D455" s="326" t="s">
        <v>3060</v>
      </c>
      <c r="E455" s="18" t="s">
        <v>1</v>
      </c>
      <c r="F455" s="327">
        <v>3.2799999999999998</v>
      </c>
      <c r="G455" s="39"/>
      <c r="H455" s="45"/>
    </row>
    <row r="456" s="2" customFormat="1" ht="16.8" customHeight="1">
      <c r="A456" s="39"/>
      <c r="B456" s="45"/>
      <c r="C456" s="326" t="s">
        <v>1</v>
      </c>
      <c r="D456" s="326" t="s">
        <v>3061</v>
      </c>
      <c r="E456" s="18" t="s">
        <v>1</v>
      </c>
      <c r="F456" s="327">
        <v>0</v>
      </c>
      <c r="G456" s="39"/>
      <c r="H456" s="45"/>
    </row>
    <row r="457" s="2" customFormat="1" ht="16.8" customHeight="1">
      <c r="A457" s="39"/>
      <c r="B457" s="45"/>
      <c r="C457" s="326" t="s">
        <v>1</v>
      </c>
      <c r="D457" s="326" t="s">
        <v>3026</v>
      </c>
      <c r="E457" s="18" t="s">
        <v>1</v>
      </c>
      <c r="F457" s="327">
        <v>3.7799999999999998</v>
      </c>
      <c r="G457" s="39"/>
      <c r="H457" s="45"/>
    </row>
    <row r="458" s="2" customFormat="1" ht="16.8" customHeight="1">
      <c r="A458" s="39"/>
      <c r="B458" s="45"/>
      <c r="C458" s="326" t="s">
        <v>1</v>
      </c>
      <c r="D458" s="326" t="s">
        <v>3062</v>
      </c>
      <c r="E458" s="18" t="s">
        <v>1</v>
      </c>
      <c r="F458" s="327">
        <v>0</v>
      </c>
      <c r="G458" s="39"/>
      <c r="H458" s="45"/>
    </row>
    <row r="459" s="2" customFormat="1" ht="16.8" customHeight="1">
      <c r="A459" s="39"/>
      <c r="B459" s="45"/>
      <c r="C459" s="326" t="s">
        <v>1</v>
      </c>
      <c r="D459" s="326" t="s">
        <v>398</v>
      </c>
      <c r="E459" s="18" t="s">
        <v>1</v>
      </c>
      <c r="F459" s="327">
        <v>16</v>
      </c>
      <c r="G459" s="39"/>
      <c r="H459" s="45"/>
    </row>
    <row r="460" s="2" customFormat="1" ht="16.8" customHeight="1">
      <c r="A460" s="39"/>
      <c r="B460" s="45"/>
      <c r="C460" s="326" t="s">
        <v>1</v>
      </c>
      <c r="D460" s="326" t="s">
        <v>3063</v>
      </c>
      <c r="E460" s="18" t="s">
        <v>1</v>
      </c>
      <c r="F460" s="327">
        <v>0</v>
      </c>
      <c r="G460" s="39"/>
      <c r="H460" s="45"/>
    </row>
    <row r="461" s="2" customFormat="1" ht="16.8" customHeight="1">
      <c r="A461" s="39"/>
      <c r="B461" s="45"/>
      <c r="C461" s="326" t="s">
        <v>1</v>
      </c>
      <c r="D461" s="326" t="s">
        <v>2114</v>
      </c>
      <c r="E461" s="18" t="s">
        <v>1</v>
      </c>
      <c r="F461" s="327">
        <v>3.2400000000000002</v>
      </c>
      <c r="G461" s="39"/>
      <c r="H461" s="45"/>
    </row>
    <row r="462" s="2" customFormat="1" ht="16.8" customHeight="1">
      <c r="A462" s="39"/>
      <c r="B462" s="45"/>
      <c r="C462" s="326" t="s">
        <v>1</v>
      </c>
      <c r="D462" s="326" t="s">
        <v>3064</v>
      </c>
      <c r="E462" s="18" t="s">
        <v>1</v>
      </c>
      <c r="F462" s="327">
        <v>0</v>
      </c>
      <c r="G462" s="39"/>
      <c r="H462" s="45"/>
    </row>
    <row r="463" s="2" customFormat="1" ht="16.8" customHeight="1">
      <c r="A463" s="39"/>
      <c r="B463" s="45"/>
      <c r="C463" s="326" t="s">
        <v>1</v>
      </c>
      <c r="D463" s="326" t="s">
        <v>3065</v>
      </c>
      <c r="E463" s="18" t="s">
        <v>1</v>
      </c>
      <c r="F463" s="327">
        <v>4.9699999999999998</v>
      </c>
      <c r="G463" s="39"/>
      <c r="H463" s="45"/>
    </row>
    <row r="464" s="2" customFormat="1" ht="16.8" customHeight="1">
      <c r="A464" s="39"/>
      <c r="B464" s="45"/>
      <c r="C464" s="326" t="s">
        <v>1</v>
      </c>
      <c r="D464" s="326" t="s">
        <v>3066</v>
      </c>
      <c r="E464" s="18" t="s">
        <v>1</v>
      </c>
      <c r="F464" s="327">
        <v>0</v>
      </c>
      <c r="G464" s="39"/>
      <c r="H464" s="45"/>
    </row>
    <row r="465" s="2" customFormat="1" ht="16.8" customHeight="1">
      <c r="A465" s="39"/>
      <c r="B465" s="45"/>
      <c r="C465" s="326" t="s">
        <v>1</v>
      </c>
      <c r="D465" s="326" t="s">
        <v>3067</v>
      </c>
      <c r="E465" s="18" t="s">
        <v>1</v>
      </c>
      <c r="F465" s="327">
        <v>10.91</v>
      </c>
      <c r="G465" s="39"/>
      <c r="H465" s="45"/>
    </row>
    <row r="466" s="2" customFormat="1" ht="16.8" customHeight="1">
      <c r="A466" s="39"/>
      <c r="B466" s="45"/>
      <c r="C466" s="326" t="s">
        <v>1</v>
      </c>
      <c r="D466" s="326" t="s">
        <v>323</v>
      </c>
      <c r="E466" s="18" t="s">
        <v>1</v>
      </c>
      <c r="F466" s="327">
        <v>173.99000000000001</v>
      </c>
      <c r="G466" s="39"/>
      <c r="H466" s="45"/>
    </row>
    <row r="467" s="2" customFormat="1" ht="16.8" customHeight="1">
      <c r="A467" s="39"/>
      <c r="B467" s="45"/>
      <c r="C467" s="326" t="s">
        <v>1</v>
      </c>
      <c r="D467" s="326" t="s">
        <v>3068</v>
      </c>
      <c r="E467" s="18" t="s">
        <v>1</v>
      </c>
      <c r="F467" s="327">
        <v>0</v>
      </c>
      <c r="G467" s="39"/>
      <c r="H467" s="45"/>
    </row>
    <row r="468" s="2" customFormat="1" ht="16.8" customHeight="1">
      <c r="A468" s="39"/>
      <c r="B468" s="45"/>
      <c r="C468" s="326" t="s">
        <v>1</v>
      </c>
      <c r="D468" s="326" t="s">
        <v>3069</v>
      </c>
      <c r="E468" s="18" t="s">
        <v>1</v>
      </c>
      <c r="F468" s="327">
        <v>2.8799999999999999</v>
      </c>
      <c r="G468" s="39"/>
      <c r="H468" s="45"/>
    </row>
    <row r="469" s="2" customFormat="1" ht="16.8" customHeight="1">
      <c r="A469" s="39"/>
      <c r="B469" s="45"/>
      <c r="C469" s="326" t="s">
        <v>1</v>
      </c>
      <c r="D469" s="326" t="s">
        <v>3070</v>
      </c>
      <c r="E469" s="18" t="s">
        <v>1</v>
      </c>
      <c r="F469" s="327">
        <v>0</v>
      </c>
      <c r="G469" s="39"/>
      <c r="H469" s="45"/>
    </row>
    <row r="470" s="2" customFormat="1" ht="16.8" customHeight="1">
      <c r="A470" s="39"/>
      <c r="B470" s="45"/>
      <c r="C470" s="326" t="s">
        <v>1</v>
      </c>
      <c r="D470" s="326" t="s">
        <v>3071</v>
      </c>
      <c r="E470" s="18" t="s">
        <v>1</v>
      </c>
      <c r="F470" s="327">
        <v>12.640000000000001</v>
      </c>
      <c r="G470" s="39"/>
      <c r="H470" s="45"/>
    </row>
    <row r="471" s="2" customFormat="1" ht="16.8" customHeight="1">
      <c r="A471" s="39"/>
      <c r="B471" s="45"/>
      <c r="C471" s="326" t="s">
        <v>1</v>
      </c>
      <c r="D471" s="326" t="s">
        <v>3072</v>
      </c>
      <c r="E471" s="18" t="s">
        <v>1</v>
      </c>
      <c r="F471" s="327">
        <v>0</v>
      </c>
      <c r="G471" s="39"/>
      <c r="H471" s="45"/>
    </row>
    <row r="472" s="2" customFormat="1" ht="16.8" customHeight="1">
      <c r="A472" s="39"/>
      <c r="B472" s="45"/>
      <c r="C472" s="326" t="s">
        <v>1</v>
      </c>
      <c r="D472" s="326" t="s">
        <v>3073</v>
      </c>
      <c r="E472" s="18" t="s">
        <v>1</v>
      </c>
      <c r="F472" s="327">
        <v>3.8100000000000001</v>
      </c>
      <c r="G472" s="39"/>
      <c r="H472" s="45"/>
    </row>
    <row r="473" s="2" customFormat="1" ht="16.8" customHeight="1">
      <c r="A473" s="39"/>
      <c r="B473" s="45"/>
      <c r="C473" s="326" t="s">
        <v>1</v>
      </c>
      <c r="D473" s="326" t="s">
        <v>3074</v>
      </c>
      <c r="E473" s="18" t="s">
        <v>1</v>
      </c>
      <c r="F473" s="327">
        <v>0</v>
      </c>
      <c r="G473" s="39"/>
      <c r="H473" s="45"/>
    </row>
    <row r="474" s="2" customFormat="1" ht="16.8" customHeight="1">
      <c r="A474" s="39"/>
      <c r="B474" s="45"/>
      <c r="C474" s="326" t="s">
        <v>1</v>
      </c>
      <c r="D474" s="326" t="s">
        <v>3075</v>
      </c>
      <c r="E474" s="18" t="s">
        <v>1</v>
      </c>
      <c r="F474" s="327">
        <v>20.800000000000001</v>
      </c>
      <c r="G474" s="39"/>
      <c r="H474" s="45"/>
    </row>
    <row r="475" s="2" customFormat="1" ht="16.8" customHeight="1">
      <c r="A475" s="39"/>
      <c r="B475" s="45"/>
      <c r="C475" s="326" t="s">
        <v>1</v>
      </c>
      <c r="D475" s="326" t="s">
        <v>3076</v>
      </c>
      <c r="E475" s="18" t="s">
        <v>1</v>
      </c>
      <c r="F475" s="327">
        <v>0</v>
      </c>
      <c r="G475" s="39"/>
      <c r="H475" s="45"/>
    </row>
    <row r="476" s="2" customFormat="1" ht="16.8" customHeight="1">
      <c r="A476" s="39"/>
      <c r="B476" s="45"/>
      <c r="C476" s="326" t="s">
        <v>1</v>
      </c>
      <c r="D476" s="326" t="s">
        <v>3077</v>
      </c>
      <c r="E476" s="18" t="s">
        <v>1</v>
      </c>
      <c r="F476" s="327">
        <v>24.129999999999999</v>
      </c>
      <c r="G476" s="39"/>
      <c r="H476" s="45"/>
    </row>
    <row r="477" s="2" customFormat="1" ht="16.8" customHeight="1">
      <c r="A477" s="39"/>
      <c r="B477" s="45"/>
      <c r="C477" s="326" t="s">
        <v>1</v>
      </c>
      <c r="D477" s="326" t="s">
        <v>3078</v>
      </c>
      <c r="E477" s="18" t="s">
        <v>1</v>
      </c>
      <c r="F477" s="327">
        <v>0</v>
      </c>
      <c r="G477" s="39"/>
      <c r="H477" s="45"/>
    </row>
    <row r="478" s="2" customFormat="1" ht="16.8" customHeight="1">
      <c r="A478" s="39"/>
      <c r="B478" s="45"/>
      <c r="C478" s="326" t="s">
        <v>1</v>
      </c>
      <c r="D478" s="326" t="s">
        <v>3079</v>
      </c>
      <c r="E478" s="18" t="s">
        <v>1</v>
      </c>
      <c r="F478" s="327">
        <v>8.5099999999999998</v>
      </c>
      <c r="G478" s="39"/>
      <c r="H478" s="45"/>
    </row>
    <row r="479" s="2" customFormat="1" ht="16.8" customHeight="1">
      <c r="A479" s="39"/>
      <c r="B479" s="45"/>
      <c r="C479" s="326" t="s">
        <v>1</v>
      </c>
      <c r="D479" s="326" t="s">
        <v>323</v>
      </c>
      <c r="E479" s="18" t="s">
        <v>1</v>
      </c>
      <c r="F479" s="327">
        <v>72.769999999999996</v>
      </c>
      <c r="G479" s="39"/>
      <c r="H479" s="45"/>
    </row>
    <row r="480" s="2" customFormat="1" ht="16.8" customHeight="1">
      <c r="A480" s="39"/>
      <c r="B480" s="45"/>
      <c r="C480" s="326" t="s">
        <v>1</v>
      </c>
      <c r="D480" s="326" t="s">
        <v>283</v>
      </c>
      <c r="E480" s="18" t="s">
        <v>1</v>
      </c>
      <c r="F480" s="327">
        <v>339.39999999999998</v>
      </c>
      <c r="G480" s="39"/>
      <c r="H480" s="45"/>
    </row>
    <row r="481" s="2" customFormat="1">
      <c r="A481" s="39"/>
      <c r="B481" s="45"/>
      <c r="C481" s="322" t="s">
        <v>177</v>
      </c>
      <c r="D481" s="323" t="s">
        <v>178</v>
      </c>
      <c r="E481" s="324" t="s">
        <v>179</v>
      </c>
      <c r="F481" s="325">
        <v>92.659999999999997</v>
      </c>
      <c r="G481" s="39"/>
      <c r="H481" s="45"/>
    </row>
    <row r="482" s="2" customFormat="1" ht="16.8" customHeight="1">
      <c r="A482" s="39"/>
      <c r="B482" s="45"/>
      <c r="C482" s="326" t="s">
        <v>1</v>
      </c>
      <c r="D482" s="326" t="s">
        <v>277</v>
      </c>
      <c r="E482" s="18" t="s">
        <v>1</v>
      </c>
      <c r="F482" s="327">
        <v>0</v>
      </c>
      <c r="G482" s="39"/>
      <c r="H482" s="45"/>
    </row>
    <row r="483" s="2" customFormat="1" ht="16.8" customHeight="1">
      <c r="A483" s="39"/>
      <c r="B483" s="45"/>
      <c r="C483" s="326" t="s">
        <v>1</v>
      </c>
      <c r="D483" s="326" t="s">
        <v>331</v>
      </c>
      <c r="E483" s="18" t="s">
        <v>1</v>
      </c>
      <c r="F483" s="327">
        <v>0</v>
      </c>
      <c r="G483" s="39"/>
      <c r="H483" s="45"/>
    </row>
    <row r="484" s="2" customFormat="1" ht="16.8" customHeight="1">
      <c r="A484" s="39"/>
      <c r="B484" s="45"/>
      <c r="C484" s="326" t="s">
        <v>1</v>
      </c>
      <c r="D484" s="326" t="s">
        <v>332</v>
      </c>
      <c r="E484" s="18" t="s">
        <v>1</v>
      </c>
      <c r="F484" s="327">
        <v>23.969999999999999</v>
      </c>
      <c r="G484" s="39"/>
      <c r="H484" s="45"/>
    </row>
    <row r="485" s="2" customFormat="1" ht="16.8" customHeight="1">
      <c r="A485" s="39"/>
      <c r="B485" s="45"/>
      <c r="C485" s="326" t="s">
        <v>1</v>
      </c>
      <c r="D485" s="326" t="s">
        <v>333</v>
      </c>
      <c r="E485" s="18" t="s">
        <v>1</v>
      </c>
      <c r="F485" s="327">
        <v>0</v>
      </c>
      <c r="G485" s="39"/>
      <c r="H485" s="45"/>
    </row>
    <row r="486" s="2" customFormat="1" ht="16.8" customHeight="1">
      <c r="A486" s="39"/>
      <c r="B486" s="45"/>
      <c r="C486" s="326" t="s">
        <v>1</v>
      </c>
      <c r="D486" s="326" t="s">
        <v>334</v>
      </c>
      <c r="E486" s="18" t="s">
        <v>1</v>
      </c>
      <c r="F486" s="327">
        <v>23.539999999999999</v>
      </c>
      <c r="G486" s="39"/>
      <c r="H486" s="45"/>
    </row>
    <row r="487" s="2" customFormat="1" ht="16.8" customHeight="1">
      <c r="A487" s="39"/>
      <c r="B487" s="45"/>
      <c r="C487" s="326" t="s">
        <v>1</v>
      </c>
      <c r="D487" s="326" t="s">
        <v>335</v>
      </c>
      <c r="E487" s="18" t="s">
        <v>1</v>
      </c>
      <c r="F487" s="327">
        <v>0</v>
      </c>
      <c r="G487" s="39"/>
      <c r="H487" s="45"/>
    </row>
    <row r="488" s="2" customFormat="1" ht="16.8" customHeight="1">
      <c r="A488" s="39"/>
      <c r="B488" s="45"/>
      <c r="C488" s="326" t="s">
        <v>1</v>
      </c>
      <c r="D488" s="326" t="s">
        <v>336</v>
      </c>
      <c r="E488" s="18" t="s">
        <v>1</v>
      </c>
      <c r="F488" s="327">
        <v>22.359999999999999</v>
      </c>
      <c r="G488" s="39"/>
      <c r="H488" s="45"/>
    </row>
    <row r="489" s="2" customFormat="1" ht="16.8" customHeight="1">
      <c r="A489" s="39"/>
      <c r="B489" s="45"/>
      <c r="C489" s="326" t="s">
        <v>1</v>
      </c>
      <c r="D489" s="326" t="s">
        <v>337</v>
      </c>
      <c r="E489" s="18" t="s">
        <v>1</v>
      </c>
      <c r="F489" s="327">
        <v>0</v>
      </c>
      <c r="G489" s="39"/>
      <c r="H489" s="45"/>
    </row>
    <row r="490" s="2" customFormat="1" ht="16.8" customHeight="1">
      <c r="A490" s="39"/>
      <c r="B490" s="45"/>
      <c r="C490" s="326" t="s">
        <v>1</v>
      </c>
      <c r="D490" s="326" t="s">
        <v>338</v>
      </c>
      <c r="E490" s="18" t="s">
        <v>1</v>
      </c>
      <c r="F490" s="327">
        <v>22.789999999999999</v>
      </c>
      <c r="G490" s="39"/>
      <c r="H490" s="45"/>
    </row>
    <row r="491" s="2" customFormat="1" ht="16.8" customHeight="1">
      <c r="A491" s="39"/>
      <c r="B491" s="45"/>
      <c r="C491" s="326" t="s">
        <v>1</v>
      </c>
      <c r="D491" s="326" t="s">
        <v>283</v>
      </c>
      <c r="E491" s="18" t="s">
        <v>1</v>
      </c>
      <c r="F491" s="327">
        <v>92.659999999999997</v>
      </c>
      <c r="G491" s="39"/>
      <c r="H491" s="45"/>
    </row>
    <row r="492" s="2" customFormat="1" ht="16.8" customHeight="1">
      <c r="A492" s="39"/>
      <c r="B492" s="45"/>
      <c r="C492" s="328" t="s">
        <v>3168</v>
      </c>
      <c r="D492" s="39"/>
      <c r="E492" s="39"/>
      <c r="F492" s="39"/>
      <c r="G492" s="39"/>
      <c r="H492" s="45"/>
    </row>
    <row r="493" s="2" customFormat="1">
      <c r="A493" s="39"/>
      <c r="B493" s="45"/>
      <c r="C493" s="326" t="s">
        <v>595</v>
      </c>
      <c r="D493" s="326" t="s">
        <v>596</v>
      </c>
      <c r="E493" s="18" t="s">
        <v>179</v>
      </c>
      <c r="F493" s="327">
        <v>250.63</v>
      </c>
      <c r="G493" s="39"/>
      <c r="H493" s="45"/>
    </row>
    <row r="494" s="2" customFormat="1" ht="16.8" customHeight="1">
      <c r="A494" s="39"/>
      <c r="B494" s="45"/>
      <c r="C494" s="326" t="s">
        <v>935</v>
      </c>
      <c r="D494" s="326" t="s">
        <v>936</v>
      </c>
      <c r="E494" s="18" t="s">
        <v>179</v>
      </c>
      <c r="F494" s="327">
        <v>21.039999999999999</v>
      </c>
      <c r="G494" s="39"/>
      <c r="H494" s="45"/>
    </row>
    <row r="495" s="2" customFormat="1" ht="16.8" customHeight="1">
      <c r="A495" s="39"/>
      <c r="B495" s="45"/>
      <c r="C495" s="326" t="s">
        <v>940</v>
      </c>
      <c r="D495" s="326" t="s">
        <v>941</v>
      </c>
      <c r="E495" s="18" t="s">
        <v>179</v>
      </c>
      <c r="F495" s="327">
        <v>21.039999999999999</v>
      </c>
      <c r="G495" s="39"/>
      <c r="H495" s="45"/>
    </row>
    <row r="496" s="2" customFormat="1" ht="16.8" customHeight="1">
      <c r="A496" s="39"/>
      <c r="B496" s="45"/>
      <c r="C496" s="326" t="s">
        <v>945</v>
      </c>
      <c r="D496" s="326" t="s">
        <v>946</v>
      </c>
      <c r="E496" s="18" t="s">
        <v>179</v>
      </c>
      <c r="F496" s="327">
        <v>113.7</v>
      </c>
      <c r="G496" s="39"/>
      <c r="H496" s="45"/>
    </row>
    <row r="497" s="2" customFormat="1" ht="16.8" customHeight="1">
      <c r="A497" s="39"/>
      <c r="B497" s="45"/>
      <c r="C497" s="326" t="s">
        <v>950</v>
      </c>
      <c r="D497" s="326" t="s">
        <v>951</v>
      </c>
      <c r="E497" s="18" t="s">
        <v>179</v>
      </c>
      <c r="F497" s="327">
        <v>101.926</v>
      </c>
      <c r="G497" s="39"/>
      <c r="H497" s="45"/>
    </row>
    <row r="498" s="2" customFormat="1" ht="16.8" customHeight="1">
      <c r="A498" s="39"/>
      <c r="B498" s="45"/>
      <c r="C498" s="322" t="s">
        <v>181</v>
      </c>
      <c r="D498" s="323" t="s">
        <v>182</v>
      </c>
      <c r="E498" s="324" t="s">
        <v>179</v>
      </c>
      <c r="F498" s="325">
        <v>124.44</v>
      </c>
      <c r="G498" s="39"/>
      <c r="H498" s="45"/>
    </row>
    <row r="499" s="2" customFormat="1" ht="16.8" customHeight="1">
      <c r="A499" s="39"/>
      <c r="B499" s="45"/>
      <c r="C499" s="326" t="s">
        <v>1</v>
      </c>
      <c r="D499" s="326" t="s">
        <v>277</v>
      </c>
      <c r="E499" s="18" t="s">
        <v>1</v>
      </c>
      <c r="F499" s="327">
        <v>0</v>
      </c>
      <c r="G499" s="39"/>
      <c r="H499" s="45"/>
    </row>
    <row r="500" s="2" customFormat="1" ht="16.8" customHeight="1">
      <c r="A500" s="39"/>
      <c r="B500" s="45"/>
      <c r="C500" s="326" t="s">
        <v>1</v>
      </c>
      <c r="D500" s="326" t="s">
        <v>350</v>
      </c>
      <c r="E500" s="18" t="s">
        <v>1</v>
      </c>
      <c r="F500" s="327">
        <v>0</v>
      </c>
      <c r="G500" s="39"/>
      <c r="H500" s="45"/>
    </row>
    <row r="501" s="2" customFormat="1" ht="16.8" customHeight="1">
      <c r="A501" s="39"/>
      <c r="B501" s="45"/>
      <c r="C501" s="326" t="s">
        <v>1</v>
      </c>
      <c r="D501" s="326" t="s">
        <v>3080</v>
      </c>
      <c r="E501" s="18" t="s">
        <v>1</v>
      </c>
      <c r="F501" s="327">
        <v>6.6200000000000001</v>
      </c>
      <c r="G501" s="39"/>
      <c r="H501" s="45"/>
    </row>
    <row r="502" s="2" customFormat="1" ht="16.8" customHeight="1">
      <c r="A502" s="39"/>
      <c r="B502" s="45"/>
      <c r="C502" s="326" t="s">
        <v>1</v>
      </c>
      <c r="D502" s="326" t="s">
        <v>352</v>
      </c>
      <c r="E502" s="18" t="s">
        <v>1</v>
      </c>
      <c r="F502" s="327">
        <v>0</v>
      </c>
      <c r="G502" s="39"/>
      <c r="H502" s="45"/>
    </row>
    <row r="503" s="2" customFormat="1" ht="16.8" customHeight="1">
      <c r="A503" s="39"/>
      <c r="B503" s="45"/>
      <c r="C503" s="326" t="s">
        <v>1</v>
      </c>
      <c r="D503" s="326" t="s">
        <v>292</v>
      </c>
      <c r="E503" s="18" t="s">
        <v>1</v>
      </c>
      <c r="F503" s="327">
        <v>0</v>
      </c>
      <c r="G503" s="39"/>
      <c r="H503" s="45"/>
    </row>
    <row r="504" s="2" customFormat="1" ht="16.8" customHeight="1">
      <c r="A504" s="39"/>
      <c r="B504" s="45"/>
      <c r="C504" s="326" t="s">
        <v>1</v>
      </c>
      <c r="D504" s="326" t="s">
        <v>213</v>
      </c>
      <c r="E504" s="18" t="s">
        <v>1</v>
      </c>
      <c r="F504" s="327">
        <v>75.780000000000001</v>
      </c>
      <c r="G504" s="39"/>
      <c r="H504" s="45"/>
    </row>
    <row r="505" s="2" customFormat="1" ht="16.8" customHeight="1">
      <c r="A505" s="39"/>
      <c r="B505" s="45"/>
      <c r="C505" s="326" t="s">
        <v>1</v>
      </c>
      <c r="D505" s="326" t="s">
        <v>297</v>
      </c>
      <c r="E505" s="18" t="s">
        <v>1</v>
      </c>
      <c r="F505" s="327">
        <v>0</v>
      </c>
      <c r="G505" s="39"/>
      <c r="H505" s="45"/>
    </row>
    <row r="506" s="2" customFormat="1" ht="16.8" customHeight="1">
      <c r="A506" s="39"/>
      <c r="B506" s="45"/>
      <c r="C506" s="326" t="s">
        <v>1</v>
      </c>
      <c r="D506" s="326" t="s">
        <v>353</v>
      </c>
      <c r="E506" s="18" t="s">
        <v>1</v>
      </c>
      <c r="F506" s="327">
        <v>13.300000000000001</v>
      </c>
      <c r="G506" s="39"/>
      <c r="H506" s="45"/>
    </row>
    <row r="507" s="2" customFormat="1" ht="16.8" customHeight="1">
      <c r="A507" s="39"/>
      <c r="B507" s="45"/>
      <c r="C507" s="326" t="s">
        <v>1</v>
      </c>
      <c r="D507" s="326" t="s">
        <v>303</v>
      </c>
      <c r="E507" s="18" t="s">
        <v>1</v>
      </c>
      <c r="F507" s="327">
        <v>0</v>
      </c>
      <c r="G507" s="39"/>
      <c r="H507" s="45"/>
    </row>
    <row r="508" s="2" customFormat="1" ht="16.8" customHeight="1">
      <c r="A508" s="39"/>
      <c r="B508" s="45"/>
      <c r="C508" s="326" t="s">
        <v>1</v>
      </c>
      <c r="D508" s="326" t="s">
        <v>354</v>
      </c>
      <c r="E508" s="18" t="s">
        <v>1</v>
      </c>
      <c r="F508" s="327">
        <v>28.739999999999998</v>
      </c>
      <c r="G508" s="39"/>
      <c r="H508" s="45"/>
    </row>
    <row r="509" s="2" customFormat="1" ht="16.8" customHeight="1">
      <c r="A509" s="39"/>
      <c r="B509" s="45"/>
      <c r="C509" s="326" t="s">
        <v>1</v>
      </c>
      <c r="D509" s="326" t="s">
        <v>283</v>
      </c>
      <c r="E509" s="18" t="s">
        <v>1</v>
      </c>
      <c r="F509" s="327">
        <v>124.44</v>
      </c>
      <c r="G509" s="39"/>
      <c r="H509" s="45"/>
    </row>
    <row r="510" s="2" customFormat="1" ht="16.8" customHeight="1">
      <c r="A510" s="39"/>
      <c r="B510" s="45"/>
      <c r="C510" s="328" t="s">
        <v>3168</v>
      </c>
      <c r="D510" s="39"/>
      <c r="E510" s="39"/>
      <c r="F510" s="39"/>
      <c r="G510" s="39"/>
      <c r="H510" s="45"/>
    </row>
    <row r="511" s="2" customFormat="1">
      <c r="A511" s="39"/>
      <c r="B511" s="45"/>
      <c r="C511" s="326" t="s">
        <v>595</v>
      </c>
      <c r="D511" s="326" t="s">
        <v>596</v>
      </c>
      <c r="E511" s="18" t="s">
        <v>179</v>
      </c>
      <c r="F511" s="327">
        <v>250.63</v>
      </c>
      <c r="G511" s="39"/>
      <c r="H511" s="45"/>
    </row>
    <row r="512" s="2" customFormat="1" ht="16.8" customHeight="1">
      <c r="A512" s="39"/>
      <c r="B512" s="45"/>
      <c r="C512" s="326" t="s">
        <v>868</v>
      </c>
      <c r="D512" s="326" t="s">
        <v>869</v>
      </c>
      <c r="E512" s="18" t="s">
        <v>179</v>
      </c>
      <c r="F512" s="327">
        <v>129.74000000000001</v>
      </c>
      <c r="G512" s="39"/>
      <c r="H512" s="45"/>
    </row>
    <row r="513" s="2" customFormat="1" ht="16.8" customHeight="1">
      <c r="A513" s="39"/>
      <c r="B513" s="45"/>
      <c r="C513" s="326" t="s">
        <v>872</v>
      </c>
      <c r="D513" s="326" t="s">
        <v>873</v>
      </c>
      <c r="E513" s="18" t="s">
        <v>179</v>
      </c>
      <c r="F513" s="327">
        <v>129.74000000000001</v>
      </c>
      <c r="G513" s="39"/>
      <c r="H513" s="45"/>
    </row>
    <row r="514" s="2" customFormat="1">
      <c r="A514" s="39"/>
      <c r="B514" s="45"/>
      <c r="C514" s="326" t="s">
        <v>889</v>
      </c>
      <c r="D514" s="326" t="s">
        <v>890</v>
      </c>
      <c r="E514" s="18" t="s">
        <v>179</v>
      </c>
      <c r="F514" s="327">
        <v>129.74000000000001</v>
      </c>
      <c r="G514" s="39"/>
      <c r="H514" s="45"/>
    </row>
    <row r="515" s="2" customFormat="1" ht="16.8" customHeight="1">
      <c r="A515" s="39"/>
      <c r="B515" s="45"/>
      <c r="C515" s="326" t="s">
        <v>894</v>
      </c>
      <c r="D515" s="326" t="s">
        <v>895</v>
      </c>
      <c r="E515" s="18" t="s">
        <v>179</v>
      </c>
      <c r="F515" s="327">
        <v>129.74000000000001</v>
      </c>
      <c r="G515" s="39"/>
      <c r="H515" s="45"/>
    </row>
    <row r="516" s="2" customFormat="1" ht="16.8" customHeight="1">
      <c r="A516" s="39"/>
      <c r="B516" s="45"/>
      <c r="C516" s="326" t="s">
        <v>909</v>
      </c>
      <c r="D516" s="326" t="s">
        <v>910</v>
      </c>
      <c r="E516" s="18" t="s">
        <v>179</v>
      </c>
      <c r="F516" s="327">
        <v>129.74000000000001</v>
      </c>
      <c r="G516" s="39"/>
      <c r="H516" s="45"/>
    </row>
    <row r="517" s="2" customFormat="1" ht="16.8" customHeight="1">
      <c r="A517" s="39"/>
      <c r="B517" s="45"/>
      <c r="C517" s="326" t="s">
        <v>914</v>
      </c>
      <c r="D517" s="326" t="s">
        <v>915</v>
      </c>
      <c r="E517" s="18" t="s">
        <v>179</v>
      </c>
      <c r="F517" s="327">
        <v>129.74000000000001</v>
      </c>
      <c r="G517" s="39"/>
      <c r="H517" s="45"/>
    </row>
    <row r="518" s="2" customFormat="1" ht="16.8" customHeight="1">
      <c r="A518" s="39"/>
      <c r="B518" s="45"/>
      <c r="C518" s="326" t="s">
        <v>919</v>
      </c>
      <c r="D518" s="326" t="s">
        <v>920</v>
      </c>
      <c r="E518" s="18" t="s">
        <v>179</v>
      </c>
      <c r="F518" s="327">
        <v>129.74000000000001</v>
      </c>
      <c r="G518" s="39"/>
      <c r="H518" s="45"/>
    </row>
    <row r="519" s="2" customFormat="1" ht="16.8" customHeight="1">
      <c r="A519" s="39"/>
      <c r="B519" s="45"/>
      <c r="C519" s="326" t="s">
        <v>924</v>
      </c>
      <c r="D519" s="326" t="s">
        <v>925</v>
      </c>
      <c r="E519" s="18" t="s">
        <v>179</v>
      </c>
      <c r="F519" s="327">
        <v>129.74000000000001</v>
      </c>
      <c r="G519" s="39"/>
      <c r="H519" s="45"/>
    </row>
    <row r="520" s="2" customFormat="1" ht="16.8" customHeight="1">
      <c r="A520" s="39"/>
      <c r="B520" s="45"/>
      <c r="C520" s="326" t="s">
        <v>898</v>
      </c>
      <c r="D520" s="326" t="s">
        <v>899</v>
      </c>
      <c r="E520" s="18" t="s">
        <v>179</v>
      </c>
      <c r="F520" s="327">
        <v>134.39500000000001</v>
      </c>
      <c r="G520" s="39"/>
      <c r="H520" s="45"/>
    </row>
    <row r="521" s="2" customFormat="1" ht="16.8" customHeight="1">
      <c r="A521" s="39"/>
      <c r="B521" s="45"/>
      <c r="C521" s="322" t="s">
        <v>185</v>
      </c>
      <c r="D521" s="323" t="s">
        <v>186</v>
      </c>
      <c r="E521" s="324" t="s">
        <v>187</v>
      </c>
      <c r="F521" s="325">
        <v>21.039999999999999</v>
      </c>
      <c r="G521" s="39"/>
      <c r="H521" s="45"/>
    </row>
    <row r="522" s="2" customFormat="1" ht="16.8" customHeight="1">
      <c r="A522" s="39"/>
      <c r="B522" s="45"/>
      <c r="C522" s="326" t="s">
        <v>1</v>
      </c>
      <c r="D522" s="326" t="s">
        <v>277</v>
      </c>
      <c r="E522" s="18" t="s">
        <v>1</v>
      </c>
      <c r="F522" s="327">
        <v>0</v>
      </c>
      <c r="G522" s="39"/>
      <c r="H522" s="45"/>
    </row>
    <row r="523" s="2" customFormat="1" ht="16.8" customHeight="1">
      <c r="A523" s="39"/>
      <c r="B523" s="45"/>
      <c r="C523" s="326" t="s">
        <v>1</v>
      </c>
      <c r="D523" s="326" t="s">
        <v>310</v>
      </c>
      <c r="E523" s="18" t="s">
        <v>1</v>
      </c>
      <c r="F523" s="327">
        <v>0</v>
      </c>
      <c r="G523" s="39"/>
      <c r="H523" s="45"/>
    </row>
    <row r="524" s="2" customFormat="1" ht="16.8" customHeight="1">
      <c r="A524" s="39"/>
      <c r="B524" s="45"/>
      <c r="C524" s="326" t="s">
        <v>1</v>
      </c>
      <c r="D524" s="326" t="s">
        <v>317</v>
      </c>
      <c r="E524" s="18" t="s">
        <v>1</v>
      </c>
      <c r="F524" s="327">
        <v>0</v>
      </c>
      <c r="G524" s="39"/>
      <c r="H524" s="45"/>
    </row>
    <row r="525" s="2" customFormat="1" ht="16.8" customHeight="1">
      <c r="A525" s="39"/>
      <c r="B525" s="45"/>
      <c r="C525" s="326" t="s">
        <v>1</v>
      </c>
      <c r="D525" s="326" t="s">
        <v>318</v>
      </c>
      <c r="E525" s="18" t="s">
        <v>1</v>
      </c>
      <c r="F525" s="327">
        <v>8.1799999999999997</v>
      </c>
      <c r="G525" s="39"/>
      <c r="H525" s="45"/>
    </row>
    <row r="526" s="2" customFormat="1" ht="16.8" customHeight="1">
      <c r="A526" s="39"/>
      <c r="B526" s="45"/>
      <c r="C526" s="326" t="s">
        <v>1</v>
      </c>
      <c r="D526" s="326" t="s">
        <v>324</v>
      </c>
      <c r="E526" s="18" t="s">
        <v>1</v>
      </c>
      <c r="F526" s="327">
        <v>0</v>
      </c>
      <c r="G526" s="39"/>
      <c r="H526" s="45"/>
    </row>
    <row r="527" s="2" customFormat="1" ht="16.8" customHeight="1">
      <c r="A527" s="39"/>
      <c r="B527" s="45"/>
      <c r="C527" s="326" t="s">
        <v>1</v>
      </c>
      <c r="D527" s="326" t="s">
        <v>339</v>
      </c>
      <c r="E527" s="18" t="s">
        <v>1</v>
      </c>
      <c r="F527" s="327">
        <v>0</v>
      </c>
      <c r="G527" s="39"/>
      <c r="H527" s="45"/>
    </row>
    <row r="528" s="2" customFormat="1" ht="16.8" customHeight="1">
      <c r="A528" s="39"/>
      <c r="B528" s="45"/>
      <c r="C528" s="326" t="s">
        <v>1</v>
      </c>
      <c r="D528" s="326" t="s">
        <v>340</v>
      </c>
      <c r="E528" s="18" t="s">
        <v>1</v>
      </c>
      <c r="F528" s="327">
        <v>5.2000000000000002</v>
      </c>
      <c r="G528" s="39"/>
      <c r="H528" s="45"/>
    </row>
    <row r="529" s="2" customFormat="1" ht="16.8" customHeight="1">
      <c r="A529" s="39"/>
      <c r="B529" s="45"/>
      <c r="C529" s="326" t="s">
        <v>1</v>
      </c>
      <c r="D529" s="326" t="s">
        <v>347</v>
      </c>
      <c r="E529" s="18" t="s">
        <v>1</v>
      </c>
      <c r="F529" s="327">
        <v>0</v>
      </c>
      <c r="G529" s="39"/>
      <c r="H529" s="45"/>
    </row>
    <row r="530" s="2" customFormat="1" ht="16.8" customHeight="1">
      <c r="A530" s="39"/>
      <c r="B530" s="45"/>
      <c r="C530" s="326" t="s">
        <v>1</v>
      </c>
      <c r="D530" s="326" t="s">
        <v>348</v>
      </c>
      <c r="E530" s="18" t="s">
        <v>1</v>
      </c>
      <c r="F530" s="327">
        <v>7.6600000000000001</v>
      </c>
      <c r="G530" s="39"/>
      <c r="H530" s="45"/>
    </row>
    <row r="531" s="2" customFormat="1" ht="16.8" customHeight="1">
      <c r="A531" s="39"/>
      <c r="B531" s="45"/>
      <c r="C531" s="326" t="s">
        <v>1</v>
      </c>
      <c r="D531" s="326" t="s">
        <v>283</v>
      </c>
      <c r="E531" s="18" t="s">
        <v>1</v>
      </c>
      <c r="F531" s="327">
        <v>21.039999999999999</v>
      </c>
      <c r="G531" s="39"/>
      <c r="H531" s="45"/>
    </row>
    <row r="532" s="2" customFormat="1" ht="16.8" customHeight="1">
      <c r="A532" s="39"/>
      <c r="B532" s="45"/>
      <c r="C532" s="328" t="s">
        <v>3168</v>
      </c>
      <c r="D532" s="39"/>
      <c r="E532" s="39"/>
      <c r="F532" s="39"/>
      <c r="G532" s="39"/>
      <c r="H532" s="45"/>
    </row>
    <row r="533" s="2" customFormat="1" ht="16.8" customHeight="1">
      <c r="A533" s="39"/>
      <c r="B533" s="45"/>
      <c r="C533" s="326" t="s">
        <v>429</v>
      </c>
      <c r="D533" s="326" t="s">
        <v>430</v>
      </c>
      <c r="E533" s="18" t="s">
        <v>179</v>
      </c>
      <c r="F533" s="327">
        <v>28.23</v>
      </c>
      <c r="G533" s="39"/>
      <c r="H533" s="45"/>
    </row>
    <row r="534" s="2" customFormat="1" ht="16.8" customHeight="1">
      <c r="A534" s="39"/>
      <c r="B534" s="45"/>
      <c r="C534" s="326" t="s">
        <v>590</v>
      </c>
      <c r="D534" s="326" t="s">
        <v>591</v>
      </c>
      <c r="E534" s="18" t="s">
        <v>179</v>
      </c>
      <c r="F534" s="327">
        <v>28.23</v>
      </c>
      <c r="G534" s="39"/>
      <c r="H534" s="45"/>
    </row>
    <row r="535" s="2" customFormat="1">
      <c r="A535" s="39"/>
      <c r="B535" s="45"/>
      <c r="C535" s="326" t="s">
        <v>595</v>
      </c>
      <c r="D535" s="326" t="s">
        <v>596</v>
      </c>
      <c r="E535" s="18" t="s">
        <v>179</v>
      </c>
      <c r="F535" s="327">
        <v>250.63</v>
      </c>
      <c r="G535" s="39"/>
      <c r="H535" s="45"/>
    </row>
    <row r="536" s="2" customFormat="1" ht="16.8" customHeight="1">
      <c r="A536" s="39"/>
      <c r="B536" s="45"/>
      <c r="C536" s="326" t="s">
        <v>935</v>
      </c>
      <c r="D536" s="326" t="s">
        <v>936</v>
      </c>
      <c r="E536" s="18" t="s">
        <v>179</v>
      </c>
      <c r="F536" s="327">
        <v>21.039999999999999</v>
      </c>
      <c r="G536" s="39"/>
      <c r="H536" s="45"/>
    </row>
    <row r="537" s="2" customFormat="1" ht="16.8" customHeight="1">
      <c r="A537" s="39"/>
      <c r="B537" s="45"/>
      <c r="C537" s="326" t="s">
        <v>940</v>
      </c>
      <c r="D537" s="326" t="s">
        <v>941</v>
      </c>
      <c r="E537" s="18" t="s">
        <v>179</v>
      </c>
      <c r="F537" s="327">
        <v>21.039999999999999</v>
      </c>
      <c r="G537" s="39"/>
      <c r="H537" s="45"/>
    </row>
    <row r="538" s="2" customFormat="1" ht="16.8" customHeight="1">
      <c r="A538" s="39"/>
      <c r="B538" s="45"/>
      <c r="C538" s="326" t="s">
        <v>945</v>
      </c>
      <c r="D538" s="326" t="s">
        <v>946</v>
      </c>
      <c r="E538" s="18" t="s">
        <v>179</v>
      </c>
      <c r="F538" s="327">
        <v>113.7</v>
      </c>
      <c r="G538" s="39"/>
      <c r="H538" s="45"/>
    </row>
    <row r="539" s="2" customFormat="1" ht="16.8" customHeight="1">
      <c r="A539" s="39"/>
      <c r="B539" s="45"/>
      <c r="C539" s="326" t="s">
        <v>955</v>
      </c>
      <c r="D539" s="326" t="s">
        <v>956</v>
      </c>
      <c r="E539" s="18" t="s">
        <v>179</v>
      </c>
      <c r="F539" s="327">
        <v>23.143999999999998</v>
      </c>
      <c r="G539" s="39"/>
      <c r="H539" s="45"/>
    </row>
    <row r="540" s="2" customFormat="1" ht="16.8" customHeight="1">
      <c r="A540" s="39"/>
      <c r="B540" s="45"/>
      <c r="C540" s="322" t="s">
        <v>189</v>
      </c>
      <c r="D540" s="323" t="s">
        <v>190</v>
      </c>
      <c r="E540" s="324" t="s">
        <v>179</v>
      </c>
      <c r="F540" s="325">
        <v>7.1900000000000004</v>
      </c>
      <c r="G540" s="39"/>
      <c r="H540" s="45"/>
    </row>
    <row r="541" s="2" customFormat="1" ht="16.8" customHeight="1">
      <c r="A541" s="39"/>
      <c r="B541" s="45"/>
      <c r="C541" s="326" t="s">
        <v>1</v>
      </c>
      <c r="D541" s="326" t="s">
        <v>277</v>
      </c>
      <c r="E541" s="18" t="s">
        <v>1</v>
      </c>
      <c r="F541" s="327">
        <v>0</v>
      </c>
      <c r="G541" s="39"/>
      <c r="H541" s="45"/>
    </row>
    <row r="542" s="2" customFormat="1" ht="16.8" customHeight="1">
      <c r="A542" s="39"/>
      <c r="B542" s="45"/>
      <c r="C542" s="326" t="s">
        <v>1</v>
      </c>
      <c r="D542" s="326" t="s">
        <v>310</v>
      </c>
      <c r="E542" s="18" t="s">
        <v>1</v>
      </c>
      <c r="F542" s="327">
        <v>0</v>
      </c>
      <c r="G542" s="39"/>
      <c r="H542" s="45"/>
    </row>
    <row r="543" s="2" customFormat="1" ht="16.8" customHeight="1">
      <c r="A543" s="39"/>
      <c r="B543" s="45"/>
      <c r="C543" s="326" t="s">
        <v>1</v>
      </c>
      <c r="D543" s="326" t="s">
        <v>491</v>
      </c>
      <c r="E543" s="18" t="s">
        <v>1</v>
      </c>
      <c r="F543" s="327">
        <v>0</v>
      </c>
      <c r="G543" s="39"/>
      <c r="H543" s="45"/>
    </row>
    <row r="544" s="2" customFormat="1" ht="16.8" customHeight="1">
      <c r="A544" s="39"/>
      <c r="B544" s="45"/>
      <c r="C544" s="326" t="s">
        <v>1</v>
      </c>
      <c r="D544" s="326" t="s">
        <v>320</v>
      </c>
      <c r="E544" s="18" t="s">
        <v>1</v>
      </c>
      <c r="F544" s="327">
        <v>1.8700000000000001</v>
      </c>
      <c r="G544" s="39"/>
      <c r="H544" s="45"/>
    </row>
    <row r="545" s="2" customFormat="1" ht="16.8" customHeight="1">
      <c r="A545" s="39"/>
      <c r="B545" s="45"/>
      <c r="C545" s="326" t="s">
        <v>1</v>
      </c>
      <c r="D545" s="326" t="s">
        <v>324</v>
      </c>
      <c r="E545" s="18" t="s">
        <v>1</v>
      </c>
      <c r="F545" s="327">
        <v>0</v>
      </c>
      <c r="G545" s="39"/>
      <c r="H545" s="45"/>
    </row>
    <row r="546" s="2" customFormat="1" ht="16.8" customHeight="1">
      <c r="A546" s="39"/>
      <c r="B546" s="45"/>
      <c r="C546" s="326" t="s">
        <v>1</v>
      </c>
      <c r="D546" s="326" t="s">
        <v>341</v>
      </c>
      <c r="E546" s="18" t="s">
        <v>1</v>
      </c>
      <c r="F546" s="327">
        <v>0</v>
      </c>
      <c r="G546" s="39"/>
      <c r="H546" s="45"/>
    </row>
    <row r="547" s="2" customFormat="1" ht="16.8" customHeight="1">
      <c r="A547" s="39"/>
      <c r="B547" s="45"/>
      <c r="C547" s="326" t="s">
        <v>1</v>
      </c>
      <c r="D547" s="326" t="s">
        <v>342</v>
      </c>
      <c r="E547" s="18" t="s">
        <v>1</v>
      </c>
      <c r="F547" s="327">
        <v>1.99</v>
      </c>
      <c r="G547" s="39"/>
      <c r="H547" s="45"/>
    </row>
    <row r="548" s="2" customFormat="1" ht="16.8" customHeight="1">
      <c r="A548" s="39"/>
      <c r="B548" s="45"/>
      <c r="C548" s="326" t="s">
        <v>1</v>
      </c>
      <c r="D548" s="326" t="s">
        <v>343</v>
      </c>
      <c r="E548" s="18" t="s">
        <v>1</v>
      </c>
      <c r="F548" s="327">
        <v>0</v>
      </c>
      <c r="G548" s="39"/>
      <c r="H548" s="45"/>
    </row>
    <row r="549" s="2" customFormat="1" ht="16.8" customHeight="1">
      <c r="A549" s="39"/>
      <c r="B549" s="45"/>
      <c r="C549" s="326" t="s">
        <v>1</v>
      </c>
      <c r="D549" s="326" t="s">
        <v>344</v>
      </c>
      <c r="E549" s="18" t="s">
        <v>1</v>
      </c>
      <c r="F549" s="327">
        <v>1.69</v>
      </c>
      <c r="G549" s="39"/>
      <c r="H549" s="45"/>
    </row>
    <row r="550" s="2" customFormat="1" ht="16.8" customHeight="1">
      <c r="A550" s="39"/>
      <c r="B550" s="45"/>
      <c r="C550" s="326" t="s">
        <v>1</v>
      </c>
      <c r="D550" s="326" t="s">
        <v>345</v>
      </c>
      <c r="E550" s="18" t="s">
        <v>1</v>
      </c>
      <c r="F550" s="327">
        <v>0</v>
      </c>
      <c r="G550" s="39"/>
      <c r="H550" s="45"/>
    </row>
    <row r="551" s="2" customFormat="1" ht="16.8" customHeight="1">
      <c r="A551" s="39"/>
      <c r="B551" s="45"/>
      <c r="C551" s="326" t="s">
        <v>1</v>
      </c>
      <c r="D551" s="326" t="s">
        <v>346</v>
      </c>
      <c r="E551" s="18" t="s">
        <v>1</v>
      </c>
      <c r="F551" s="327">
        <v>1.6399999999999999</v>
      </c>
      <c r="G551" s="39"/>
      <c r="H551" s="45"/>
    </row>
    <row r="552" s="2" customFormat="1" ht="16.8" customHeight="1">
      <c r="A552" s="39"/>
      <c r="B552" s="45"/>
      <c r="C552" s="326" t="s">
        <v>1</v>
      </c>
      <c r="D552" s="326" t="s">
        <v>283</v>
      </c>
      <c r="E552" s="18" t="s">
        <v>1</v>
      </c>
      <c r="F552" s="327">
        <v>7.1900000000000004</v>
      </c>
      <c r="G552" s="39"/>
      <c r="H552" s="45"/>
    </row>
    <row r="553" s="2" customFormat="1" ht="16.8" customHeight="1">
      <c r="A553" s="39"/>
      <c r="B553" s="45"/>
      <c r="C553" s="328" t="s">
        <v>3168</v>
      </c>
      <c r="D553" s="39"/>
      <c r="E553" s="39"/>
      <c r="F553" s="39"/>
      <c r="G553" s="39"/>
      <c r="H553" s="45"/>
    </row>
    <row r="554" s="2" customFormat="1" ht="16.8" customHeight="1">
      <c r="A554" s="39"/>
      <c r="B554" s="45"/>
      <c r="C554" s="326" t="s">
        <v>429</v>
      </c>
      <c r="D554" s="326" t="s">
        <v>430</v>
      </c>
      <c r="E554" s="18" t="s">
        <v>179</v>
      </c>
      <c r="F554" s="327">
        <v>28.23</v>
      </c>
      <c r="G554" s="39"/>
      <c r="H554" s="45"/>
    </row>
    <row r="555" s="2" customFormat="1" ht="16.8" customHeight="1">
      <c r="A555" s="39"/>
      <c r="B555" s="45"/>
      <c r="C555" s="326" t="s">
        <v>590</v>
      </c>
      <c r="D555" s="326" t="s">
        <v>591</v>
      </c>
      <c r="E555" s="18" t="s">
        <v>179</v>
      </c>
      <c r="F555" s="327">
        <v>28.23</v>
      </c>
      <c r="G555" s="39"/>
      <c r="H555" s="45"/>
    </row>
    <row r="556" s="2" customFormat="1">
      <c r="A556" s="39"/>
      <c r="B556" s="45"/>
      <c r="C556" s="326" t="s">
        <v>595</v>
      </c>
      <c r="D556" s="326" t="s">
        <v>596</v>
      </c>
      <c r="E556" s="18" t="s">
        <v>179</v>
      </c>
      <c r="F556" s="327">
        <v>250.63</v>
      </c>
      <c r="G556" s="39"/>
      <c r="H556" s="45"/>
    </row>
    <row r="557" s="2" customFormat="1" ht="16.8" customHeight="1">
      <c r="A557" s="39"/>
      <c r="B557" s="45"/>
      <c r="C557" s="326" t="s">
        <v>820</v>
      </c>
      <c r="D557" s="326" t="s">
        <v>821</v>
      </c>
      <c r="E557" s="18" t="s">
        <v>179</v>
      </c>
      <c r="F557" s="327">
        <v>7.1900000000000004</v>
      </c>
      <c r="G557" s="39"/>
      <c r="H557" s="45"/>
    </row>
    <row r="558" s="2" customFormat="1" ht="16.8" customHeight="1">
      <c r="A558" s="39"/>
      <c r="B558" s="45"/>
      <c r="C558" s="326" t="s">
        <v>824</v>
      </c>
      <c r="D558" s="326" t="s">
        <v>825</v>
      </c>
      <c r="E558" s="18" t="s">
        <v>179</v>
      </c>
      <c r="F558" s="327">
        <v>7.1900000000000004</v>
      </c>
      <c r="G558" s="39"/>
      <c r="H558" s="45"/>
    </row>
    <row r="559" s="2" customFormat="1">
      <c r="A559" s="39"/>
      <c r="B559" s="45"/>
      <c r="C559" s="326" t="s">
        <v>828</v>
      </c>
      <c r="D559" s="326" t="s">
        <v>829</v>
      </c>
      <c r="E559" s="18" t="s">
        <v>179</v>
      </c>
      <c r="F559" s="327">
        <v>7.1900000000000004</v>
      </c>
      <c r="G559" s="39"/>
      <c r="H559" s="45"/>
    </row>
    <row r="560" s="2" customFormat="1">
      <c r="A560" s="39"/>
      <c r="B560" s="45"/>
      <c r="C560" s="326" t="s">
        <v>837</v>
      </c>
      <c r="D560" s="326" t="s">
        <v>838</v>
      </c>
      <c r="E560" s="18" t="s">
        <v>179</v>
      </c>
      <c r="F560" s="327">
        <v>7.1900000000000004</v>
      </c>
      <c r="G560" s="39"/>
      <c r="H560" s="45"/>
    </row>
    <row r="561" s="2" customFormat="1" ht="16.8" customHeight="1">
      <c r="A561" s="39"/>
      <c r="B561" s="45"/>
      <c r="C561" s="326" t="s">
        <v>841</v>
      </c>
      <c r="D561" s="326" t="s">
        <v>842</v>
      </c>
      <c r="E561" s="18" t="s">
        <v>179</v>
      </c>
      <c r="F561" s="327">
        <v>7.1900000000000004</v>
      </c>
      <c r="G561" s="39"/>
      <c r="H561" s="45"/>
    </row>
    <row r="562" s="2" customFormat="1" ht="16.8" customHeight="1">
      <c r="A562" s="39"/>
      <c r="B562" s="45"/>
      <c r="C562" s="326" t="s">
        <v>833</v>
      </c>
      <c r="D562" s="326" t="s">
        <v>834</v>
      </c>
      <c r="E562" s="18" t="s">
        <v>179</v>
      </c>
      <c r="F562" s="327">
        <v>7.1900000000000004</v>
      </c>
      <c r="G562" s="39"/>
      <c r="H562" s="45"/>
    </row>
    <row r="563" s="2" customFormat="1" ht="16.8" customHeight="1">
      <c r="A563" s="39"/>
      <c r="B563" s="45"/>
      <c r="C563" s="322" t="s">
        <v>3081</v>
      </c>
      <c r="D563" s="323" t="s">
        <v>3082</v>
      </c>
      <c r="E563" s="324" t="s">
        <v>179</v>
      </c>
      <c r="F563" s="325">
        <v>61.189999999999998</v>
      </c>
      <c r="G563" s="39"/>
      <c r="H563" s="45"/>
    </row>
    <row r="564" s="2" customFormat="1" ht="16.8" customHeight="1">
      <c r="A564" s="39"/>
      <c r="B564" s="45"/>
      <c r="C564" s="326" t="s">
        <v>1</v>
      </c>
      <c r="D564" s="326" t="s">
        <v>277</v>
      </c>
      <c r="E564" s="18" t="s">
        <v>1</v>
      </c>
      <c r="F564" s="327">
        <v>0</v>
      </c>
      <c r="G564" s="39"/>
      <c r="H564" s="45"/>
    </row>
    <row r="565" s="2" customFormat="1" ht="16.8" customHeight="1">
      <c r="A565" s="39"/>
      <c r="B565" s="45"/>
      <c r="C565" s="326" t="s">
        <v>1</v>
      </c>
      <c r="D565" s="326" t="s">
        <v>310</v>
      </c>
      <c r="E565" s="18" t="s">
        <v>1</v>
      </c>
      <c r="F565" s="327">
        <v>0</v>
      </c>
      <c r="G565" s="39"/>
      <c r="H565" s="45"/>
    </row>
    <row r="566" s="2" customFormat="1" ht="16.8" customHeight="1">
      <c r="A566" s="39"/>
      <c r="B566" s="45"/>
      <c r="C566" s="326" t="s">
        <v>1</v>
      </c>
      <c r="D566" s="326" t="s">
        <v>311</v>
      </c>
      <c r="E566" s="18" t="s">
        <v>1</v>
      </c>
      <c r="F566" s="327">
        <v>0</v>
      </c>
      <c r="G566" s="39"/>
      <c r="H566" s="45"/>
    </row>
    <row r="567" s="2" customFormat="1" ht="16.8" customHeight="1">
      <c r="A567" s="39"/>
      <c r="B567" s="45"/>
      <c r="C567" s="326" t="s">
        <v>1</v>
      </c>
      <c r="D567" s="326" t="s">
        <v>312</v>
      </c>
      <c r="E567" s="18" t="s">
        <v>1</v>
      </c>
      <c r="F567" s="327">
        <v>7.0800000000000001</v>
      </c>
      <c r="G567" s="39"/>
      <c r="H567" s="45"/>
    </row>
    <row r="568" s="2" customFormat="1" ht="16.8" customHeight="1">
      <c r="A568" s="39"/>
      <c r="B568" s="45"/>
      <c r="C568" s="326" t="s">
        <v>1</v>
      </c>
      <c r="D568" s="326" t="s">
        <v>313</v>
      </c>
      <c r="E568" s="18" t="s">
        <v>1</v>
      </c>
      <c r="F568" s="327">
        <v>0</v>
      </c>
      <c r="G568" s="39"/>
      <c r="H568" s="45"/>
    </row>
    <row r="569" s="2" customFormat="1" ht="16.8" customHeight="1">
      <c r="A569" s="39"/>
      <c r="B569" s="45"/>
      <c r="C569" s="326" t="s">
        <v>1</v>
      </c>
      <c r="D569" s="326" t="s">
        <v>314</v>
      </c>
      <c r="E569" s="18" t="s">
        <v>1</v>
      </c>
      <c r="F569" s="327">
        <v>26.219999999999999</v>
      </c>
      <c r="G569" s="39"/>
      <c r="H569" s="45"/>
    </row>
    <row r="570" s="2" customFormat="1" ht="16.8" customHeight="1">
      <c r="A570" s="39"/>
      <c r="B570" s="45"/>
      <c r="C570" s="326" t="s">
        <v>1</v>
      </c>
      <c r="D570" s="326" t="s">
        <v>315</v>
      </c>
      <c r="E570" s="18" t="s">
        <v>1</v>
      </c>
      <c r="F570" s="327">
        <v>0</v>
      </c>
      <c r="G570" s="39"/>
      <c r="H570" s="45"/>
    </row>
    <row r="571" s="2" customFormat="1" ht="16.8" customHeight="1">
      <c r="A571" s="39"/>
      <c r="B571" s="45"/>
      <c r="C571" s="326" t="s">
        <v>1</v>
      </c>
      <c r="D571" s="326" t="s">
        <v>209</v>
      </c>
      <c r="E571" s="18" t="s">
        <v>1</v>
      </c>
      <c r="F571" s="327">
        <v>24.09</v>
      </c>
      <c r="G571" s="39"/>
      <c r="H571" s="45"/>
    </row>
    <row r="572" s="2" customFormat="1" ht="16.8" customHeight="1">
      <c r="A572" s="39"/>
      <c r="B572" s="45"/>
      <c r="C572" s="326" t="s">
        <v>1</v>
      </c>
      <c r="D572" s="326" t="s">
        <v>321</v>
      </c>
      <c r="E572" s="18" t="s">
        <v>1</v>
      </c>
      <c r="F572" s="327">
        <v>0</v>
      </c>
      <c r="G572" s="39"/>
      <c r="H572" s="45"/>
    </row>
    <row r="573" s="2" customFormat="1" ht="16.8" customHeight="1">
      <c r="A573" s="39"/>
      <c r="B573" s="45"/>
      <c r="C573" s="326" t="s">
        <v>1</v>
      </c>
      <c r="D573" s="326" t="s">
        <v>322</v>
      </c>
      <c r="E573" s="18" t="s">
        <v>1</v>
      </c>
      <c r="F573" s="327">
        <v>3.7999999999999998</v>
      </c>
      <c r="G573" s="39"/>
      <c r="H573" s="45"/>
    </row>
    <row r="574" s="2" customFormat="1" ht="16.8" customHeight="1">
      <c r="A574" s="39"/>
      <c r="B574" s="45"/>
      <c r="C574" s="326" t="s">
        <v>1</v>
      </c>
      <c r="D574" s="326" t="s">
        <v>283</v>
      </c>
      <c r="E574" s="18" t="s">
        <v>1</v>
      </c>
      <c r="F574" s="327">
        <v>61.189999999999998</v>
      </c>
      <c r="G574" s="39"/>
      <c r="H574" s="45"/>
    </row>
    <row r="575" s="2" customFormat="1" ht="16.8" customHeight="1">
      <c r="A575" s="39"/>
      <c r="B575" s="45"/>
      <c r="C575" s="322" t="s">
        <v>3083</v>
      </c>
      <c r="D575" s="323" t="s">
        <v>3084</v>
      </c>
      <c r="E575" s="324" t="s">
        <v>179</v>
      </c>
      <c r="F575" s="325">
        <v>13.02</v>
      </c>
      <c r="G575" s="39"/>
      <c r="H575" s="45"/>
    </row>
    <row r="576" s="2" customFormat="1" ht="16.8" customHeight="1">
      <c r="A576" s="39"/>
      <c r="B576" s="45"/>
      <c r="C576" s="326" t="s">
        <v>1</v>
      </c>
      <c r="D576" s="326" t="s">
        <v>277</v>
      </c>
      <c r="E576" s="18" t="s">
        <v>1</v>
      </c>
      <c r="F576" s="327">
        <v>0</v>
      </c>
      <c r="G576" s="39"/>
      <c r="H576" s="45"/>
    </row>
    <row r="577" s="2" customFormat="1" ht="16.8" customHeight="1">
      <c r="A577" s="39"/>
      <c r="B577" s="45"/>
      <c r="C577" s="326" t="s">
        <v>1</v>
      </c>
      <c r="D577" s="326" t="s">
        <v>324</v>
      </c>
      <c r="E577" s="18" t="s">
        <v>1</v>
      </c>
      <c r="F577" s="327">
        <v>0</v>
      </c>
      <c r="G577" s="39"/>
      <c r="H577" s="45"/>
    </row>
    <row r="578" s="2" customFormat="1" ht="16.8" customHeight="1">
      <c r="A578" s="39"/>
      <c r="B578" s="45"/>
      <c r="C578" s="326" t="s">
        <v>1</v>
      </c>
      <c r="D578" s="326" t="s">
        <v>325</v>
      </c>
      <c r="E578" s="18" t="s">
        <v>1</v>
      </c>
      <c r="F578" s="327">
        <v>0</v>
      </c>
      <c r="G578" s="39"/>
      <c r="H578" s="45"/>
    </row>
    <row r="579" s="2" customFormat="1" ht="16.8" customHeight="1">
      <c r="A579" s="39"/>
      <c r="B579" s="45"/>
      <c r="C579" s="326" t="s">
        <v>1</v>
      </c>
      <c r="D579" s="326" t="s">
        <v>326</v>
      </c>
      <c r="E579" s="18" t="s">
        <v>1</v>
      </c>
      <c r="F579" s="327">
        <v>13.02</v>
      </c>
      <c r="G579" s="39"/>
      <c r="H579" s="45"/>
    </row>
    <row r="580" s="2" customFormat="1" ht="16.8" customHeight="1">
      <c r="A580" s="39"/>
      <c r="B580" s="45"/>
      <c r="C580" s="322" t="s">
        <v>192</v>
      </c>
      <c r="D580" s="323" t="s">
        <v>193</v>
      </c>
      <c r="E580" s="324" t="s">
        <v>179</v>
      </c>
      <c r="F580" s="325">
        <v>21.289999999999999</v>
      </c>
      <c r="G580" s="39"/>
      <c r="H580" s="45"/>
    </row>
    <row r="581" s="2" customFormat="1" ht="16.8" customHeight="1">
      <c r="A581" s="39"/>
      <c r="B581" s="45"/>
      <c r="C581" s="326" t="s">
        <v>1</v>
      </c>
      <c r="D581" s="326" t="s">
        <v>277</v>
      </c>
      <c r="E581" s="18" t="s">
        <v>1</v>
      </c>
      <c r="F581" s="327">
        <v>0</v>
      </c>
      <c r="G581" s="39"/>
      <c r="H581" s="45"/>
    </row>
    <row r="582" s="2" customFormat="1" ht="16.8" customHeight="1">
      <c r="A582" s="39"/>
      <c r="B582" s="45"/>
      <c r="C582" s="326" t="s">
        <v>1</v>
      </c>
      <c r="D582" s="326" t="s">
        <v>324</v>
      </c>
      <c r="E582" s="18" t="s">
        <v>1</v>
      </c>
      <c r="F582" s="327">
        <v>0</v>
      </c>
      <c r="G582" s="39"/>
      <c r="H582" s="45"/>
    </row>
    <row r="583" s="2" customFormat="1" ht="16.8" customHeight="1">
      <c r="A583" s="39"/>
      <c r="B583" s="45"/>
      <c r="C583" s="326" t="s">
        <v>1</v>
      </c>
      <c r="D583" s="326" t="s">
        <v>327</v>
      </c>
      <c r="E583" s="18" t="s">
        <v>1</v>
      </c>
      <c r="F583" s="327">
        <v>0</v>
      </c>
      <c r="G583" s="39"/>
      <c r="H583" s="45"/>
    </row>
    <row r="584" s="2" customFormat="1" ht="16.8" customHeight="1">
      <c r="A584" s="39"/>
      <c r="B584" s="45"/>
      <c r="C584" s="326" t="s">
        <v>1</v>
      </c>
      <c r="D584" s="326" t="s">
        <v>328</v>
      </c>
      <c r="E584" s="18" t="s">
        <v>1</v>
      </c>
      <c r="F584" s="327">
        <v>8</v>
      </c>
      <c r="G584" s="39"/>
      <c r="H584" s="45"/>
    </row>
    <row r="585" s="2" customFormat="1" ht="16.8" customHeight="1">
      <c r="A585" s="39"/>
      <c r="B585" s="45"/>
      <c r="C585" s="326" t="s">
        <v>1</v>
      </c>
      <c r="D585" s="326" t="s">
        <v>329</v>
      </c>
      <c r="E585" s="18" t="s">
        <v>1</v>
      </c>
      <c r="F585" s="327">
        <v>0</v>
      </c>
      <c r="G585" s="39"/>
      <c r="H585" s="45"/>
    </row>
    <row r="586" s="2" customFormat="1" ht="16.8" customHeight="1">
      <c r="A586" s="39"/>
      <c r="B586" s="45"/>
      <c r="C586" s="326" t="s">
        <v>1</v>
      </c>
      <c r="D586" s="326" t="s">
        <v>330</v>
      </c>
      <c r="E586" s="18" t="s">
        <v>1</v>
      </c>
      <c r="F586" s="327">
        <v>3.1699999999999999</v>
      </c>
      <c r="G586" s="39"/>
      <c r="H586" s="45"/>
    </row>
    <row r="587" s="2" customFormat="1" ht="16.8" customHeight="1">
      <c r="A587" s="39"/>
      <c r="B587" s="45"/>
      <c r="C587" s="326" t="s">
        <v>1</v>
      </c>
      <c r="D587" s="326" t="s">
        <v>352</v>
      </c>
      <c r="E587" s="18" t="s">
        <v>1</v>
      </c>
      <c r="F587" s="327">
        <v>0</v>
      </c>
      <c r="G587" s="39"/>
      <c r="H587" s="45"/>
    </row>
    <row r="588" s="2" customFormat="1" ht="16.8" customHeight="1">
      <c r="A588" s="39"/>
      <c r="B588" s="45"/>
      <c r="C588" s="326" t="s">
        <v>1</v>
      </c>
      <c r="D588" s="326" t="s">
        <v>278</v>
      </c>
      <c r="E588" s="18" t="s">
        <v>1</v>
      </c>
      <c r="F588" s="327">
        <v>0</v>
      </c>
      <c r="G588" s="39"/>
      <c r="H588" s="45"/>
    </row>
    <row r="589" s="2" customFormat="1" ht="16.8" customHeight="1">
      <c r="A589" s="39"/>
      <c r="B589" s="45"/>
      <c r="C589" s="326" t="s">
        <v>1</v>
      </c>
      <c r="D589" s="326" t="s">
        <v>355</v>
      </c>
      <c r="E589" s="18" t="s">
        <v>1</v>
      </c>
      <c r="F589" s="327">
        <v>4.5099999999999998</v>
      </c>
      <c r="G589" s="39"/>
      <c r="H589" s="45"/>
    </row>
    <row r="590" s="2" customFormat="1" ht="16.8" customHeight="1">
      <c r="A590" s="39"/>
      <c r="B590" s="45"/>
      <c r="C590" s="326" t="s">
        <v>1</v>
      </c>
      <c r="D590" s="326" t="s">
        <v>281</v>
      </c>
      <c r="E590" s="18" t="s">
        <v>1</v>
      </c>
      <c r="F590" s="327">
        <v>0</v>
      </c>
      <c r="G590" s="39"/>
      <c r="H590" s="45"/>
    </row>
    <row r="591" s="2" customFormat="1" ht="16.8" customHeight="1">
      <c r="A591" s="39"/>
      <c r="B591" s="45"/>
      <c r="C591" s="326" t="s">
        <v>1</v>
      </c>
      <c r="D591" s="326" t="s">
        <v>356</v>
      </c>
      <c r="E591" s="18" t="s">
        <v>1</v>
      </c>
      <c r="F591" s="327">
        <v>5.6100000000000003</v>
      </c>
      <c r="G591" s="39"/>
      <c r="H591" s="45"/>
    </row>
    <row r="592" s="2" customFormat="1" ht="16.8" customHeight="1">
      <c r="A592" s="39"/>
      <c r="B592" s="45"/>
      <c r="C592" s="326" t="s">
        <v>1</v>
      </c>
      <c r="D592" s="326" t="s">
        <v>283</v>
      </c>
      <c r="E592" s="18" t="s">
        <v>1</v>
      </c>
      <c r="F592" s="327">
        <v>21.289999999999999</v>
      </c>
      <c r="G592" s="39"/>
      <c r="H592" s="45"/>
    </row>
    <row r="593" s="2" customFormat="1" ht="16.8" customHeight="1">
      <c r="A593" s="39"/>
      <c r="B593" s="45"/>
      <c r="C593" s="328" t="s">
        <v>3168</v>
      </c>
      <c r="D593" s="39"/>
      <c r="E593" s="39"/>
      <c r="F593" s="39"/>
      <c r="G593" s="39"/>
      <c r="H593" s="45"/>
    </row>
    <row r="594" s="2" customFormat="1" ht="16.8" customHeight="1">
      <c r="A594" s="39"/>
      <c r="B594" s="45"/>
      <c r="C594" s="326" t="s">
        <v>967</v>
      </c>
      <c r="D594" s="326" t="s">
        <v>968</v>
      </c>
      <c r="E594" s="18" t="s">
        <v>179</v>
      </c>
      <c r="F594" s="327">
        <v>21.289999999999999</v>
      </c>
      <c r="G594" s="39"/>
      <c r="H594" s="45"/>
    </row>
    <row r="595" s="2" customFormat="1" ht="16.8" customHeight="1">
      <c r="A595" s="39"/>
      <c r="B595" s="45"/>
      <c r="C595" s="326" t="s">
        <v>972</v>
      </c>
      <c r="D595" s="326" t="s">
        <v>973</v>
      </c>
      <c r="E595" s="18" t="s">
        <v>179</v>
      </c>
      <c r="F595" s="327">
        <v>23.071999999999999</v>
      </c>
      <c r="G595" s="39"/>
      <c r="H595" s="45"/>
    </row>
    <row r="596" s="2" customFormat="1" ht="16.8" customHeight="1">
      <c r="A596" s="39"/>
      <c r="B596" s="45"/>
      <c r="C596" s="326" t="s">
        <v>991</v>
      </c>
      <c r="D596" s="326" t="s">
        <v>992</v>
      </c>
      <c r="E596" s="18" t="s">
        <v>179</v>
      </c>
      <c r="F596" s="327">
        <v>23.071999999999999</v>
      </c>
      <c r="G596" s="39"/>
      <c r="H596" s="45"/>
    </row>
    <row r="597" s="2" customFormat="1" ht="16.8" customHeight="1">
      <c r="A597" s="39"/>
      <c r="B597" s="45"/>
      <c r="C597" s="326" t="s">
        <v>1004</v>
      </c>
      <c r="D597" s="326" t="s">
        <v>1005</v>
      </c>
      <c r="E597" s="18" t="s">
        <v>179</v>
      </c>
      <c r="F597" s="327">
        <v>46.143999999999998</v>
      </c>
      <c r="G597" s="39"/>
      <c r="H597" s="45"/>
    </row>
    <row r="598" s="2" customFormat="1" ht="16.8" customHeight="1">
      <c r="A598" s="39"/>
      <c r="B598" s="45"/>
      <c r="C598" s="322" t="s">
        <v>3085</v>
      </c>
      <c r="D598" s="323" t="s">
        <v>3086</v>
      </c>
      <c r="E598" s="324" t="s">
        <v>179</v>
      </c>
      <c r="F598" s="325">
        <v>8.5739999999999998</v>
      </c>
      <c r="G598" s="39"/>
      <c r="H598" s="45"/>
    </row>
    <row r="599" s="2" customFormat="1" ht="16.8" customHeight="1">
      <c r="A599" s="39"/>
      <c r="B599" s="45"/>
      <c r="C599" s="326" t="s">
        <v>1</v>
      </c>
      <c r="D599" s="326" t="s">
        <v>277</v>
      </c>
      <c r="E599" s="18" t="s">
        <v>1</v>
      </c>
      <c r="F599" s="327">
        <v>0</v>
      </c>
      <c r="G599" s="39"/>
      <c r="H599" s="45"/>
    </row>
    <row r="600" s="2" customFormat="1" ht="16.8" customHeight="1">
      <c r="A600" s="39"/>
      <c r="B600" s="45"/>
      <c r="C600" s="326" t="s">
        <v>1</v>
      </c>
      <c r="D600" s="326" t="s">
        <v>266</v>
      </c>
      <c r="E600" s="18" t="s">
        <v>1</v>
      </c>
      <c r="F600" s="327">
        <v>0</v>
      </c>
      <c r="G600" s="39"/>
      <c r="H600" s="45"/>
    </row>
    <row r="601" s="2" customFormat="1" ht="16.8" customHeight="1">
      <c r="A601" s="39"/>
      <c r="B601" s="45"/>
      <c r="C601" s="326" t="s">
        <v>1</v>
      </c>
      <c r="D601" s="326" t="s">
        <v>3087</v>
      </c>
      <c r="E601" s="18" t="s">
        <v>1</v>
      </c>
      <c r="F601" s="327">
        <v>4.29</v>
      </c>
      <c r="G601" s="39"/>
      <c r="H601" s="45"/>
    </row>
    <row r="602" s="2" customFormat="1" ht="16.8" customHeight="1">
      <c r="A602" s="39"/>
      <c r="B602" s="45"/>
      <c r="C602" s="326" t="s">
        <v>1</v>
      </c>
      <c r="D602" s="326" t="s">
        <v>360</v>
      </c>
      <c r="E602" s="18" t="s">
        <v>1</v>
      </c>
      <c r="F602" s="327">
        <v>0</v>
      </c>
      <c r="G602" s="39"/>
      <c r="H602" s="45"/>
    </row>
    <row r="603" s="2" customFormat="1" ht="16.8" customHeight="1">
      <c r="A603" s="39"/>
      <c r="B603" s="45"/>
      <c r="C603" s="326" t="s">
        <v>1</v>
      </c>
      <c r="D603" s="326" t="s">
        <v>3088</v>
      </c>
      <c r="E603" s="18" t="s">
        <v>1</v>
      </c>
      <c r="F603" s="327">
        <v>4.2839999999999998</v>
      </c>
      <c r="G603" s="39"/>
      <c r="H603" s="45"/>
    </row>
    <row r="604" s="2" customFormat="1" ht="16.8" customHeight="1">
      <c r="A604" s="39"/>
      <c r="B604" s="45"/>
      <c r="C604" s="326" t="s">
        <v>1</v>
      </c>
      <c r="D604" s="326" t="s">
        <v>283</v>
      </c>
      <c r="E604" s="18" t="s">
        <v>1</v>
      </c>
      <c r="F604" s="327">
        <v>8.5739999999999998</v>
      </c>
      <c r="G604" s="39"/>
      <c r="H604" s="45"/>
    </row>
    <row r="605" s="2" customFormat="1" ht="16.8" customHeight="1">
      <c r="A605" s="39"/>
      <c r="B605" s="45"/>
      <c r="C605" s="322" t="s">
        <v>195</v>
      </c>
      <c r="D605" s="323" t="s">
        <v>196</v>
      </c>
      <c r="E605" s="324" t="s">
        <v>179</v>
      </c>
      <c r="F605" s="325">
        <v>5.2999999999999998</v>
      </c>
      <c r="G605" s="39"/>
      <c r="H605" s="45"/>
    </row>
    <row r="606" s="2" customFormat="1" ht="16.8" customHeight="1">
      <c r="A606" s="39"/>
      <c r="B606" s="45"/>
      <c r="C606" s="326" t="s">
        <v>1</v>
      </c>
      <c r="D606" s="326" t="s">
        <v>277</v>
      </c>
      <c r="E606" s="18" t="s">
        <v>1</v>
      </c>
      <c r="F606" s="327">
        <v>0</v>
      </c>
      <c r="G606" s="39"/>
      <c r="H606" s="45"/>
    </row>
    <row r="607" s="2" customFormat="1" ht="16.8" customHeight="1">
      <c r="A607" s="39"/>
      <c r="B607" s="45"/>
      <c r="C607" s="326" t="s">
        <v>1</v>
      </c>
      <c r="D607" s="326" t="s">
        <v>350</v>
      </c>
      <c r="E607" s="18" t="s">
        <v>1</v>
      </c>
      <c r="F607" s="327">
        <v>0</v>
      </c>
      <c r="G607" s="39"/>
      <c r="H607" s="45"/>
    </row>
    <row r="608" s="2" customFormat="1" ht="16.8" customHeight="1">
      <c r="A608" s="39"/>
      <c r="B608" s="45"/>
      <c r="C608" s="326" t="s">
        <v>1</v>
      </c>
      <c r="D608" s="326" t="s">
        <v>197</v>
      </c>
      <c r="E608" s="18" t="s">
        <v>1</v>
      </c>
      <c r="F608" s="327">
        <v>5.2999999999999998</v>
      </c>
      <c r="G608" s="39"/>
      <c r="H608" s="45"/>
    </row>
    <row r="609" s="2" customFormat="1" ht="16.8" customHeight="1">
      <c r="A609" s="39"/>
      <c r="B609" s="45"/>
      <c r="C609" s="328" t="s">
        <v>3168</v>
      </c>
      <c r="D609" s="39"/>
      <c r="E609" s="39"/>
      <c r="F609" s="39"/>
      <c r="G609" s="39"/>
      <c r="H609" s="45"/>
    </row>
    <row r="610" s="2" customFormat="1">
      <c r="A610" s="39"/>
      <c r="B610" s="45"/>
      <c r="C610" s="326" t="s">
        <v>595</v>
      </c>
      <c r="D610" s="326" t="s">
        <v>596</v>
      </c>
      <c r="E610" s="18" t="s">
        <v>179</v>
      </c>
      <c r="F610" s="327">
        <v>250.63</v>
      </c>
      <c r="G610" s="39"/>
      <c r="H610" s="45"/>
    </row>
    <row r="611" s="2" customFormat="1" ht="16.8" customHeight="1">
      <c r="A611" s="39"/>
      <c r="B611" s="45"/>
      <c r="C611" s="326" t="s">
        <v>868</v>
      </c>
      <c r="D611" s="326" t="s">
        <v>869</v>
      </c>
      <c r="E611" s="18" t="s">
        <v>179</v>
      </c>
      <c r="F611" s="327">
        <v>129.74000000000001</v>
      </c>
      <c r="G611" s="39"/>
      <c r="H611" s="45"/>
    </row>
    <row r="612" s="2" customFormat="1" ht="16.8" customHeight="1">
      <c r="A612" s="39"/>
      <c r="B612" s="45"/>
      <c r="C612" s="326" t="s">
        <v>872</v>
      </c>
      <c r="D612" s="326" t="s">
        <v>873</v>
      </c>
      <c r="E612" s="18" t="s">
        <v>179</v>
      </c>
      <c r="F612" s="327">
        <v>129.74000000000001</v>
      </c>
      <c r="G612" s="39"/>
      <c r="H612" s="45"/>
    </row>
    <row r="613" s="2" customFormat="1">
      <c r="A613" s="39"/>
      <c r="B613" s="45"/>
      <c r="C613" s="326" t="s">
        <v>889</v>
      </c>
      <c r="D613" s="326" t="s">
        <v>890</v>
      </c>
      <c r="E613" s="18" t="s">
        <v>179</v>
      </c>
      <c r="F613" s="327">
        <v>129.74000000000001</v>
      </c>
      <c r="G613" s="39"/>
      <c r="H613" s="45"/>
    </row>
    <row r="614" s="2" customFormat="1" ht="16.8" customHeight="1">
      <c r="A614" s="39"/>
      <c r="B614" s="45"/>
      <c r="C614" s="326" t="s">
        <v>894</v>
      </c>
      <c r="D614" s="326" t="s">
        <v>895</v>
      </c>
      <c r="E614" s="18" t="s">
        <v>179</v>
      </c>
      <c r="F614" s="327">
        <v>129.74000000000001</v>
      </c>
      <c r="G614" s="39"/>
      <c r="H614" s="45"/>
    </row>
    <row r="615" s="2" customFormat="1" ht="16.8" customHeight="1">
      <c r="A615" s="39"/>
      <c r="B615" s="45"/>
      <c r="C615" s="326" t="s">
        <v>909</v>
      </c>
      <c r="D615" s="326" t="s">
        <v>910</v>
      </c>
      <c r="E615" s="18" t="s">
        <v>179</v>
      </c>
      <c r="F615" s="327">
        <v>129.74000000000001</v>
      </c>
      <c r="G615" s="39"/>
      <c r="H615" s="45"/>
    </row>
    <row r="616" s="2" customFormat="1" ht="16.8" customHeight="1">
      <c r="A616" s="39"/>
      <c r="B616" s="45"/>
      <c r="C616" s="326" t="s">
        <v>914</v>
      </c>
      <c r="D616" s="326" t="s">
        <v>915</v>
      </c>
      <c r="E616" s="18" t="s">
        <v>179</v>
      </c>
      <c r="F616" s="327">
        <v>129.74000000000001</v>
      </c>
      <c r="G616" s="39"/>
      <c r="H616" s="45"/>
    </row>
    <row r="617" s="2" customFormat="1" ht="16.8" customHeight="1">
      <c r="A617" s="39"/>
      <c r="B617" s="45"/>
      <c r="C617" s="326" t="s">
        <v>919</v>
      </c>
      <c r="D617" s="326" t="s">
        <v>920</v>
      </c>
      <c r="E617" s="18" t="s">
        <v>179</v>
      </c>
      <c r="F617" s="327">
        <v>129.74000000000001</v>
      </c>
      <c r="G617" s="39"/>
      <c r="H617" s="45"/>
    </row>
    <row r="618" s="2" customFormat="1" ht="16.8" customHeight="1">
      <c r="A618" s="39"/>
      <c r="B618" s="45"/>
      <c r="C618" s="326" t="s">
        <v>924</v>
      </c>
      <c r="D618" s="326" t="s">
        <v>925</v>
      </c>
      <c r="E618" s="18" t="s">
        <v>179</v>
      </c>
      <c r="F618" s="327">
        <v>129.74000000000001</v>
      </c>
      <c r="G618" s="39"/>
      <c r="H618" s="45"/>
    </row>
    <row r="619" s="2" customFormat="1" ht="16.8" customHeight="1">
      <c r="A619" s="39"/>
      <c r="B619" s="45"/>
      <c r="C619" s="326" t="s">
        <v>904</v>
      </c>
      <c r="D619" s="326" t="s">
        <v>905</v>
      </c>
      <c r="E619" s="18" t="s">
        <v>179</v>
      </c>
      <c r="F619" s="327">
        <v>5.7240000000000002</v>
      </c>
      <c r="G619" s="39"/>
      <c r="H619" s="45"/>
    </row>
    <row r="620" s="2" customFormat="1" ht="16.8" customHeight="1">
      <c r="A620" s="39"/>
      <c r="B620" s="45"/>
      <c r="C620" s="322" t="s">
        <v>3089</v>
      </c>
      <c r="D620" s="323" t="s">
        <v>3090</v>
      </c>
      <c r="E620" s="324" t="s">
        <v>179</v>
      </c>
      <c r="F620" s="325">
        <v>7.04</v>
      </c>
      <c r="G620" s="39"/>
      <c r="H620" s="45"/>
    </row>
    <row r="621" s="2" customFormat="1" ht="16.8" customHeight="1">
      <c r="A621" s="39"/>
      <c r="B621" s="45"/>
      <c r="C621" s="326" t="s">
        <v>1</v>
      </c>
      <c r="D621" s="326" t="s">
        <v>357</v>
      </c>
      <c r="E621" s="18" t="s">
        <v>1</v>
      </c>
      <c r="F621" s="327">
        <v>0</v>
      </c>
      <c r="G621" s="39"/>
      <c r="H621" s="45"/>
    </row>
    <row r="622" s="2" customFormat="1" ht="16.8" customHeight="1">
      <c r="A622" s="39"/>
      <c r="B622" s="45"/>
      <c r="C622" s="326" t="s">
        <v>1</v>
      </c>
      <c r="D622" s="326" t="s">
        <v>358</v>
      </c>
      <c r="E622" s="18" t="s">
        <v>1</v>
      </c>
      <c r="F622" s="327">
        <v>0</v>
      </c>
      <c r="G622" s="39"/>
      <c r="H622" s="45"/>
    </row>
    <row r="623" s="2" customFormat="1" ht="16.8" customHeight="1">
      <c r="A623" s="39"/>
      <c r="B623" s="45"/>
      <c r="C623" s="326" t="s">
        <v>1</v>
      </c>
      <c r="D623" s="326" t="s">
        <v>359</v>
      </c>
      <c r="E623" s="18" t="s">
        <v>1</v>
      </c>
      <c r="F623" s="327">
        <v>7.04</v>
      </c>
      <c r="G623" s="39"/>
      <c r="H623" s="45"/>
    </row>
    <row r="624" s="2" customFormat="1" ht="16.8" customHeight="1">
      <c r="A624" s="39"/>
      <c r="B624" s="45"/>
      <c r="C624" s="326" t="s">
        <v>1</v>
      </c>
      <c r="D624" s="326" t="s">
        <v>283</v>
      </c>
      <c r="E624" s="18" t="s">
        <v>1</v>
      </c>
      <c r="F624" s="327">
        <v>7.04</v>
      </c>
      <c r="G624" s="39"/>
      <c r="H624" s="45"/>
    </row>
    <row r="625" s="2" customFormat="1">
      <c r="A625" s="39"/>
      <c r="B625" s="45"/>
      <c r="C625" s="322" t="s">
        <v>199</v>
      </c>
      <c r="D625" s="323" t="s">
        <v>200</v>
      </c>
      <c r="E625" s="324" t="s">
        <v>179</v>
      </c>
      <c r="F625" s="325">
        <v>92.269999999999996</v>
      </c>
      <c r="G625" s="39"/>
      <c r="H625" s="45"/>
    </row>
    <row r="626" s="2" customFormat="1" ht="16.8" customHeight="1">
      <c r="A626" s="39"/>
      <c r="B626" s="45"/>
      <c r="C626" s="326" t="s">
        <v>1</v>
      </c>
      <c r="D626" s="326" t="s">
        <v>277</v>
      </c>
      <c r="E626" s="18" t="s">
        <v>1</v>
      </c>
      <c r="F626" s="327">
        <v>0</v>
      </c>
      <c r="G626" s="39"/>
      <c r="H626" s="45"/>
    </row>
    <row r="627" s="2" customFormat="1" ht="16.8" customHeight="1">
      <c r="A627" s="39"/>
      <c r="B627" s="45"/>
      <c r="C627" s="326" t="s">
        <v>1</v>
      </c>
      <c r="D627" s="326" t="s">
        <v>310</v>
      </c>
      <c r="E627" s="18" t="s">
        <v>1</v>
      </c>
      <c r="F627" s="327">
        <v>0</v>
      </c>
      <c r="G627" s="39"/>
      <c r="H627" s="45"/>
    </row>
    <row r="628" s="2" customFormat="1" ht="16.8" customHeight="1">
      <c r="A628" s="39"/>
      <c r="B628" s="45"/>
      <c r="C628" s="326" t="s">
        <v>1</v>
      </c>
      <c r="D628" s="326" t="s">
        <v>311</v>
      </c>
      <c r="E628" s="18" t="s">
        <v>1</v>
      </c>
      <c r="F628" s="327">
        <v>0</v>
      </c>
      <c r="G628" s="39"/>
      <c r="H628" s="45"/>
    </row>
    <row r="629" s="2" customFormat="1" ht="16.8" customHeight="1">
      <c r="A629" s="39"/>
      <c r="B629" s="45"/>
      <c r="C629" s="326" t="s">
        <v>1</v>
      </c>
      <c r="D629" s="326" t="s">
        <v>312</v>
      </c>
      <c r="E629" s="18" t="s">
        <v>1</v>
      </c>
      <c r="F629" s="327">
        <v>7.0800000000000001</v>
      </c>
      <c r="G629" s="39"/>
      <c r="H629" s="45"/>
    </row>
    <row r="630" s="2" customFormat="1" ht="16.8" customHeight="1">
      <c r="A630" s="39"/>
      <c r="B630" s="45"/>
      <c r="C630" s="326" t="s">
        <v>1</v>
      </c>
      <c r="D630" s="326" t="s">
        <v>313</v>
      </c>
      <c r="E630" s="18" t="s">
        <v>1</v>
      </c>
      <c r="F630" s="327">
        <v>0</v>
      </c>
      <c r="G630" s="39"/>
      <c r="H630" s="45"/>
    </row>
    <row r="631" s="2" customFormat="1" ht="16.8" customHeight="1">
      <c r="A631" s="39"/>
      <c r="B631" s="45"/>
      <c r="C631" s="326" t="s">
        <v>1</v>
      </c>
      <c r="D631" s="326" t="s">
        <v>314</v>
      </c>
      <c r="E631" s="18" t="s">
        <v>1</v>
      </c>
      <c r="F631" s="327">
        <v>26.219999999999999</v>
      </c>
      <c r="G631" s="39"/>
      <c r="H631" s="45"/>
    </row>
    <row r="632" s="2" customFormat="1" ht="16.8" customHeight="1">
      <c r="A632" s="39"/>
      <c r="B632" s="45"/>
      <c r="C632" s="326" t="s">
        <v>1</v>
      </c>
      <c r="D632" s="326" t="s">
        <v>266</v>
      </c>
      <c r="E632" s="18" t="s">
        <v>1</v>
      </c>
      <c r="F632" s="327">
        <v>0</v>
      </c>
      <c r="G632" s="39"/>
      <c r="H632" s="45"/>
    </row>
    <row r="633" s="2" customFormat="1" ht="16.8" customHeight="1">
      <c r="A633" s="39"/>
      <c r="B633" s="45"/>
      <c r="C633" s="326" t="s">
        <v>1</v>
      </c>
      <c r="D633" s="326" t="s">
        <v>316</v>
      </c>
      <c r="E633" s="18" t="s">
        <v>1</v>
      </c>
      <c r="F633" s="327">
        <v>16.850000000000001</v>
      </c>
      <c r="G633" s="39"/>
      <c r="H633" s="45"/>
    </row>
    <row r="634" s="2" customFormat="1" ht="16.8" customHeight="1">
      <c r="A634" s="39"/>
      <c r="B634" s="45"/>
      <c r="C634" s="326" t="s">
        <v>1</v>
      </c>
      <c r="D634" s="326" t="s">
        <v>317</v>
      </c>
      <c r="E634" s="18" t="s">
        <v>1</v>
      </c>
      <c r="F634" s="327">
        <v>0</v>
      </c>
      <c r="G634" s="39"/>
      <c r="H634" s="45"/>
    </row>
    <row r="635" s="2" customFormat="1" ht="16.8" customHeight="1">
      <c r="A635" s="39"/>
      <c r="B635" s="45"/>
      <c r="C635" s="326" t="s">
        <v>1</v>
      </c>
      <c r="D635" s="326" t="s">
        <v>318</v>
      </c>
      <c r="E635" s="18" t="s">
        <v>1</v>
      </c>
      <c r="F635" s="327">
        <v>8.1799999999999997</v>
      </c>
      <c r="G635" s="39"/>
      <c r="H635" s="45"/>
    </row>
    <row r="636" s="2" customFormat="1" ht="16.8" customHeight="1">
      <c r="A636" s="39"/>
      <c r="B636" s="45"/>
      <c r="C636" s="326" t="s">
        <v>1</v>
      </c>
      <c r="D636" s="326" t="s">
        <v>321</v>
      </c>
      <c r="E636" s="18" t="s">
        <v>1</v>
      </c>
      <c r="F636" s="327">
        <v>0</v>
      </c>
      <c r="G636" s="39"/>
      <c r="H636" s="45"/>
    </row>
    <row r="637" s="2" customFormat="1" ht="16.8" customHeight="1">
      <c r="A637" s="39"/>
      <c r="B637" s="45"/>
      <c r="C637" s="326" t="s">
        <v>1</v>
      </c>
      <c r="D637" s="326" t="s">
        <v>322</v>
      </c>
      <c r="E637" s="18" t="s">
        <v>1</v>
      </c>
      <c r="F637" s="327">
        <v>3.7999999999999998</v>
      </c>
      <c r="G637" s="39"/>
      <c r="H637" s="45"/>
    </row>
    <row r="638" s="2" customFormat="1" ht="16.8" customHeight="1">
      <c r="A638" s="39"/>
      <c r="B638" s="45"/>
      <c r="C638" s="326" t="s">
        <v>1</v>
      </c>
      <c r="D638" s="326" t="s">
        <v>324</v>
      </c>
      <c r="E638" s="18" t="s">
        <v>1</v>
      </c>
      <c r="F638" s="327">
        <v>0</v>
      </c>
      <c r="G638" s="39"/>
      <c r="H638" s="45"/>
    </row>
    <row r="639" s="2" customFormat="1" ht="16.8" customHeight="1">
      <c r="A639" s="39"/>
      <c r="B639" s="45"/>
      <c r="C639" s="326" t="s">
        <v>1</v>
      </c>
      <c r="D639" s="326" t="s">
        <v>325</v>
      </c>
      <c r="E639" s="18" t="s">
        <v>1</v>
      </c>
      <c r="F639" s="327">
        <v>0</v>
      </c>
      <c r="G639" s="39"/>
      <c r="H639" s="45"/>
    </row>
    <row r="640" s="2" customFormat="1" ht="16.8" customHeight="1">
      <c r="A640" s="39"/>
      <c r="B640" s="45"/>
      <c r="C640" s="326" t="s">
        <v>1</v>
      </c>
      <c r="D640" s="326" t="s">
        <v>326</v>
      </c>
      <c r="E640" s="18" t="s">
        <v>1</v>
      </c>
      <c r="F640" s="327">
        <v>13.02</v>
      </c>
      <c r="G640" s="39"/>
      <c r="H640" s="45"/>
    </row>
    <row r="641" s="2" customFormat="1" ht="16.8" customHeight="1">
      <c r="A641" s="39"/>
      <c r="B641" s="45"/>
      <c r="C641" s="326" t="s">
        <v>1</v>
      </c>
      <c r="D641" s="326" t="s">
        <v>339</v>
      </c>
      <c r="E641" s="18" t="s">
        <v>1</v>
      </c>
      <c r="F641" s="327">
        <v>0</v>
      </c>
      <c r="G641" s="39"/>
      <c r="H641" s="45"/>
    </row>
    <row r="642" s="2" customFormat="1" ht="16.8" customHeight="1">
      <c r="A642" s="39"/>
      <c r="B642" s="45"/>
      <c r="C642" s="326" t="s">
        <v>1</v>
      </c>
      <c r="D642" s="326" t="s">
        <v>340</v>
      </c>
      <c r="E642" s="18" t="s">
        <v>1</v>
      </c>
      <c r="F642" s="327">
        <v>5.2000000000000002</v>
      </c>
      <c r="G642" s="39"/>
      <c r="H642" s="45"/>
    </row>
    <row r="643" s="2" customFormat="1" ht="16.8" customHeight="1">
      <c r="A643" s="39"/>
      <c r="B643" s="45"/>
      <c r="C643" s="326" t="s">
        <v>1</v>
      </c>
      <c r="D643" s="326" t="s">
        <v>350</v>
      </c>
      <c r="E643" s="18" t="s">
        <v>1</v>
      </c>
      <c r="F643" s="327">
        <v>0</v>
      </c>
      <c r="G643" s="39"/>
      <c r="H643" s="45"/>
    </row>
    <row r="644" s="2" customFormat="1" ht="16.8" customHeight="1">
      <c r="A644" s="39"/>
      <c r="B644" s="45"/>
      <c r="C644" s="326" t="s">
        <v>1</v>
      </c>
      <c r="D644" s="326" t="s">
        <v>351</v>
      </c>
      <c r="E644" s="18" t="s">
        <v>1</v>
      </c>
      <c r="F644" s="327">
        <v>11.92</v>
      </c>
      <c r="G644" s="39"/>
      <c r="H644" s="45"/>
    </row>
    <row r="645" s="2" customFormat="1" ht="16.8" customHeight="1">
      <c r="A645" s="39"/>
      <c r="B645" s="45"/>
      <c r="C645" s="326" t="s">
        <v>1</v>
      </c>
      <c r="D645" s="326" t="s">
        <v>283</v>
      </c>
      <c r="E645" s="18" t="s">
        <v>1</v>
      </c>
      <c r="F645" s="327">
        <v>92.269999999999996</v>
      </c>
      <c r="G645" s="39"/>
      <c r="H645" s="45"/>
    </row>
    <row r="646" s="2" customFormat="1" ht="16.8" customHeight="1">
      <c r="A646" s="39"/>
      <c r="B646" s="45"/>
      <c r="C646" s="328" t="s">
        <v>3168</v>
      </c>
      <c r="D646" s="39"/>
      <c r="E646" s="39"/>
      <c r="F646" s="39"/>
      <c r="G646" s="39"/>
      <c r="H646" s="45"/>
    </row>
    <row r="647" s="2" customFormat="1" ht="16.8" customHeight="1">
      <c r="A647" s="39"/>
      <c r="B647" s="45"/>
      <c r="C647" s="326" t="s">
        <v>540</v>
      </c>
      <c r="D647" s="326" t="s">
        <v>541</v>
      </c>
      <c r="E647" s="18" t="s">
        <v>179</v>
      </c>
      <c r="F647" s="327">
        <v>97.347999999999999</v>
      </c>
      <c r="G647" s="39"/>
      <c r="H647" s="45"/>
    </row>
    <row r="648" s="2" customFormat="1" ht="16.8" customHeight="1">
      <c r="A648" s="39"/>
      <c r="B648" s="45"/>
      <c r="C648" s="326" t="s">
        <v>549</v>
      </c>
      <c r="D648" s="326" t="s">
        <v>550</v>
      </c>
      <c r="E648" s="18" t="s">
        <v>179</v>
      </c>
      <c r="F648" s="327">
        <v>201.608</v>
      </c>
      <c r="G648" s="39"/>
      <c r="H648" s="45"/>
    </row>
    <row r="649" s="2" customFormat="1" ht="16.8" customHeight="1">
      <c r="A649" s="39"/>
      <c r="B649" s="45"/>
      <c r="C649" s="326" t="s">
        <v>564</v>
      </c>
      <c r="D649" s="326" t="s">
        <v>565</v>
      </c>
      <c r="E649" s="18" t="s">
        <v>179</v>
      </c>
      <c r="F649" s="327">
        <v>144.84</v>
      </c>
      <c r="G649" s="39"/>
      <c r="H649" s="45"/>
    </row>
    <row r="650" s="2" customFormat="1">
      <c r="A650" s="39"/>
      <c r="B650" s="45"/>
      <c r="C650" s="322" t="s">
        <v>203</v>
      </c>
      <c r="D650" s="323" t="s">
        <v>204</v>
      </c>
      <c r="E650" s="324" t="s">
        <v>179</v>
      </c>
      <c r="F650" s="325">
        <v>27.411999999999999</v>
      </c>
      <c r="G650" s="39"/>
      <c r="H650" s="45"/>
    </row>
    <row r="651" s="2" customFormat="1" ht="16.8" customHeight="1">
      <c r="A651" s="39"/>
      <c r="B651" s="45"/>
      <c r="C651" s="326" t="s">
        <v>1</v>
      </c>
      <c r="D651" s="326" t="s">
        <v>277</v>
      </c>
      <c r="E651" s="18" t="s">
        <v>1</v>
      </c>
      <c r="F651" s="327">
        <v>0</v>
      </c>
      <c r="G651" s="39"/>
      <c r="H651" s="45"/>
    </row>
    <row r="652" s="2" customFormat="1" ht="16.8" customHeight="1">
      <c r="A652" s="39"/>
      <c r="B652" s="45"/>
      <c r="C652" s="326" t="s">
        <v>1</v>
      </c>
      <c r="D652" s="326" t="s">
        <v>491</v>
      </c>
      <c r="E652" s="18" t="s">
        <v>1</v>
      </c>
      <c r="F652" s="327">
        <v>0</v>
      </c>
      <c r="G652" s="39"/>
      <c r="H652" s="45"/>
    </row>
    <row r="653" s="2" customFormat="1" ht="16.8" customHeight="1">
      <c r="A653" s="39"/>
      <c r="B653" s="45"/>
      <c r="C653" s="326" t="s">
        <v>1</v>
      </c>
      <c r="D653" s="326" t="s">
        <v>320</v>
      </c>
      <c r="E653" s="18" t="s">
        <v>1</v>
      </c>
      <c r="F653" s="327">
        <v>1.8700000000000001</v>
      </c>
      <c r="G653" s="39"/>
      <c r="H653" s="45"/>
    </row>
    <row r="654" s="2" customFormat="1" ht="16.8" customHeight="1">
      <c r="A654" s="39"/>
      <c r="B654" s="45"/>
      <c r="C654" s="326" t="s">
        <v>1</v>
      </c>
      <c r="D654" s="326" t="s">
        <v>327</v>
      </c>
      <c r="E654" s="18" t="s">
        <v>1</v>
      </c>
      <c r="F654" s="327">
        <v>0</v>
      </c>
      <c r="G654" s="39"/>
      <c r="H654" s="45"/>
    </row>
    <row r="655" s="2" customFormat="1" ht="16.8" customHeight="1">
      <c r="A655" s="39"/>
      <c r="B655" s="45"/>
      <c r="C655" s="326" t="s">
        <v>1</v>
      </c>
      <c r="D655" s="326" t="s">
        <v>328</v>
      </c>
      <c r="E655" s="18" t="s">
        <v>1</v>
      </c>
      <c r="F655" s="327">
        <v>8</v>
      </c>
      <c r="G655" s="39"/>
      <c r="H655" s="45"/>
    </row>
    <row r="656" s="2" customFormat="1" ht="16.8" customHeight="1">
      <c r="A656" s="39"/>
      <c r="B656" s="45"/>
      <c r="C656" s="326" t="s">
        <v>1</v>
      </c>
      <c r="D656" s="326" t="s">
        <v>329</v>
      </c>
      <c r="E656" s="18" t="s">
        <v>1</v>
      </c>
      <c r="F656" s="327">
        <v>0</v>
      </c>
      <c r="G656" s="39"/>
      <c r="H656" s="45"/>
    </row>
    <row r="657" s="2" customFormat="1" ht="16.8" customHeight="1">
      <c r="A657" s="39"/>
      <c r="B657" s="45"/>
      <c r="C657" s="326" t="s">
        <v>1</v>
      </c>
      <c r="D657" s="326" t="s">
        <v>330</v>
      </c>
      <c r="E657" s="18" t="s">
        <v>1</v>
      </c>
      <c r="F657" s="327">
        <v>3.1699999999999999</v>
      </c>
      <c r="G657" s="39"/>
      <c r="H657" s="45"/>
    </row>
    <row r="658" s="2" customFormat="1" ht="16.8" customHeight="1">
      <c r="A658" s="39"/>
      <c r="B658" s="45"/>
      <c r="C658" s="326" t="s">
        <v>1</v>
      </c>
      <c r="D658" s="326" t="s">
        <v>341</v>
      </c>
      <c r="E658" s="18" t="s">
        <v>1</v>
      </c>
      <c r="F658" s="327">
        <v>0</v>
      </c>
      <c r="G658" s="39"/>
      <c r="H658" s="45"/>
    </row>
    <row r="659" s="2" customFormat="1" ht="16.8" customHeight="1">
      <c r="A659" s="39"/>
      <c r="B659" s="45"/>
      <c r="C659" s="326" t="s">
        <v>1</v>
      </c>
      <c r="D659" s="326" t="s">
        <v>342</v>
      </c>
      <c r="E659" s="18" t="s">
        <v>1</v>
      </c>
      <c r="F659" s="327">
        <v>1.99</v>
      </c>
      <c r="G659" s="39"/>
      <c r="H659" s="45"/>
    </row>
    <row r="660" s="2" customFormat="1" ht="16.8" customHeight="1">
      <c r="A660" s="39"/>
      <c r="B660" s="45"/>
      <c r="C660" s="326" t="s">
        <v>1</v>
      </c>
      <c r="D660" s="326" t="s">
        <v>343</v>
      </c>
      <c r="E660" s="18" t="s">
        <v>1</v>
      </c>
      <c r="F660" s="327">
        <v>0</v>
      </c>
      <c r="G660" s="39"/>
      <c r="H660" s="45"/>
    </row>
    <row r="661" s="2" customFormat="1" ht="16.8" customHeight="1">
      <c r="A661" s="39"/>
      <c r="B661" s="45"/>
      <c r="C661" s="326" t="s">
        <v>1</v>
      </c>
      <c r="D661" s="326" t="s">
        <v>344</v>
      </c>
      <c r="E661" s="18" t="s">
        <v>1</v>
      </c>
      <c r="F661" s="327">
        <v>1.69</v>
      </c>
      <c r="G661" s="39"/>
      <c r="H661" s="45"/>
    </row>
    <row r="662" s="2" customFormat="1" ht="16.8" customHeight="1">
      <c r="A662" s="39"/>
      <c r="B662" s="45"/>
      <c r="C662" s="326" t="s">
        <v>1</v>
      </c>
      <c r="D662" s="326" t="s">
        <v>345</v>
      </c>
      <c r="E662" s="18" t="s">
        <v>1</v>
      </c>
      <c r="F662" s="327">
        <v>0</v>
      </c>
      <c r="G662" s="39"/>
      <c r="H662" s="45"/>
    </row>
    <row r="663" s="2" customFormat="1" ht="16.8" customHeight="1">
      <c r="A663" s="39"/>
      <c r="B663" s="45"/>
      <c r="C663" s="326" t="s">
        <v>1</v>
      </c>
      <c r="D663" s="326" t="s">
        <v>346</v>
      </c>
      <c r="E663" s="18" t="s">
        <v>1</v>
      </c>
      <c r="F663" s="327">
        <v>1.6399999999999999</v>
      </c>
      <c r="G663" s="39"/>
      <c r="H663" s="45"/>
    </row>
    <row r="664" s="2" customFormat="1" ht="16.8" customHeight="1">
      <c r="A664" s="39"/>
      <c r="B664" s="45"/>
      <c r="C664" s="326" t="s">
        <v>1</v>
      </c>
      <c r="D664" s="326" t="s">
        <v>278</v>
      </c>
      <c r="E664" s="18" t="s">
        <v>1</v>
      </c>
      <c r="F664" s="327">
        <v>0</v>
      </c>
      <c r="G664" s="39"/>
      <c r="H664" s="45"/>
    </row>
    <row r="665" s="2" customFormat="1" ht="16.8" customHeight="1">
      <c r="A665" s="39"/>
      <c r="B665" s="45"/>
      <c r="C665" s="326" t="s">
        <v>1</v>
      </c>
      <c r="D665" s="326" t="s">
        <v>355</v>
      </c>
      <c r="E665" s="18" t="s">
        <v>1</v>
      </c>
      <c r="F665" s="327">
        <v>4.5099999999999998</v>
      </c>
      <c r="G665" s="39"/>
      <c r="H665" s="45"/>
    </row>
    <row r="666" s="2" customFormat="1" ht="16.8" customHeight="1">
      <c r="A666" s="39"/>
      <c r="B666" s="45"/>
      <c r="C666" s="326" t="s">
        <v>1</v>
      </c>
      <c r="D666" s="326" t="s">
        <v>3133</v>
      </c>
      <c r="E666" s="18" t="s">
        <v>1</v>
      </c>
      <c r="F666" s="327">
        <v>-1.0680000000000001</v>
      </c>
      <c r="G666" s="39"/>
      <c r="H666" s="45"/>
    </row>
    <row r="667" s="2" customFormat="1" ht="16.8" customHeight="1">
      <c r="A667" s="39"/>
      <c r="B667" s="45"/>
      <c r="C667" s="326" t="s">
        <v>1</v>
      </c>
      <c r="D667" s="326" t="s">
        <v>281</v>
      </c>
      <c r="E667" s="18" t="s">
        <v>1</v>
      </c>
      <c r="F667" s="327">
        <v>0</v>
      </c>
      <c r="G667" s="39"/>
      <c r="H667" s="45"/>
    </row>
    <row r="668" s="2" customFormat="1" ht="16.8" customHeight="1">
      <c r="A668" s="39"/>
      <c r="B668" s="45"/>
      <c r="C668" s="326" t="s">
        <v>1</v>
      </c>
      <c r="D668" s="326" t="s">
        <v>356</v>
      </c>
      <c r="E668" s="18" t="s">
        <v>1</v>
      </c>
      <c r="F668" s="327">
        <v>5.6100000000000003</v>
      </c>
      <c r="G668" s="39"/>
      <c r="H668" s="45"/>
    </row>
    <row r="669" s="2" customFormat="1" ht="16.8" customHeight="1">
      <c r="A669" s="39"/>
      <c r="B669" s="45"/>
      <c r="C669" s="326" t="s">
        <v>1</v>
      </c>
      <c r="D669" s="326" t="s">
        <v>283</v>
      </c>
      <c r="E669" s="18" t="s">
        <v>1</v>
      </c>
      <c r="F669" s="327">
        <v>27.411999999999999</v>
      </c>
      <c r="G669" s="39"/>
      <c r="H669" s="45"/>
    </row>
    <row r="670" s="2" customFormat="1" ht="16.8" customHeight="1">
      <c r="A670" s="39"/>
      <c r="B670" s="45"/>
      <c r="C670" s="328" t="s">
        <v>3168</v>
      </c>
      <c r="D670" s="39"/>
      <c r="E670" s="39"/>
      <c r="F670" s="39"/>
      <c r="G670" s="39"/>
      <c r="H670" s="45"/>
    </row>
    <row r="671" s="2" customFormat="1" ht="16.8" customHeight="1">
      <c r="A671" s="39"/>
      <c r="B671" s="45"/>
      <c r="C671" s="326" t="s">
        <v>545</v>
      </c>
      <c r="D671" s="326" t="s">
        <v>546</v>
      </c>
      <c r="E671" s="18" t="s">
        <v>179</v>
      </c>
      <c r="F671" s="327">
        <v>27.411999999999999</v>
      </c>
      <c r="G671" s="39"/>
      <c r="H671" s="45"/>
    </row>
    <row r="672" s="2" customFormat="1" ht="16.8" customHeight="1">
      <c r="A672" s="39"/>
      <c r="B672" s="45"/>
      <c r="C672" s="326" t="s">
        <v>549</v>
      </c>
      <c r="D672" s="326" t="s">
        <v>550</v>
      </c>
      <c r="E672" s="18" t="s">
        <v>179</v>
      </c>
      <c r="F672" s="327">
        <v>201.608</v>
      </c>
      <c r="G672" s="39"/>
      <c r="H672" s="45"/>
    </row>
    <row r="673" s="2" customFormat="1" ht="16.8" customHeight="1">
      <c r="A673" s="39"/>
      <c r="B673" s="45"/>
      <c r="C673" s="326" t="s">
        <v>564</v>
      </c>
      <c r="D673" s="326" t="s">
        <v>565</v>
      </c>
      <c r="E673" s="18" t="s">
        <v>179</v>
      </c>
      <c r="F673" s="327">
        <v>144.84</v>
      </c>
      <c r="G673" s="39"/>
      <c r="H673" s="45"/>
    </row>
    <row r="674" s="2" customFormat="1">
      <c r="A674" s="39"/>
      <c r="B674" s="45"/>
      <c r="C674" s="322" t="s">
        <v>207</v>
      </c>
      <c r="D674" s="323" t="s">
        <v>208</v>
      </c>
      <c r="E674" s="324" t="s">
        <v>179</v>
      </c>
      <c r="F674" s="325">
        <v>24.09</v>
      </c>
      <c r="G674" s="39"/>
      <c r="H674" s="45"/>
    </row>
    <row r="675" s="2" customFormat="1" ht="16.8" customHeight="1">
      <c r="A675" s="39"/>
      <c r="B675" s="45"/>
      <c r="C675" s="326" t="s">
        <v>1</v>
      </c>
      <c r="D675" s="326" t="s">
        <v>277</v>
      </c>
      <c r="E675" s="18" t="s">
        <v>1</v>
      </c>
      <c r="F675" s="327">
        <v>0</v>
      </c>
      <c r="G675" s="39"/>
      <c r="H675" s="45"/>
    </row>
    <row r="676" s="2" customFormat="1" ht="16.8" customHeight="1">
      <c r="A676" s="39"/>
      <c r="B676" s="45"/>
      <c r="C676" s="326" t="s">
        <v>1</v>
      </c>
      <c r="D676" s="326" t="s">
        <v>315</v>
      </c>
      <c r="E676" s="18" t="s">
        <v>1</v>
      </c>
      <c r="F676" s="327">
        <v>0</v>
      </c>
      <c r="G676" s="39"/>
      <c r="H676" s="45"/>
    </row>
    <row r="677" s="2" customFormat="1" ht="16.8" customHeight="1">
      <c r="A677" s="39"/>
      <c r="B677" s="45"/>
      <c r="C677" s="326" t="s">
        <v>1</v>
      </c>
      <c r="D677" s="326" t="s">
        <v>209</v>
      </c>
      <c r="E677" s="18" t="s">
        <v>1</v>
      </c>
      <c r="F677" s="327">
        <v>24.09</v>
      </c>
      <c r="G677" s="39"/>
      <c r="H677" s="45"/>
    </row>
    <row r="678" s="2" customFormat="1" ht="16.8" customHeight="1">
      <c r="A678" s="39"/>
      <c r="B678" s="45"/>
      <c r="C678" s="328" t="s">
        <v>3168</v>
      </c>
      <c r="D678" s="39"/>
      <c r="E678" s="39"/>
      <c r="F678" s="39"/>
      <c r="G678" s="39"/>
      <c r="H678" s="45"/>
    </row>
    <row r="679" s="2" customFormat="1" ht="16.8" customHeight="1">
      <c r="A679" s="39"/>
      <c r="B679" s="45"/>
      <c r="C679" s="326" t="s">
        <v>564</v>
      </c>
      <c r="D679" s="326" t="s">
        <v>565</v>
      </c>
      <c r="E679" s="18" t="s">
        <v>179</v>
      </c>
      <c r="F679" s="327">
        <v>144.84</v>
      </c>
      <c r="G679" s="39"/>
      <c r="H679" s="45"/>
    </row>
    <row r="680" s="2" customFormat="1">
      <c r="A680" s="39"/>
      <c r="B680" s="45"/>
      <c r="C680" s="326" t="s">
        <v>578</v>
      </c>
      <c r="D680" s="326" t="s">
        <v>579</v>
      </c>
      <c r="E680" s="18" t="s">
        <v>179</v>
      </c>
      <c r="F680" s="327">
        <v>24.09</v>
      </c>
      <c r="G680" s="39"/>
      <c r="H680" s="45"/>
    </row>
    <row r="681" s="2" customFormat="1">
      <c r="A681" s="39"/>
      <c r="B681" s="45"/>
      <c r="C681" s="322" t="s">
        <v>211</v>
      </c>
      <c r="D681" s="323" t="s">
        <v>212</v>
      </c>
      <c r="E681" s="324" t="s">
        <v>179</v>
      </c>
      <c r="F681" s="325">
        <v>75.780000000000001</v>
      </c>
      <c r="G681" s="39"/>
      <c r="H681" s="45"/>
    </row>
    <row r="682" s="2" customFormat="1" ht="16.8" customHeight="1">
      <c r="A682" s="39"/>
      <c r="B682" s="45"/>
      <c r="C682" s="326" t="s">
        <v>1</v>
      </c>
      <c r="D682" s="326" t="s">
        <v>277</v>
      </c>
      <c r="E682" s="18" t="s">
        <v>1</v>
      </c>
      <c r="F682" s="327">
        <v>0</v>
      </c>
      <c r="G682" s="39"/>
      <c r="H682" s="45"/>
    </row>
    <row r="683" s="2" customFormat="1" ht="16.8" customHeight="1">
      <c r="A683" s="39"/>
      <c r="B683" s="45"/>
      <c r="C683" s="326" t="s">
        <v>1</v>
      </c>
      <c r="D683" s="326" t="s">
        <v>292</v>
      </c>
      <c r="E683" s="18" t="s">
        <v>1</v>
      </c>
      <c r="F683" s="327">
        <v>0</v>
      </c>
      <c r="G683" s="39"/>
      <c r="H683" s="45"/>
    </row>
    <row r="684" s="2" customFormat="1" ht="16.8" customHeight="1">
      <c r="A684" s="39"/>
      <c r="B684" s="45"/>
      <c r="C684" s="326" t="s">
        <v>1</v>
      </c>
      <c r="D684" s="326" t="s">
        <v>213</v>
      </c>
      <c r="E684" s="18" t="s">
        <v>1</v>
      </c>
      <c r="F684" s="327">
        <v>75.780000000000001</v>
      </c>
      <c r="G684" s="39"/>
      <c r="H684" s="45"/>
    </row>
    <row r="685" s="2" customFormat="1" ht="16.8" customHeight="1">
      <c r="A685" s="39"/>
      <c r="B685" s="45"/>
      <c r="C685" s="328" t="s">
        <v>3168</v>
      </c>
      <c r="D685" s="39"/>
      <c r="E685" s="39"/>
      <c r="F685" s="39"/>
      <c r="G685" s="39"/>
      <c r="H685" s="45"/>
    </row>
    <row r="686" s="2" customFormat="1" ht="16.8" customHeight="1">
      <c r="A686" s="39"/>
      <c r="B686" s="45"/>
      <c r="C686" s="326" t="s">
        <v>549</v>
      </c>
      <c r="D686" s="326" t="s">
        <v>550</v>
      </c>
      <c r="E686" s="18" t="s">
        <v>179</v>
      </c>
      <c r="F686" s="327">
        <v>201.608</v>
      </c>
      <c r="G686" s="39"/>
      <c r="H686" s="45"/>
    </row>
    <row r="687" s="2" customFormat="1">
      <c r="A687" s="39"/>
      <c r="B687" s="45"/>
      <c r="C687" s="326" t="s">
        <v>568</v>
      </c>
      <c r="D687" s="326" t="s">
        <v>569</v>
      </c>
      <c r="E687" s="18" t="s">
        <v>179</v>
      </c>
      <c r="F687" s="327">
        <v>75.780000000000001</v>
      </c>
      <c r="G687" s="39"/>
      <c r="H687" s="45"/>
    </row>
    <row r="688" s="2" customFormat="1">
      <c r="A688" s="39"/>
      <c r="B688" s="45"/>
      <c r="C688" s="322" t="s">
        <v>214</v>
      </c>
      <c r="D688" s="323" t="s">
        <v>215</v>
      </c>
      <c r="E688" s="324" t="s">
        <v>179</v>
      </c>
      <c r="F688" s="325">
        <v>1.0680000000000001</v>
      </c>
      <c r="G688" s="39"/>
      <c r="H688" s="45"/>
    </row>
    <row r="689" s="2" customFormat="1" ht="16.8" customHeight="1">
      <c r="A689" s="39"/>
      <c r="B689" s="45"/>
      <c r="C689" s="326" t="s">
        <v>1</v>
      </c>
      <c r="D689" s="326" t="s">
        <v>277</v>
      </c>
      <c r="E689" s="18" t="s">
        <v>1</v>
      </c>
      <c r="F689" s="327">
        <v>0</v>
      </c>
      <c r="G689" s="39"/>
      <c r="H689" s="45"/>
    </row>
    <row r="690" s="2" customFormat="1" ht="16.8" customHeight="1">
      <c r="A690" s="39"/>
      <c r="B690" s="45"/>
      <c r="C690" s="326" t="s">
        <v>1</v>
      </c>
      <c r="D690" s="326" t="s">
        <v>278</v>
      </c>
      <c r="E690" s="18" t="s">
        <v>1</v>
      </c>
      <c r="F690" s="327">
        <v>0</v>
      </c>
      <c r="G690" s="39"/>
      <c r="H690" s="45"/>
    </row>
    <row r="691" s="2" customFormat="1" ht="16.8" customHeight="1">
      <c r="A691" s="39"/>
      <c r="B691" s="45"/>
      <c r="C691" s="326" t="s">
        <v>1</v>
      </c>
      <c r="D691" s="326" t="s">
        <v>3134</v>
      </c>
      <c r="E691" s="18" t="s">
        <v>1</v>
      </c>
      <c r="F691" s="327">
        <v>1.0680000000000001</v>
      </c>
      <c r="G691" s="39"/>
      <c r="H691" s="45"/>
    </row>
    <row r="692" s="2" customFormat="1" ht="16.8" customHeight="1">
      <c r="A692" s="39"/>
      <c r="B692" s="45"/>
      <c r="C692" s="328" t="s">
        <v>3168</v>
      </c>
      <c r="D692" s="39"/>
      <c r="E692" s="39"/>
      <c r="F692" s="39"/>
      <c r="G692" s="39"/>
      <c r="H692" s="45"/>
    </row>
    <row r="693" s="2" customFormat="1" ht="16.8" customHeight="1">
      <c r="A693" s="39"/>
      <c r="B693" s="45"/>
      <c r="C693" s="326" t="s">
        <v>549</v>
      </c>
      <c r="D693" s="326" t="s">
        <v>550</v>
      </c>
      <c r="E693" s="18" t="s">
        <v>179</v>
      </c>
      <c r="F693" s="327">
        <v>201.608</v>
      </c>
      <c r="G693" s="39"/>
      <c r="H693" s="45"/>
    </row>
    <row r="694" s="2" customFormat="1" ht="16.8" customHeight="1">
      <c r="A694" s="39"/>
      <c r="B694" s="45"/>
      <c r="C694" s="326" t="s">
        <v>564</v>
      </c>
      <c r="D694" s="326" t="s">
        <v>565</v>
      </c>
      <c r="E694" s="18" t="s">
        <v>179</v>
      </c>
      <c r="F694" s="327">
        <v>144.84</v>
      </c>
      <c r="G694" s="39"/>
      <c r="H694" s="45"/>
    </row>
    <row r="695" s="2" customFormat="1">
      <c r="A695" s="39"/>
      <c r="B695" s="45"/>
      <c r="C695" s="326" t="s">
        <v>573</v>
      </c>
      <c r="D695" s="326" t="s">
        <v>574</v>
      </c>
      <c r="E695" s="18" t="s">
        <v>179</v>
      </c>
      <c r="F695" s="327">
        <v>1.0680000000000001</v>
      </c>
      <c r="G695" s="39"/>
      <c r="H695" s="45"/>
    </row>
    <row r="696" s="2" customFormat="1" ht="16.8" customHeight="1">
      <c r="A696" s="39"/>
      <c r="B696" s="45"/>
      <c r="C696" s="322" t="s">
        <v>3137</v>
      </c>
      <c r="D696" s="323" t="s">
        <v>3138</v>
      </c>
      <c r="E696" s="324" t="s">
        <v>179</v>
      </c>
      <c r="F696" s="325">
        <v>81.299999999999997</v>
      </c>
      <c r="G696" s="39"/>
      <c r="H696" s="45"/>
    </row>
    <row r="697" s="2" customFormat="1" ht="16.8" customHeight="1">
      <c r="A697" s="39"/>
      <c r="B697" s="45"/>
      <c r="C697" s="326" t="s">
        <v>1</v>
      </c>
      <c r="D697" s="326" t="s">
        <v>3012</v>
      </c>
      <c r="E697" s="18" t="s">
        <v>1</v>
      </c>
      <c r="F697" s="327">
        <v>0</v>
      </c>
      <c r="G697" s="39"/>
      <c r="H697" s="45"/>
    </row>
    <row r="698" s="2" customFormat="1" ht="16.8" customHeight="1">
      <c r="A698" s="39"/>
      <c r="B698" s="45"/>
      <c r="C698" s="326" t="s">
        <v>1</v>
      </c>
      <c r="D698" s="326" t="s">
        <v>3037</v>
      </c>
      <c r="E698" s="18" t="s">
        <v>1</v>
      </c>
      <c r="F698" s="327">
        <v>0</v>
      </c>
      <c r="G698" s="39"/>
      <c r="H698" s="45"/>
    </row>
    <row r="699" s="2" customFormat="1" ht="16.8" customHeight="1">
      <c r="A699" s="39"/>
      <c r="B699" s="45"/>
      <c r="C699" s="326" t="s">
        <v>1</v>
      </c>
      <c r="D699" s="326" t="s">
        <v>3038</v>
      </c>
      <c r="E699" s="18" t="s">
        <v>1</v>
      </c>
      <c r="F699" s="327">
        <v>24.079999999999998</v>
      </c>
      <c r="G699" s="39"/>
      <c r="H699" s="45"/>
    </row>
    <row r="700" s="2" customFormat="1" ht="16.8" customHeight="1">
      <c r="A700" s="39"/>
      <c r="B700" s="45"/>
      <c r="C700" s="326" t="s">
        <v>1</v>
      </c>
      <c r="D700" s="326" t="s">
        <v>3039</v>
      </c>
      <c r="E700" s="18" t="s">
        <v>1</v>
      </c>
      <c r="F700" s="327">
        <v>0</v>
      </c>
      <c r="G700" s="39"/>
      <c r="H700" s="45"/>
    </row>
    <row r="701" s="2" customFormat="1" ht="16.8" customHeight="1">
      <c r="A701" s="39"/>
      <c r="B701" s="45"/>
      <c r="C701" s="326" t="s">
        <v>1</v>
      </c>
      <c r="D701" s="326" t="s">
        <v>2102</v>
      </c>
      <c r="E701" s="18" t="s">
        <v>1</v>
      </c>
      <c r="F701" s="327">
        <v>2.8999999999999999</v>
      </c>
      <c r="G701" s="39"/>
      <c r="H701" s="45"/>
    </row>
    <row r="702" s="2" customFormat="1" ht="16.8" customHeight="1">
      <c r="A702" s="39"/>
      <c r="B702" s="45"/>
      <c r="C702" s="326" t="s">
        <v>1</v>
      </c>
      <c r="D702" s="326" t="s">
        <v>3040</v>
      </c>
      <c r="E702" s="18" t="s">
        <v>1</v>
      </c>
      <c r="F702" s="327">
        <v>0</v>
      </c>
      <c r="G702" s="39"/>
      <c r="H702" s="45"/>
    </row>
    <row r="703" s="2" customFormat="1" ht="16.8" customHeight="1">
      <c r="A703" s="39"/>
      <c r="B703" s="45"/>
      <c r="C703" s="326" t="s">
        <v>1</v>
      </c>
      <c r="D703" s="326" t="s">
        <v>3041</v>
      </c>
      <c r="E703" s="18" t="s">
        <v>1</v>
      </c>
      <c r="F703" s="327">
        <v>16.620000000000001</v>
      </c>
      <c r="G703" s="39"/>
      <c r="H703" s="45"/>
    </row>
    <row r="704" s="2" customFormat="1" ht="16.8" customHeight="1">
      <c r="A704" s="39"/>
      <c r="B704" s="45"/>
      <c r="C704" s="326" t="s">
        <v>1</v>
      </c>
      <c r="D704" s="326" t="s">
        <v>3044</v>
      </c>
      <c r="E704" s="18" t="s">
        <v>1</v>
      </c>
      <c r="F704" s="327">
        <v>0</v>
      </c>
      <c r="G704" s="39"/>
      <c r="H704" s="45"/>
    </row>
    <row r="705" s="2" customFormat="1" ht="16.8" customHeight="1">
      <c r="A705" s="39"/>
      <c r="B705" s="45"/>
      <c r="C705" s="326" t="s">
        <v>1</v>
      </c>
      <c r="D705" s="326" t="s">
        <v>3045</v>
      </c>
      <c r="E705" s="18" t="s">
        <v>1</v>
      </c>
      <c r="F705" s="327">
        <v>2.96</v>
      </c>
      <c r="G705" s="39"/>
      <c r="H705" s="45"/>
    </row>
    <row r="706" s="2" customFormat="1" ht="16.8" customHeight="1">
      <c r="A706" s="39"/>
      <c r="B706" s="45"/>
      <c r="C706" s="326" t="s">
        <v>1</v>
      </c>
      <c r="D706" s="326" t="s">
        <v>3046</v>
      </c>
      <c r="E706" s="18" t="s">
        <v>1</v>
      </c>
      <c r="F706" s="327">
        <v>0</v>
      </c>
      <c r="G706" s="39"/>
      <c r="H706" s="45"/>
    </row>
    <row r="707" s="2" customFormat="1" ht="16.8" customHeight="1">
      <c r="A707" s="39"/>
      <c r="B707" s="45"/>
      <c r="C707" s="326" t="s">
        <v>1</v>
      </c>
      <c r="D707" s="326" t="s">
        <v>3047</v>
      </c>
      <c r="E707" s="18" t="s">
        <v>1</v>
      </c>
      <c r="F707" s="327">
        <v>15.77</v>
      </c>
      <c r="G707" s="39"/>
      <c r="H707" s="45"/>
    </row>
    <row r="708" s="2" customFormat="1" ht="16.8" customHeight="1">
      <c r="A708" s="39"/>
      <c r="B708" s="45"/>
      <c r="C708" s="326" t="s">
        <v>1</v>
      </c>
      <c r="D708" s="326" t="s">
        <v>3049</v>
      </c>
      <c r="E708" s="18" t="s">
        <v>1</v>
      </c>
      <c r="F708" s="327">
        <v>0</v>
      </c>
      <c r="G708" s="39"/>
      <c r="H708" s="45"/>
    </row>
    <row r="709" s="2" customFormat="1" ht="16.8" customHeight="1">
      <c r="A709" s="39"/>
      <c r="B709" s="45"/>
      <c r="C709" s="326" t="s">
        <v>1</v>
      </c>
      <c r="D709" s="326" t="s">
        <v>3050</v>
      </c>
      <c r="E709" s="18" t="s">
        <v>1</v>
      </c>
      <c r="F709" s="327">
        <v>2.8599999999999999</v>
      </c>
      <c r="G709" s="39"/>
      <c r="H709" s="45"/>
    </row>
    <row r="710" s="2" customFormat="1" ht="16.8" customHeight="1">
      <c r="A710" s="39"/>
      <c r="B710" s="45"/>
      <c r="C710" s="326" t="s">
        <v>1</v>
      </c>
      <c r="D710" s="326" t="s">
        <v>3051</v>
      </c>
      <c r="E710" s="18" t="s">
        <v>1</v>
      </c>
      <c r="F710" s="327">
        <v>0</v>
      </c>
      <c r="G710" s="39"/>
      <c r="H710" s="45"/>
    </row>
    <row r="711" s="2" customFormat="1" ht="16.8" customHeight="1">
      <c r="A711" s="39"/>
      <c r="B711" s="45"/>
      <c r="C711" s="326" t="s">
        <v>1</v>
      </c>
      <c r="D711" s="326" t="s">
        <v>3052</v>
      </c>
      <c r="E711" s="18" t="s">
        <v>1</v>
      </c>
      <c r="F711" s="327">
        <v>16.109999999999999</v>
      </c>
      <c r="G711" s="39"/>
      <c r="H711" s="45"/>
    </row>
    <row r="712" s="2" customFormat="1" ht="16.8" customHeight="1">
      <c r="A712" s="39"/>
      <c r="B712" s="45"/>
      <c r="C712" s="326" t="s">
        <v>1</v>
      </c>
      <c r="D712" s="326" t="s">
        <v>283</v>
      </c>
      <c r="E712" s="18" t="s">
        <v>1</v>
      </c>
      <c r="F712" s="327">
        <v>81.299999999999997</v>
      </c>
      <c r="G712" s="39"/>
      <c r="H712" s="45"/>
    </row>
    <row r="713" s="2" customFormat="1" ht="16.8" customHeight="1">
      <c r="A713" s="39"/>
      <c r="B713" s="45"/>
      <c r="C713" s="322" t="s">
        <v>3139</v>
      </c>
      <c r="D713" s="323" t="s">
        <v>3140</v>
      </c>
      <c r="E713" s="324" t="s">
        <v>179</v>
      </c>
      <c r="F713" s="325">
        <v>10.26</v>
      </c>
      <c r="G713" s="39"/>
      <c r="H713" s="45"/>
    </row>
    <row r="714" s="2" customFormat="1" ht="16.8" customHeight="1">
      <c r="A714" s="39"/>
      <c r="B714" s="45"/>
      <c r="C714" s="326" t="s">
        <v>1</v>
      </c>
      <c r="D714" s="326" t="s">
        <v>3012</v>
      </c>
      <c r="E714" s="18" t="s">
        <v>1</v>
      </c>
      <c r="F714" s="327">
        <v>0</v>
      </c>
      <c r="G714" s="39"/>
      <c r="H714" s="45"/>
    </row>
    <row r="715" s="2" customFormat="1" ht="16.8" customHeight="1">
      <c r="A715" s="39"/>
      <c r="B715" s="45"/>
      <c r="C715" s="326" t="s">
        <v>1</v>
      </c>
      <c r="D715" s="326" t="s">
        <v>3042</v>
      </c>
      <c r="E715" s="18" t="s">
        <v>1</v>
      </c>
      <c r="F715" s="327">
        <v>0</v>
      </c>
      <c r="G715" s="39"/>
      <c r="H715" s="45"/>
    </row>
    <row r="716" s="2" customFormat="1" ht="16.8" customHeight="1">
      <c r="A716" s="39"/>
      <c r="B716" s="45"/>
      <c r="C716" s="326" t="s">
        <v>1</v>
      </c>
      <c r="D716" s="326" t="s">
        <v>3043</v>
      </c>
      <c r="E716" s="18" t="s">
        <v>1</v>
      </c>
      <c r="F716" s="327">
        <v>3.3900000000000001</v>
      </c>
      <c r="G716" s="39"/>
      <c r="H716" s="45"/>
    </row>
    <row r="717" s="2" customFormat="1" ht="16.8" customHeight="1">
      <c r="A717" s="39"/>
      <c r="B717" s="45"/>
      <c r="C717" s="326" t="s">
        <v>1</v>
      </c>
      <c r="D717" s="326" t="s">
        <v>3048</v>
      </c>
      <c r="E717" s="18" t="s">
        <v>1</v>
      </c>
      <c r="F717" s="327">
        <v>0</v>
      </c>
      <c r="G717" s="39"/>
      <c r="H717" s="45"/>
    </row>
    <row r="718" s="2" customFormat="1" ht="16.8" customHeight="1">
      <c r="A718" s="39"/>
      <c r="B718" s="45"/>
      <c r="C718" s="326" t="s">
        <v>1</v>
      </c>
      <c r="D718" s="326" t="s">
        <v>2137</v>
      </c>
      <c r="E718" s="18" t="s">
        <v>1</v>
      </c>
      <c r="F718" s="327">
        <v>3.27</v>
      </c>
      <c r="G718" s="39"/>
      <c r="H718" s="45"/>
    </row>
    <row r="719" s="2" customFormat="1" ht="16.8" customHeight="1">
      <c r="A719" s="39"/>
      <c r="B719" s="45"/>
      <c r="C719" s="326" t="s">
        <v>1</v>
      </c>
      <c r="D719" s="326" t="s">
        <v>3053</v>
      </c>
      <c r="E719" s="18" t="s">
        <v>1</v>
      </c>
      <c r="F719" s="327">
        <v>0</v>
      </c>
      <c r="G719" s="39"/>
      <c r="H719" s="45"/>
    </row>
    <row r="720" s="2" customFormat="1" ht="16.8" customHeight="1">
      <c r="A720" s="39"/>
      <c r="B720" s="45"/>
      <c r="C720" s="326" t="s">
        <v>1</v>
      </c>
      <c r="D720" s="326" t="s">
        <v>3054</v>
      </c>
      <c r="E720" s="18" t="s">
        <v>1</v>
      </c>
      <c r="F720" s="327">
        <v>3.6000000000000001</v>
      </c>
      <c r="G720" s="39"/>
      <c r="H720" s="45"/>
    </row>
    <row r="721" s="2" customFormat="1" ht="16.8" customHeight="1">
      <c r="A721" s="39"/>
      <c r="B721" s="45"/>
      <c r="C721" s="326" t="s">
        <v>1</v>
      </c>
      <c r="D721" s="326" t="s">
        <v>283</v>
      </c>
      <c r="E721" s="18" t="s">
        <v>1</v>
      </c>
      <c r="F721" s="327">
        <v>10.26</v>
      </c>
      <c r="G721" s="39"/>
      <c r="H721" s="45"/>
    </row>
    <row r="722" s="2" customFormat="1" ht="16.8" customHeight="1">
      <c r="A722" s="39"/>
      <c r="B722" s="45"/>
      <c r="C722" s="322" t="s">
        <v>3141</v>
      </c>
      <c r="D722" s="323" t="s">
        <v>3142</v>
      </c>
      <c r="E722" s="324" t="s">
        <v>179</v>
      </c>
      <c r="F722" s="325">
        <v>73.930000000000007</v>
      </c>
      <c r="G722" s="39"/>
      <c r="H722" s="45"/>
    </row>
    <row r="723" s="2" customFormat="1" ht="16.8" customHeight="1">
      <c r="A723" s="39"/>
      <c r="B723" s="45"/>
      <c r="C723" s="326" t="s">
        <v>1</v>
      </c>
      <c r="D723" s="326" t="s">
        <v>3012</v>
      </c>
      <c r="E723" s="18" t="s">
        <v>1</v>
      </c>
      <c r="F723" s="327">
        <v>0</v>
      </c>
      <c r="G723" s="39"/>
      <c r="H723" s="45"/>
    </row>
    <row r="724" s="2" customFormat="1" ht="16.8" customHeight="1">
      <c r="A724" s="39"/>
      <c r="B724" s="45"/>
      <c r="C724" s="326" t="s">
        <v>1</v>
      </c>
      <c r="D724" s="326" t="s">
        <v>3064</v>
      </c>
      <c r="E724" s="18" t="s">
        <v>1</v>
      </c>
      <c r="F724" s="327">
        <v>0</v>
      </c>
      <c r="G724" s="39"/>
      <c r="H724" s="45"/>
    </row>
    <row r="725" s="2" customFormat="1" ht="16.8" customHeight="1">
      <c r="A725" s="39"/>
      <c r="B725" s="45"/>
      <c r="C725" s="326" t="s">
        <v>1</v>
      </c>
      <c r="D725" s="326" t="s">
        <v>3065</v>
      </c>
      <c r="E725" s="18" t="s">
        <v>1</v>
      </c>
      <c r="F725" s="327">
        <v>4.9699999999999998</v>
      </c>
      <c r="G725" s="39"/>
      <c r="H725" s="45"/>
    </row>
    <row r="726" s="2" customFormat="1" ht="16.8" customHeight="1">
      <c r="A726" s="39"/>
      <c r="B726" s="45"/>
      <c r="C726" s="326" t="s">
        <v>1</v>
      </c>
      <c r="D726" s="326" t="s">
        <v>3068</v>
      </c>
      <c r="E726" s="18" t="s">
        <v>1</v>
      </c>
      <c r="F726" s="327">
        <v>0</v>
      </c>
      <c r="G726" s="39"/>
      <c r="H726" s="45"/>
    </row>
    <row r="727" s="2" customFormat="1" ht="16.8" customHeight="1">
      <c r="A727" s="39"/>
      <c r="B727" s="45"/>
      <c r="C727" s="326" t="s">
        <v>1</v>
      </c>
      <c r="D727" s="326" t="s">
        <v>3069</v>
      </c>
      <c r="E727" s="18" t="s">
        <v>1</v>
      </c>
      <c r="F727" s="327">
        <v>2.8799999999999999</v>
      </c>
      <c r="G727" s="39"/>
      <c r="H727" s="45"/>
    </row>
    <row r="728" s="2" customFormat="1" ht="16.8" customHeight="1">
      <c r="A728" s="39"/>
      <c r="B728" s="45"/>
      <c r="C728" s="326" t="s">
        <v>1</v>
      </c>
      <c r="D728" s="326" t="s">
        <v>3070</v>
      </c>
      <c r="E728" s="18" t="s">
        <v>1</v>
      </c>
      <c r="F728" s="327">
        <v>0</v>
      </c>
      <c r="G728" s="39"/>
      <c r="H728" s="45"/>
    </row>
    <row r="729" s="2" customFormat="1" ht="16.8" customHeight="1">
      <c r="A729" s="39"/>
      <c r="B729" s="45"/>
      <c r="C729" s="326" t="s">
        <v>1</v>
      </c>
      <c r="D729" s="326" t="s">
        <v>3071</v>
      </c>
      <c r="E729" s="18" t="s">
        <v>1</v>
      </c>
      <c r="F729" s="327">
        <v>12.640000000000001</v>
      </c>
      <c r="G729" s="39"/>
      <c r="H729" s="45"/>
    </row>
    <row r="730" s="2" customFormat="1" ht="16.8" customHeight="1">
      <c r="A730" s="39"/>
      <c r="B730" s="45"/>
      <c r="C730" s="326" t="s">
        <v>1</v>
      </c>
      <c r="D730" s="326" t="s">
        <v>3074</v>
      </c>
      <c r="E730" s="18" t="s">
        <v>1</v>
      </c>
      <c r="F730" s="327">
        <v>0</v>
      </c>
      <c r="G730" s="39"/>
      <c r="H730" s="45"/>
    </row>
    <row r="731" s="2" customFormat="1" ht="16.8" customHeight="1">
      <c r="A731" s="39"/>
      <c r="B731" s="45"/>
      <c r="C731" s="326" t="s">
        <v>1</v>
      </c>
      <c r="D731" s="326" t="s">
        <v>3075</v>
      </c>
      <c r="E731" s="18" t="s">
        <v>1</v>
      </c>
      <c r="F731" s="327">
        <v>20.800000000000001</v>
      </c>
      <c r="G731" s="39"/>
      <c r="H731" s="45"/>
    </row>
    <row r="732" s="2" customFormat="1" ht="16.8" customHeight="1">
      <c r="A732" s="39"/>
      <c r="B732" s="45"/>
      <c r="C732" s="326" t="s">
        <v>1</v>
      </c>
      <c r="D732" s="326" t="s">
        <v>3076</v>
      </c>
      <c r="E732" s="18" t="s">
        <v>1</v>
      </c>
      <c r="F732" s="327">
        <v>0</v>
      </c>
      <c r="G732" s="39"/>
      <c r="H732" s="45"/>
    </row>
    <row r="733" s="2" customFormat="1" ht="16.8" customHeight="1">
      <c r="A733" s="39"/>
      <c r="B733" s="45"/>
      <c r="C733" s="326" t="s">
        <v>1</v>
      </c>
      <c r="D733" s="326" t="s">
        <v>3077</v>
      </c>
      <c r="E733" s="18" t="s">
        <v>1</v>
      </c>
      <c r="F733" s="327">
        <v>24.129999999999999</v>
      </c>
      <c r="G733" s="39"/>
      <c r="H733" s="45"/>
    </row>
    <row r="734" s="2" customFormat="1" ht="16.8" customHeight="1">
      <c r="A734" s="39"/>
      <c r="B734" s="45"/>
      <c r="C734" s="326" t="s">
        <v>1</v>
      </c>
      <c r="D734" s="326" t="s">
        <v>3078</v>
      </c>
      <c r="E734" s="18" t="s">
        <v>1</v>
      </c>
      <c r="F734" s="327">
        <v>0</v>
      </c>
      <c r="G734" s="39"/>
      <c r="H734" s="45"/>
    </row>
    <row r="735" s="2" customFormat="1" ht="16.8" customHeight="1">
      <c r="A735" s="39"/>
      <c r="B735" s="45"/>
      <c r="C735" s="326" t="s">
        <v>1</v>
      </c>
      <c r="D735" s="326" t="s">
        <v>3079</v>
      </c>
      <c r="E735" s="18" t="s">
        <v>1</v>
      </c>
      <c r="F735" s="327">
        <v>8.5099999999999998</v>
      </c>
      <c r="G735" s="39"/>
      <c r="H735" s="45"/>
    </row>
    <row r="736" s="2" customFormat="1" ht="16.8" customHeight="1">
      <c r="A736" s="39"/>
      <c r="B736" s="45"/>
      <c r="C736" s="326" t="s">
        <v>1</v>
      </c>
      <c r="D736" s="326" t="s">
        <v>283</v>
      </c>
      <c r="E736" s="18" t="s">
        <v>1</v>
      </c>
      <c r="F736" s="327">
        <v>73.930000000000007</v>
      </c>
      <c r="G736" s="39"/>
      <c r="H736" s="45"/>
    </row>
    <row r="737" s="2" customFormat="1" ht="16.8" customHeight="1">
      <c r="A737" s="39"/>
      <c r="B737" s="45"/>
      <c r="C737" s="322" t="s">
        <v>3143</v>
      </c>
      <c r="D737" s="323" t="s">
        <v>3144</v>
      </c>
      <c r="E737" s="324" t="s">
        <v>179</v>
      </c>
      <c r="F737" s="325">
        <v>25.25</v>
      </c>
      <c r="G737" s="39"/>
      <c r="H737" s="45"/>
    </row>
    <row r="738" s="2" customFormat="1" ht="16.8" customHeight="1">
      <c r="A738" s="39"/>
      <c r="B738" s="45"/>
      <c r="C738" s="326" t="s">
        <v>1</v>
      </c>
      <c r="D738" s="326" t="s">
        <v>3012</v>
      </c>
      <c r="E738" s="18" t="s">
        <v>1</v>
      </c>
      <c r="F738" s="327">
        <v>0</v>
      </c>
      <c r="G738" s="39"/>
      <c r="H738" s="45"/>
    </row>
    <row r="739" s="2" customFormat="1" ht="16.8" customHeight="1">
      <c r="A739" s="39"/>
      <c r="B739" s="45"/>
      <c r="C739" s="326" t="s">
        <v>1</v>
      </c>
      <c r="D739" s="326" t="s">
        <v>3017</v>
      </c>
      <c r="E739" s="18" t="s">
        <v>1</v>
      </c>
      <c r="F739" s="327">
        <v>0</v>
      </c>
      <c r="G739" s="39"/>
      <c r="H739" s="45"/>
    </row>
    <row r="740" s="2" customFormat="1" ht="16.8" customHeight="1">
      <c r="A740" s="39"/>
      <c r="B740" s="45"/>
      <c r="C740" s="326" t="s">
        <v>1</v>
      </c>
      <c r="D740" s="326" t="s">
        <v>3018</v>
      </c>
      <c r="E740" s="18" t="s">
        <v>1</v>
      </c>
      <c r="F740" s="327">
        <v>2.7999999999999998</v>
      </c>
      <c r="G740" s="39"/>
      <c r="H740" s="45"/>
    </row>
    <row r="741" s="2" customFormat="1" ht="16.8" customHeight="1">
      <c r="A741" s="39"/>
      <c r="B741" s="45"/>
      <c r="C741" s="326" t="s">
        <v>1</v>
      </c>
      <c r="D741" s="326" t="s">
        <v>3019</v>
      </c>
      <c r="E741" s="18" t="s">
        <v>1</v>
      </c>
      <c r="F741" s="327">
        <v>0</v>
      </c>
      <c r="G741" s="39"/>
      <c r="H741" s="45"/>
    </row>
    <row r="742" s="2" customFormat="1" ht="16.8" customHeight="1">
      <c r="A742" s="39"/>
      <c r="B742" s="45"/>
      <c r="C742" s="326" t="s">
        <v>1</v>
      </c>
      <c r="D742" s="326" t="s">
        <v>3020</v>
      </c>
      <c r="E742" s="18" t="s">
        <v>1</v>
      </c>
      <c r="F742" s="327">
        <v>4.7800000000000002</v>
      </c>
      <c r="G742" s="39"/>
      <c r="H742" s="45"/>
    </row>
    <row r="743" s="2" customFormat="1" ht="16.8" customHeight="1">
      <c r="A743" s="39"/>
      <c r="B743" s="45"/>
      <c r="C743" s="326" t="s">
        <v>1</v>
      </c>
      <c r="D743" s="326" t="s">
        <v>3021</v>
      </c>
      <c r="E743" s="18" t="s">
        <v>1</v>
      </c>
      <c r="F743" s="327">
        <v>0</v>
      </c>
      <c r="G743" s="39"/>
      <c r="H743" s="45"/>
    </row>
    <row r="744" s="2" customFormat="1" ht="16.8" customHeight="1">
      <c r="A744" s="39"/>
      <c r="B744" s="45"/>
      <c r="C744" s="326" t="s">
        <v>1</v>
      </c>
      <c r="D744" s="326" t="s">
        <v>3022</v>
      </c>
      <c r="E744" s="18" t="s">
        <v>1</v>
      </c>
      <c r="F744" s="327">
        <v>6.3899999999999997</v>
      </c>
      <c r="G744" s="39"/>
      <c r="H744" s="45"/>
    </row>
    <row r="745" s="2" customFormat="1" ht="16.8" customHeight="1">
      <c r="A745" s="39"/>
      <c r="B745" s="45"/>
      <c r="C745" s="326" t="s">
        <v>1</v>
      </c>
      <c r="D745" s="326" t="s">
        <v>3023</v>
      </c>
      <c r="E745" s="18" t="s">
        <v>1</v>
      </c>
      <c r="F745" s="327">
        <v>0</v>
      </c>
      <c r="G745" s="39"/>
      <c r="H745" s="45"/>
    </row>
    <row r="746" s="2" customFormat="1" ht="16.8" customHeight="1">
      <c r="A746" s="39"/>
      <c r="B746" s="45"/>
      <c r="C746" s="326" t="s">
        <v>1</v>
      </c>
      <c r="D746" s="326" t="s">
        <v>3024</v>
      </c>
      <c r="E746" s="18" t="s">
        <v>1</v>
      </c>
      <c r="F746" s="327">
        <v>0.89000000000000001</v>
      </c>
      <c r="G746" s="39"/>
      <c r="H746" s="45"/>
    </row>
    <row r="747" s="2" customFormat="1" ht="16.8" customHeight="1">
      <c r="A747" s="39"/>
      <c r="B747" s="45"/>
      <c r="C747" s="326" t="s">
        <v>1</v>
      </c>
      <c r="D747" s="326" t="s">
        <v>3025</v>
      </c>
      <c r="E747" s="18" t="s">
        <v>1</v>
      </c>
      <c r="F747" s="327">
        <v>0</v>
      </c>
      <c r="G747" s="39"/>
      <c r="H747" s="45"/>
    </row>
    <row r="748" s="2" customFormat="1" ht="16.8" customHeight="1">
      <c r="A748" s="39"/>
      <c r="B748" s="45"/>
      <c r="C748" s="326" t="s">
        <v>1</v>
      </c>
      <c r="D748" s="326" t="s">
        <v>3026</v>
      </c>
      <c r="E748" s="18" t="s">
        <v>1</v>
      </c>
      <c r="F748" s="327">
        <v>3.7799999999999998</v>
      </c>
      <c r="G748" s="39"/>
      <c r="H748" s="45"/>
    </row>
    <row r="749" s="2" customFormat="1" ht="16.8" customHeight="1">
      <c r="A749" s="39"/>
      <c r="B749" s="45"/>
      <c r="C749" s="326" t="s">
        <v>1</v>
      </c>
      <c r="D749" s="326" t="s">
        <v>3145</v>
      </c>
      <c r="E749" s="18" t="s">
        <v>1</v>
      </c>
      <c r="F749" s="327">
        <v>0</v>
      </c>
      <c r="G749" s="39"/>
      <c r="H749" s="45"/>
    </row>
    <row r="750" s="2" customFormat="1" ht="16.8" customHeight="1">
      <c r="A750" s="39"/>
      <c r="B750" s="45"/>
      <c r="C750" s="326" t="s">
        <v>1</v>
      </c>
      <c r="D750" s="326" t="s">
        <v>3018</v>
      </c>
      <c r="E750" s="18" t="s">
        <v>1</v>
      </c>
      <c r="F750" s="327">
        <v>2.7999999999999998</v>
      </c>
      <c r="G750" s="39"/>
      <c r="H750" s="45"/>
    </row>
    <row r="751" s="2" customFormat="1" ht="16.8" customHeight="1">
      <c r="A751" s="39"/>
      <c r="B751" s="45"/>
      <c r="C751" s="326" t="s">
        <v>1</v>
      </c>
      <c r="D751" s="326" t="s">
        <v>3072</v>
      </c>
      <c r="E751" s="18" t="s">
        <v>1</v>
      </c>
      <c r="F751" s="327">
        <v>0</v>
      </c>
      <c r="G751" s="39"/>
      <c r="H751" s="45"/>
    </row>
    <row r="752" s="2" customFormat="1" ht="16.8" customHeight="1">
      <c r="A752" s="39"/>
      <c r="B752" s="45"/>
      <c r="C752" s="326" t="s">
        <v>1</v>
      </c>
      <c r="D752" s="326" t="s">
        <v>3073</v>
      </c>
      <c r="E752" s="18" t="s">
        <v>1</v>
      </c>
      <c r="F752" s="327">
        <v>3.8100000000000001</v>
      </c>
      <c r="G752" s="39"/>
      <c r="H752" s="45"/>
    </row>
    <row r="753" s="2" customFormat="1" ht="16.8" customHeight="1">
      <c r="A753" s="39"/>
      <c r="B753" s="45"/>
      <c r="C753" s="326" t="s">
        <v>1</v>
      </c>
      <c r="D753" s="326" t="s">
        <v>283</v>
      </c>
      <c r="E753" s="18" t="s">
        <v>1</v>
      </c>
      <c r="F753" s="327">
        <v>25.25</v>
      </c>
      <c r="G753" s="39"/>
      <c r="H753" s="45"/>
    </row>
    <row r="754" s="2" customFormat="1" ht="16.8" customHeight="1">
      <c r="A754" s="39"/>
      <c r="B754" s="45"/>
      <c r="C754" s="322" t="s">
        <v>3146</v>
      </c>
      <c r="D754" s="323" t="s">
        <v>3147</v>
      </c>
      <c r="E754" s="324" t="s">
        <v>179</v>
      </c>
      <c r="F754" s="325">
        <v>50.890000000000001</v>
      </c>
      <c r="G754" s="39"/>
      <c r="H754" s="45"/>
    </row>
    <row r="755" s="2" customFormat="1" ht="16.8" customHeight="1">
      <c r="A755" s="39"/>
      <c r="B755" s="45"/>
      <c r="C755" s="326" t="s">
        <v>1</v>
      </c>
      <c r="D755" s="326" t="s">
        <v>3012</v>
      </c>
      <c r="E755" s="18" t="s">
        <v>1</v>
      </c>
      <c r="F755" s="327">
        <v>0</v>
      </c>
      <c r="G755" s="39"/>
      <c r="H755" s="45"/>
    </row>
    <row r="756" s="2" customFormat="1" ht="16.8" customHeight="1">
      <c r="A756" s="39"/>
      <c r="B756" s="45"/>
      <c r="C756" s="326" t="s">
        <v>1</v>
      </c>
      <c r="D756" s="326" t="s">
        <v>3055</v>
      </c>
      <c r="E756" s="18" t="s">
        <v>1</v>
      </c>
      <c r="F756" s="327">
        <v>0</v>
      </c>
      <c r="G756" s="39"/>
      <c r="H756" s="45"/>
    </row>
    <row r="757" s="2" customFormat="1" ht="16.8" customHeight="1">
      <c r="A757" s="39"/>
      <c r="B757" s="45"/>
      <c r="C757" s="326" t="s">
        <v>1</v>
      </c>
      <c r="D757" s="326" t="s">
        <v>3056</v>
      </c>
      <c r="E757" s="18" t="s">
        <v>1</v>
      </c>
      <c r="F757" s="327">
        <v>3.5299999999999998</v>
      </c>
      <c r="G757" s="39"/>
      <c r="H757" s="45"/>
    </row>
    <row r="758" s="2" customFormat="1" ht="16.8" customHeight="1">
      <c r="A758" s="39"/>
      <c r="B758" s="45"/>
      <c r="C758" s="326" t="s">
        <v>1</v>
      </c>
      <c r="D758" s="326" t="s">
        <v>3057</v>
      </c>
      <c r="E758" s="18" t="s">
        <v>1</v>
      </c>
      <c r="F758" s="327">
        <v>0</v>
      </c>
      <c r="G758" s="39"/>
      <c r="H758" s="45"/>
    </row>
    <row r="759" s="2" customFormat="1" ht="16.8" customHeight="1">
      <c r="A759" s="39"/>
      <c r="B759" s="45"/>
      <c r="C759" s="326" t="s">
        <v>1</v>
      </c>
      <c r="D759" s="326" t="s">
        <v>3058</v>
      </c>
      <c r="E759" s="18" t="s">
        <v>1</v>
      </c>
      <c r="F759" s="327">
        <v>16.670000000000002</v>
      </c>
      <c r="G759" s="39"/>
      <c r="H759" s="45"/>
    </row>
    <row r="760" s="2" customFormat="1" ht="16.8" customHeight="1">
      <c r="A760" s="39"/>
      <c r="B760" s="45"/>
      <c r="C760" s="326" t="s">
        <v>1</v>
      </c>
      <c r="D760" s="326" t="s">
        <v>3061</v>
      </c>
      <c r="E760" s="18" t="s">
        <v>1</v>
      </c>
      <c r="F760" s="327">
        <v>0</v>
      </c>
      <c r="G760" s="39"/>
      <c r="H760" s="45"/>
    </row>
    <row r="761" s="2" customFormat="1" ht="16.8" customHeight="1">
      <c r="A761" s="39"/>
      <c r="B761" s="45"/>
      <c r="C761" s="326" t="s">
        <v>1</v>
      </c>
      <c r="D761" s="326" t="s">
        <v>3026</v>
      </c>
      <c r="E761" s="18" t="s">
        <v>1</v>
      </c>
      <c r="F761" s="327">
        <v>3.7799999999999998</v>
      </c>
      <c r="G761" s="39"/>
      <c r="H761" s="45"/>
    </row>
    <row r="762" s="2" customFormat="1" ht="16.8" customHeight="1">
      <c r="A762" s="39"/>
      <c r="B762" s="45"/>
      <c r="C762" s="326" t="s">
        <v>1</v>
      </c>
      <c r="D762" s="326" t="s">
        <v>3062</v>
      </c>
      <c r="E762" s="18" t="s">
        <v>1</v>
      </c>
      <c r="F762" s="327">
        <v>0</v>
      </c>
      <c r="G762" s="39"/>
      <c r="H762" s="45"/>
    </row>
    <row r="763" s="2" customFormat="1" ht="16.8" customHeight="1">
      <c r="A763" s="39"/>
      <c r="B763" s="45"/>
      <c r="C763" s="326" t="s">
        <v>1</v>
      </c>
      <c r="D763" s="326" t="s">
        <v>398</v>
      </c>
      <c r="E763" s="18" t="s">
        <v>1</v>
      </c>
      <c r="F763" s="327">
        <v>16</v>
      </c>
      <c r="G763" s="39"/>
      <c r="H763" s="45"/>
    </row>
    <row r="764" s="2" customFormat="1" ht="16.8" customHeight="1">
      <c r="A764" s="39"/>
      <c r="B764" s="45"/>
      <c r="C764" s="326" t="s">
        <v>1</v>
      </c>
      <c r="D764" s="326" t="s">
        <v>3066</v>
      </c>
      <c r="E764" s="18" t="s">
        <v>1</v>
      </c>
      <c r="F764" s="327">
        <v>0</v>
      </c>
      <c r="G764" s="39"/>
      <c r="H764" s="45"/>
    </row>
    <row r="765" s="2" customFormat="1" ht="16.8" customHeight="1">
      <c r="A765" s="39"/>
      <c r="B765" s="45"/>
      <c r="C765" s="326" t="s">
        <v>1</v>
      </c>
      <c r="D765" s="326" t="s">
        <v>3067</v>
      </c>
      <c r="E765" s="18" t="s">
        <v>1</v>
      </c>
      <c r="F765" s="327">
        <v>10.91</v>
      </c>
      <c r="G765" s="39"/>
      <c r="H765" s="45"/>
    </row>
    <row r="766" s="2" customFormat="1" ht="16.8" customHeight="1">
      <c r="A766" s="39"/>
      <c r="B766" s="45"/>
      <c r="C766" s="326" t="s">
        <v>1</v>
      </c>
      <c r="D766" s="326" t="s">
        <v>283</v>
      </c>
      <c r="E766" s="18" t="s">
        <v>1</v>
      </c>
      <c r="F766" s="327">
        <v>50.890000000000001</v>
      </c>
      <c r="G766" s="39"/>
      <c r="H766" s="45"/>
    </row>
    <row r="767" s="2" customFormat="1" ht="16.8" customHeight="1">
      <c r="A767" s="39"/>
      <c r="B767" s="45"/>
      <c r="C767" s="322" t="s">
        <v>3148</v>
      </c>
      <c r="D767" s="323" t="s">
        <v>3149</v>
      </c>
      <c r="E767" s="324" t="s">
        <v>179</v>
      </c>
      <c r="F767" s="325">
        <v>10.82</v>
      </c>
      <c r="G767" s="39"/>
      <c r="H767" s="45"/>
    </row>
    <row r="768" s="2" customFormat="1" ht="16.8" customHeight="1">
      <c r="A768" s="39"/>
      <c r="B768" s="45"/>
      <c r="C768" s="326" t="s">
        <v>1</v>
      </c>
      <c r="D768" s="326" t="s">
        <v>3012</v>
      </c>
      <c r="E768" s="18" t="s">
        <v>1</v>
      </c>
      <c r="F768" s="327">
        <v>0</v>
      </c>
      <c r="G768" s="39"/>
      <c r="H768" s="45"/>
    </row>
    <row r="769" s="2" customFormat="1" ht="16.8" customHeight="1">
      <c r="A769" s="39"/>
      <c r="B769" s="45"/>
      <c r="C769" s="326" t="s">
        <v>1</v>
      </c>
      <c r="D769" s="326" t="s">
        <v>3027</v>
      </c>
      <c r="E769" s="18" t="s">
        <v>1</v>
      </c>
      <c r="F769" s="327">
        <v>0</v>
      </c>
      <c r="G769" s="39"/>
      <c r="H769" s="45"/>
    </row>
    <row r="770" s="2" customFormat="1" ht="16.8" customHeight="1">
      <c r="A770" s="39"/>
      <c r="B770" s="45"/>
      <c r="C770" s="326" t="s">
        <v>1</v>
      </c>
      <c r="D770" s="326" t="s">
        <v>3028</v>
      </c>
      <c r="E770" s="18" t="s">
        <v>1</v>
      </c>
      <c r="F770" s="327">
        <v>4.2999999999999998</v>
      </c>
      <c r="G770" s="39"/>
      <c r="H770" s="45"/>
    </row>
    <row r="771" s="2" customFormat="1" ht="16.8" customHeight="1">
      <c r="A771" s="39"/>
      <c r="B771" s="45"/>
      <c r="C771" s="326" t="s">
        <v>1</v>
      </c>
      <c r="D771" s="326" t="s">
        <v>3059</v>
      </c>
      <c r="E771" s="18" t="s">
        <v>1</v>
      </c>
      <c r="F771" s="327">
        <v>0</v>
      </c>
      <c r="G771" s="39"/>
      <c r="H771" s="45"/>
    </row>
    <row r="772" s="2" customFormat="1" ht="16.8" customHeight="1">
      <c r="A772" s="39"/>
      <c r="B772" s="45"/>
      <c r="C772" s="326" t="s">
        <v>1</v>
      </c>
      <c r="D772" s="326" t="s">
        <v>3060</v>
      </c>
      <c r="E772" s="18" t="s">
        <v>1</v>
      </c>
      <c r="F772" s="327">
        <v>3.2799999999999998</v>
      </c>
      <c r="G772" s="39"/>
      <c r="H772" s="45"/>
    </row>
    <row r="773" s="2" customFormat="1" ht="16.8" customHeight="1">
      <c r="A773" s="39"/>
      <c r="B773" s="45"/>
      <c r="C773" s="326" t="s">
        <v>1</v>
      </c>
      <c r="D773" s="326" t="s">
        <v>3063</v>
      </c>
      <c r="E773" s="18" t="s">
        <v>1</v>
      </c>
      <c r="F773" s="327">
        <v>0</v>
      </c>
      <c r="G773" s="39"/>
      <c r="H773" s="45"/>
    </row>
    <row r="774" s="2" customFormat="1" ht="16.8" customHeight="1">
      <c r="A774" s="39"/>
      <c r="B774" s="45"/>
      <c r="C774" s="326" t="s">
        <v>1</v>
      </c>
      <c r="D774" s="326" t="s">
        <v>2114</v>
      </c>
      <c r="E774" s="18" t="s">
        <v>1</v>
      </c>
      <c r="F774" s="327">
        <v>3.2400000000000002</v>
      </c>
      <c r="G774" s="39"/>
      <c r="H774" s="45"/>
    </row>
    <row r="775" s="2" customFormat="1" ht="16.8" customHeight="1">
      <c r="A775" s="39"/>
      <c r="B775" s="45"/>
      <c r="C775" s="326" t="s">
        <v>1</v>
      </c>
      <c r="D775" s="326" t="s">
        <v>283</v>
      </c>
      <c r="E775" s="18" t="s">
        <v>1</v>
      </c>
      <c r="F775" s="327">
        <v>10.82</v>
      </c>
      <c r="G775" s="39"/>
      <c r="H775" s="45"/>
    </row>
    <row r="776" s="2" customFormat="1" ht="16.8" customHeight="1">
      <c r="A776" s="39"/>
      <c r="B776" s="45"/>
      <c r="C776" s="322" t="s">
        <v>3150</v>
      </c>
      <c r="D776" s="323" t="s">
        <v>3151</v>
      </c>
      <c r="E776" s="324" t="s">
        <v>179</v>
      </c>
      <c r="F776" s="325">
        <v>28.219999999999999</v>
      </c>
      <c r="G776" s="39"/>
      <c r="H776" s="45"/>
    </row>
    <row r="777" s="2" customFormat="1" ht="16.8" customHeight="1">
      <c r="A777" s="39"/>
      <c r="B777" s="45"/>
      <c r="C777" s="326" t="s">
        <v>1</v>
      </c>
      <c r="D777" s="326" t="s">
        <v>3012</v>
      </c>
      <c r="E777" s="18" t="s">
        <v>1</v>
      </c>
      <c r="F777" s="327">
        <v>0</v>
      </c>
      <c r="G777" s="39"/>
      <c r="H777" s="45"/>
    </row>
    <row r="778" s="2" customFormat="1" ht="16.8" customHeight="1">
      <c r="A778" s="39"/>
      <c r="B778" s="45"/>
      <c r="C778" s="326" t="s">
        <v>1</v>
      </c>
      <c r="D778" s="326" t="s">
        <v>3029</v>
      </c>
      <c r="E778" s="18" t="s">
        <v>1</v>
      </c>
      <c r="F778" s="327">
        <v>0</v>
      </c>
      <c r="G778" s="39"/>
      <c r="H778" s="45"/>
    </row>
    <row r="779" s="2" customFormat="1" ht="16.8" customHeight="1">
      <c r="A779" s="39"/>
      <c r="B779" s="45"/>
      <c r="C779" s="326" t="s">
        <v>1</v>
      </c>
      <c r="D779" s="326" t="s">
        <v>3030</v>
      </c>
      <c r="E779" s="18" t="s">
        <v>1</v>
      </c>
      <c r="F779" s="327">
        <v>12.060000000000001</v>
      </c>
      <c r="G779" s="39"/>
      <c r="H779" s="45"/>
    </row>
    <row r="780" s="2" customFormat="1" ht="16.8" customHeight="1">
      <c r="A780" s="39"/>
      <c r="B780" s="45"/>
      <c r="C780" s="326" t="s">
        <v>1</v>
      </c>
      <c r="D780" s="326" t="s">
        <v>3031</v>
      </c>
      <c r="E780" s="18" t="s">
        <v>1</v>
      </c>
      <c r="F780" s="327">
        <v>0</v>
      </c>
      <c r="G780" s="39"/>
      <c r="H780" s="45"/>
    </row>
    <row r="781" s="2" customFormat="1" ht="16.8" customHeight="1">
      <c r="A781" s="39"/>
      <c r="B781" s="45"/>
      <c r="C781" s="326" t="s">
        <v>1</v>
      </c>
      <c r="D781" s="326" t="s">
        <v>3032</v>
      </c>
      <c r="E781" s="18" t="s">
        <v>1</v>
      </c>
      <c r="F781" s="327">
        <v>2.2200000000000002</v>
      </c>
      <c r="G781" s="39"/>
      <c r="H781" s="45"/>
    </row>
    <row r="782" s="2" customFormat="1" ht="16.8" customHeight="1">
      <c r="A782" s="39"/>
      <c r="B782" s="45"/>
      <c r="C782" s="326" t="s">
        <v>1</v>
      </c>
      <c r="D782" s="326" t="s">
        <v>3033</v>
      </c>
      <c r="E782" s="18" t="s">
        <v>1</v>
      </c>
      <c r="F782" s="327">
        <v>0</v>
      </c>
      <c r="G782" s="39"/>
      <c r="H782" s="45"/>
    </row>
    <row r="783" s="2" customFormat="1" ht="16.8" customHeight="1">
      <c r="A783" s="39"/>
      <c r="B783" s="45"/>
      <c r="C783" s="326" t="s">
        <v>1</v>
      </c>
      <c r="D783" s="326" t="s">
        <v>3034</v>
      </c>
      <c r="E783" s="18" t="s">
        <v>1</v>
      </c>
      <c r="F783" s="327">
        <v>13.94</v>
      </c>
      <c r="G783" s="39"/>
      <c r="H783" s="45"/>
    </row>
    <row r="784" s="2" customFormat="1" ht="16.8" customHeight="1">
      <c r="A784" s="39"/>
      <c r="B784" s="45"/>
      <c r="C784" s="326" t="s">
        <v>1</v>
      </c>
      <c r="D784" s="326" t="s">
        <v>283</v>
      </c>
      <c r="E784" s="18" t="s">
        <v>1</v>
      </c>
      <c r="F784" s="327">
        <v>28.219999999999999</v>
      </c>
      <c r="G784" s="39"/>
      <c r="H784" s="45"/>
    </row>
    <row r="785" s="2" customFormat="1" ht="16.8" customHeight="1">
      <c r="A785" s="39"/>
      <c r="B785" s="45"/>
      <c r="C785" s="322" t="s">
        <v>3152</v>
      </c>
      <c r="D785" s="323" t="s">
        <v>3153</v>
      </c>
      <c r="E785" s="324" t="s">
        <v>179</v>
      </c>
      <c r="F785" s="325">
        <v>3.8900000000000001</v>
      </c>
      <c r="G785" s="39"/>
      <c r="H785" s="45"/>
    </row>
    <row r="786" s="2" customFormat="1" ht="16.8" customHeight="1">
      <c r="A786" s="39"/>
      <c r="B786" s="45"/>
      <c r="C786" s="326" t="s">
        <v>1</v>
      </c>
      <c r="D786" s="326" t="s">
        <v>3012</v>
      </c>
      <c r="E786" s="18" t="s">
        <v>1</v>
      </c>
      <c r="F786" s="327">
        <v>0</v>
      </c>
      <c r="G786" s="39"/>
      <c r="H786" s="45"/>
    </row>
    <row r="787" s="2" customFormat="1" ht="16.8" customHeight="1">
      <c r="A787" s="39"/>
      <c r="B787" s="45"/>
      <c r="C787" s="326" t="s">
        <v>1</v>
      </c>
      <c r="D787" s="326" t="s">
        <v>3035</v>
      </c>
      <c r="E787" s="18" t="s">
        <v>1</v>
      </c>
      <c r="F787" s="327">
        <v>0</v>
      </c>
      <c r="G787" s="39"/>
      <c r="H787" s="45"/>
    </row>
    <row r="788" s="2" customFormat="1" ht="16.8" customHeight="1">
      <c r="A788" s="39"/>
      <c r="B788" s="45"/>
      <c r="C788" s="326" t="s">
        <v>1</v>
      </c>
      <c r="D788" s="326" t="s">
        <v>3036</v>
      </c>
      <c r="E788" s="18" t="s">
        <v>1</v>
      </c>
      <c r="F788" s="327">
        <v>3.8900000000000001</v>
      </c>
      <c r="G788" s="39"/>
      <c r="H788" s="45"/>
    </row>
    <row r="789" s="2" customFormat="1" ht="16.8" customHeight="1">
      <c r="A789" s="39"/>
      <c r="B789" s="45"/>
      <c r="C789" s="322" t="s">
        <v>3154</v>
      </c>
      <c r="D789" s="323" t="s">
        <v>3155</v>
      </c>
      <c r="E789" s="324" t="s">
        <v>179</v>
      </c>
      <c r="F789" s="325">
        <v>21.081</v>
      </c>
      <c r="G789" s="39"/>
      <c r="H789" s="45"/>
    </row>
    <row r="790" s="2" customFormat="1" ht="16.8" customHeight="1">
      <c r="A790" s="39"/>
      <c r="B790" s="45"/>
      <c r="C790" s="326" t="s">
        <v>1</v>
      </c>
      <c r="D790" s="326" t="s">
        <v>3012</v>
      </c>
      <c r="E790" s="18" t="s">
        <v>1</v>
      </c>
      <c r="F790" s="327">
        <v>0</v>
      </c>
      <c r="G790" s="39"/>
      <c r="H790" s="45"/>
    </row>
    <row r="791" s="2" customFormat="1" ht="16.8" customHeight="1">
      <c r="A791" s="39"/>
      <c r="B791" s="45"/>
      <c r="C791" s="326" t="s">
        <v>1</v>
      </c>
      <c r="D791" s="326" t="s">
        <v>3013</v>
      </c>
      <c r="E791" s="18" t="s">
        <v>1</v>
      </c>
      <c r="F791" s="327">
        <v>0</v>
      </c>
      <c r="G791" s="39"/>
      <c r="H791" s="45"/>
    </row>
    <row r="792" s="2" customFormat="1" ht="16.8" customHeight="1">
      <c r="A792" s="39"/>
      <c r="B792" s="45"/>
      <c r="C792" s="326" t="s">
        <v>1</v>
      </c>
      <c r="D792" s="326" t="s">
        <v>3156</v>
      </c>
      <c r="E792" s="18" t="s">
        <v>1</v>
      </c>
      <c r="F792" s="327">
        <v>8.4199999999999999</v>
      </c>
      <c r="G792" s="39"/>
      <c r="H792" s="45"/>
    </row>
    <row r="793" s="2" customFormat="1" ht="16.8" customHeight="1">
      <c r="A793" s="39"/>
      <c r="B793" s="45"/>
      <c r="C793" s="326" t="s">
        <v>1</v>
      </c>
      <c r="D793" s="326" t="s">
        <v>3015</v>
      </c>
      <c r="E793" s="18" t="s">
        <v>1</v>
      </c>
      <c r="F793" s="327">
        <v>0</v>
      </c>
      <c r="G793" s="39"/>
      <c r="H793" s="45"/>
    </row>
    <row r="794" s="2" customFormat="1" ht="16.8" customHeight="1">
      <c r="A794" s="39"/>
      <c r="B794" s="45"/>
      <c r="C794" s="326" t="s">
        <v>1</v>
      </c>
      <c r="D794" s="326" t="s">
        <v>3016</v>
      </c>
      <c r="E794" s="18" t="s">
        <v>1</v>
      </c>
      <c r="F794" s="327">
        <v>19.460000000000001</v>
      </c>
      <c r="G794" s="39"/>
      <c r="H794" s="45"/>
    </row>
    <row r="795" s="2" customFormat="1" ht="16.8" customHeight="1">
      <c r="A795" s="39"/>
      <c r="B795" s="45"/>
      <c r="C795" s="326" t="s">
        <v>1</v>
      </c>
      <c r="D795" s="326" t="s">
        <v>3157</v>
      </c>
      <c r="E795" s="18" t="s">
        <v>1</v>
      </c>
      <c r="F795" s="327">
        <v>-6.7990000000000004</v>
      </c>
      <c r="G795" s="39"/>
      <c r="H795" s="45"/>
    </row>
    <row r="796" s="2" customFormat="1" ht="16.8" customHeight="1">
      <c r="A796" s="39"/>
      <c r="B796" s="45"/>
      <c r="C796" s="326" t="s">
        <v>1</v>
      </c>
      <c r="D796" s="326" t="s">
        <v>283</v>
      </c>
      <c r="E796" s="18" t="s">
        <v>1</v>
      </c>
      <c r="F796" s="327">
        <v>21.081</v>
      </c>
      <c r="G796" s="39"/>
      <c r="H796" s="45"/>
    </row>
    <row r="797" s="2" customFormat="1" ht="16.8" customHeight="1">
      <c r="A797" s="39"/>
      <c r="B797" s="45"/>
      <c r="C797" s="322" t="s">
        <v>3158</v>
      </c>
      <c r="D797" s="323" t="s">
        <v>3159</v>
      </c>
      <c r="E797" s="324" t="s">
        <v>179</v>
      </c>
      <c r="F797" s="325">
        <v>6.7990000000000004</v>
      </c>
      <c r="G797" s="39"/>
      <c r="H797" s="45"/>
    </row>
    <row r="798" s="2" customFormat="1" ht="16.8" customHeight="1">
      <c r="A798" s="39"/>
      <c r="B798" s="45"/>
      <c r="C798" s="326" t="s">
        <v>1</v>
      </c>
      <c r="D798" s="326" t="s">
        <v>3012</v>
      </c>
      <c r="E798" s="18" t="s">
        <v>1</v>
      </c>
      <c r="F798" s="327">
        <v>0</v>
      </c>
      <c r="G798" s="39"/>
      <c r="H798" s="45"/>
    </row>
    <row r="799" s="2" customFormat="1" ht="16.8" customHeight="1">
      <c r="A799" s="39"/>
      <c r="B799" s="45"/>
      <c r="C799" s="326" t="s">
        <v>1</v>
      </c>
      <c r="D799" s="326" t="s">
        <v>3013</v>
      </c>
      <c r="E799" s="18" t="s">
        <v>1</v>
      </c>
      <c r="F799" s="327">
        <v>0</v>
      </c>
      <c r="G799" s="39"/>
      <c r="H799" s="45"/>
    </row>
    <row r="800" s="2" customFormat="1" ht="16.8" customHeight="1">
      <c r="A800" s="39"/>
      <c r="B800" s="45"/>
      <c r="C800" s="326" t="s">
        <v>1</v>
      </c>
      <c r="D800" s="326" t="s">
        <v>76</v>
      </c>
      <c r="E800" s="18" t="s">
        <v>1</v>
      </c>
      <c r="F800" s="327">
        <v>0</v>
      </c>
      <c r="G800" s="39"/>
      <c r="H800" s="45"/>
    </row>
    <row r="801" s="2" customFormat="1" ht="16.8" customHeight="1">
      <c r="A801" s="39"/>
      <c r="B801" s="45"/>
      <c r="C801" s="326" t="s">
        <v>1</v>
      </c>
      <c r="D801" s="326" t="s">
        <v>3015</v>
      </c>
      <c r="E801" s="18" t="s">
        <v>1</v>
      </c>
      <c r="F801" s="327">
        <v>0</v>
      </c>
      <c r="G801" s="39"/>
      <c r="H801" s="45"/>
    </row>
    <row r="802" s="2" customFormat="1" ht="16.8" customHeight="1">
      <c r="A802" s="39"/>
      <c r="B802" s="45"/>
      <c r="C802" s="326" t="s">
        <v>1</v>
      </c>
      <c r="D802" s="326" t="s">
        <v>3160</v>
      </c>
      <c r="E802" s="18" t="s">
        <v>1</v>
      </c>
      <c r="F802" s="327">
        <v>6.7990000000000004</v>
      </c>
      <c r="G802" s="39"/>
      <c r="H802" s="45"/>
    </row>
    <row r="803" s="2" customFormat="1" ht="16.8" customHeight="1">
      <c r="A803" s="39"/>
      <c r="B803" s="45"/>
      <c r="C803" s="326" t="s">
        <v>1</v>
      </c>
      <c r="D803" s="326" t="s">
        <v>283</v>
      </c>
      <c r="E803" s="18" t="s">
        <v>1</v>
      </c>
      <c r="F803" s="327">
        <v>6.7990000000000004</v>
      </c>
      <c r="G803" s="39"/>
      <c r="H803" s="45"/>
    </row>
    <row r="804" s="2" customFormat="1" ht="16.8" customHeight="1">
      <c r="A804" s="39"/>
      <c r="B804" s="45"/>
      <c r="C804" s="322" t="s">
        <v>3161</v>
      </c>
      <c r="D804" s="323" t="s">
        <v>3162</v>
      </c>
      <c r="E804" s="324" t="s">
        <v>179</v>
      </c>
      <c r="F804" s="325">
        <v>8.4900000000000002</v>
      </c>
      <c r="G804" s="39"/>
      <c r="H804" s="45"/>
    </row>
    <row r="805" s="2" customFormat="1" ht="16.8" customHeight="1">
      <c r="A805" s="39"/>
      <c r="B805" s="45"/>
      <c r="C805" s="326" t="s">
        <v>1</v>
      </c>
      <c r="D805" s="326" t="s">
        <v>3163</v>
      </c>
      <c r="E805" s="18" t="s">
        <v>1</v>
      </c>
      <c r="F805" s="327">
        <v>0</v>
      </c>
      <c r="G805" s="39"/>
      <c r="H805" s="45"/>
    </row>
    <row r="806" s="2" customFormat="1" ht="16.8" customHeight="1">
      <c r="A806" s="39"/>
      <c r="B806" s="45"/>
      <c r="C806" s="326" t="s">
        <v>1</v>
      </c>
      <c r="D806" s="326" t="s">
        <v>358</v>
      </c>
      <c r="E806" s="18" t="s">
        <v>1</v>
      </c>
      <c r="F806" s="327">
        <v>0</v>
      </c>
      <c r="G806" s="39"/>
      <c r="H806" s="45"/>
    </row>
    <row r="807" s="2" customFormat="1" ht="16.8" customHeight="1">
      <c r="A807" s="39"/>
      <c r="B807" s="45"/>
      <c r="C807" s="326" t="s">
        <v>1</v>
      </c>
      <c r="D807" s="326" t="s">
        <v>3164</v>
      </c>
      <c r="E807" s="18" t="s">
        <v>1</v>
      </c>
      <c r="F807" s="327">
        <v>8.4900000000000002</v>
      </c>
      <c r="G807" s="39"/>
      <c r="H807" s="45"/>
    </row>
    <row r="808" s="2" customFormat="1" ht="26.4" customHeight="1">
      <c r="A808" s="39"/>
      <c r="B808" s="45"/>
      <c r="C808" s="321" t="s">
        <v>3169</v>
      </c>
      <c r="D808" s="321" t="s">
        <v>138</v>
      </c>
      <c r="E808" s="39"/>
      <c r="F808" s="39"/>
      <c r="G808" s="39"/>
      <c r="H808" s="45"/>
    </row>
    <row r="809" s="2" customFormat="1" ht="16.8" customHeight="1">
      <c r="A809" s="39"/>
      <c r="B809" s="45"/>
      <c r="C809" s="322" t="s">
        <v>3010</v>
      </c>
      <c r="D809" s="323" t="s">
        <v>3170</v>
      </c>
      <c r="E809" s="324" t="s">
        <v>179</v>
      </c>
      <c r="F809" s="325">
        <v>344.83999999999997</v>
      </c>
      <c r="G809" s="39"/>
      <c r="H809" s="45"/>
    </row>
    <row r="810" s="2" customFormat="1" ht="16.8" customHeight="1">
      <c r="A810" s="39"/>
      <c r="B810" s="45"/>
      <c r="C810" s="326" t="s">
        <v>1</v>
      </c>
      <c r="D810" s="326" t="s">
        <v>3171</v>
      </c>
      <c r="E810" s="18" t="s">
        <v>1</v>
      </c>
      <c r="F810" s="327">
        <v>0</v>
      </c>
      <c r="G810" s="39"/>
      <c r="H810" s="45"/>
    </row>
    <row r="811" s="2" customFormat="1" ht="16.8" customHeight="1">
      <c r="A811" s="39"/>
      <c r="B811" s="45"/>
      <c r="C811" s="326" t="s">
        <v>1</v>
      </c>
      <c r="D811" s="326" t="s">
        <v>81</v>
      </c>
      <c r="E811" s="18" t="s">
        <v>1</v>
      </c>
      <c r="F811" s="327">
        <v>0</v>
      </c>
      <c r="G811" s="39"/>
      <c r="H811" s="45"/>
    </row>
    <row r="812" s="2" customFormat="1" ht="16.8" customHeight="1">
      <c r="A812" s="39"/>
      <c r="B812" s="45"/>
      <c r="C812" s="326" t="s">
        <v>1</v>
      </c>
      <c r="D812" s="326" t="s">
        <v>3172</v>
      </c>
      <c r="E812" s="18" t="s">
        <v>1</v>
      </c>
      <c r="F812" s="327">
        <v>0</v>
      </c>
      <c r="G812" s="39"/>
      <c r="H812" s="45"/>
    </row>
    <row r="813" s="2" customFormat="1" ht="16.8" customHeight="1">
      <c r="A813" s="39"/>
      <c r="B813" s="45"/>
      <c r="C813" s="326" t="s">
        <v>1</v>
      </c>
      <c r="D813" s="326" t="s">
        <v>3164</v>
      </c>
      <c r="E813" s="18" t="s">
        <v>1</v>
      </c>
      <c r="F813" s="327">
        <v>8.4900000000000002</v>
      </c>
      <c r="G813" s="39"/>
      <c r="H813" s="45"/>
    </row>
    <row r="814" s="2" customFormat="1" ht="16.8" customHeight="1">
      <c r="A814" s="39"/>
      <c r="B814" s="45"/>
      <c r="C814" s="326" t="s">
        <v>1</v>
      </c>
      <c r="D814" s="326" t="s">
        <v>3173</v>
      </c>
      <c r="E814" s="18" t="s">
        <v>1</v>
      </c>
      <c r="F814" s="327">
        <v>0</v>
      </c>
      <c r="G814" s="39"/>
      <c r="H814" s="45"/>
    </row>
    <row r="815" s="2" customFormat="1" ht="16.8" customHeight="1">
      <c r="A815" s="39"/>
      <c r="B815" s="45"/>
      <c r="C815" s="326" t="s">
        <v>1</v>
      </c>
      <c r="D815" s="326" t="s">
        <v>3174</v>
      </c>
      <c r="E815" s="18" t="s">
        <v>1</v>
      </c>
      <c r="F815" s="327">
        <v>17.399999999999999</v>
      </c>
      <c r="G815" s="39"/>
      <c r="H815" s="45"/>
    </row>
    <row r="816" s="2" customFormat="1" ht="16.8" customHeight="1">
      <c r="A816" s="39"/>
      <c r="B816" s="45"/>
      <c r="C816" s="326" t="s">
        <v>1</v>
      </c>
      <c r="D816" s="326" t="s">
        <v>3175</v>
      </c>
      <c r="E816" s="18" t="s">
        <v>1</v>
      </c>
      <c r="F816" s="327">
        <v>0</v>
      </c>
      <c r="G816" s="39"/>
      <c r="H816" s="45"/>
    </row>
    <row r="817" s="2" customFormat="1" ht="16.8" customHeight="1">
      <c r="A817" s="39"/>
      <c r="B817" s="45"/>
      <c r="C817" s="326" t="s">
        <v>1</v>
      </c>
      <c r="D817" s="326" t="s">
        <v>3176</v>
      </c>
      <c r="E817" s="18" t="s">
        <v>1</v>
      </c>
      <c r="F817" s="327">
        <v>5.5</v>
      </c>
      <c r="G817" s="39"/>
      <c r="H817" s="45"/>
    </row>
    <row r="818" s="2" customFormat="1" ht="16.8" customHeight="1">
      <c r="A818" s="39"/>
      <c r="B818" s="45"/>
      <c r="C818" s="326" t="s">
        <v>1</v>
      </c>
      <c r="D818" s="326" t="s">
        <v>3177</v>
      </c>
      <c r="E818" s="18" t="s">
        <v>1</v>
      </c>
      <c r="F818" s="327">
        <v>0</v>
      </c>
      <c r="G818" s="39"/>
      <c r="H818" s="45"/>
    </row>
    <row r="819" s="2" customFormat="1" ht="16.8" customHeight="1">
      <c r="A819" s="39"/>
      <c r="B819" s="45"/>
      <c r="C819" s="326" t="s">
        <v>1</v>
      </c>
      <c r="D819" s="326" t="s">
        <v>3178</v>
      </c>
      <c r="E819" s="18" t="s">
        <v>1</v>
      </c>
      <c r="F819" s="327">
        <v>19.239999999999998</v>
      </c>
      <c r="G819" s="39"/>
      <c r="H819" s="45"/>
    </row>
    <row r="820" s="2" customFormat="1" ht="16.8" customHeight="1">
      <c r="A820" s="39"/>
      <c r="B820" s="45"/>
      <c r="C820" s="326" t="s">
        <v>1</v>
      </c>
      <c r="D820" s="326" t="s">
        <v>3179</v>
      </c>
      <c r="E820" s="18" t="s">
        <v>1</v>
      </c>
      <c r="F820" s="327">
        <v>0</v>
      </c>
      <c r="G820" s="39"/>
      <c r="H820" s="45"/>
    </row>
    <row r="821" s="2" customFormat="1" ht="16.8" customHeight="1">
      <c r="A821" s="39"/>
      <c r="B821" s="45"/>
      <c r="C821" s="326" t="s">
        <v>1</v>
      </c>
      <c r="D821" s="326" t="s">
        <v>3180</v>
      </c>
      <c r="E821" s="18" t="s">
        <v>1</v>
      </c>
      <c r="F821" s="327">
        <v>4.6600000000000001</v>
      </c>
      <c r="G821" s="39"/>
      <c r="H821" s="45"/>
    </row>
    <row r="822" s="2" customFormat="1" ht="16.8" customHeight="1">
      <c r="A822" s="39"/>
      <c r="B822" s="45"/>
      <c r="C822" s="326" t="s">
        <v>1</v>
      </c>
      <c r="D822" s="326" t="s">
        <v>3181</v>
      </c>
      <c r="E822" s="18" t="s">
        <v>1</v>
      </c>
      <c r="F822" s="327">
        <v>0</v>
      </c>
      <c r="G822" s="39"/>
      <c r="H822" s="45"/>
    </row>
    <row r="823" s="2" customFormat="1" ht="16.8" customHeight="1">
      <c r="A823" s="39"/>
      <c r="B823" s="45"/>
      <c r="C823" s="326" t="s">
        <v>1</v>
      </c>
      <c r="D823" s="326" t="s">
        <v>3182</v>
      </c>
      <c r="E823" s="18" t="s">
        <v>1</v>
      </c>
      <c r="F823" s="327">
        <v>2.9199999999999999</v>
      </c>
      <c r="G823" s="39"/>
      <c r="H823" s="45"/>
    </row>
    <row r="824" s="2" customFormat="1" ht="16.8" customHeight="1">
      <c r="A824" s="39"/>
      <c r="B824" s="45"/>
      <c r="C824" s="326" t="s">
        <v>1</v>
      </c>
      <c r="D824" s="326" t="s">
        <v>3183</v>
      </c>
      <c r="E824" s="18" t="s">
        <v>1</v>
      </c>
      <c r="F824" s="327">
        <v>0</v>
      </c>
      <c r="G824" s="39"/>
      <c r="H824" s="45"/>
    </row>
    <row r="825" s="2" customFormat="1" ht="16.8" customHeight="1">
      <c r="A825" s="39"/>
      <c r="B825" s="45"/>
      <c r="C825" s="326" t="s">
        <v>1</v>
      </c>
      <c r="D825" s="326" t="s">
        <v>3184</v>
      </c>
      <c r="E825" s="18" t="s">
        <v>1</v>
      </c>
      <c r="F825" s="327">
        <v>12.369999999999999</v>
      </c>
      <c r="G825" s="39"/>
      <c r="H825" s="45"/>
    </row>
    <row r="826" s="2" customFormat="1" ht="16.8" customHeight="1">
      <c r="A826" s="39"/>
      <c r="B826" s="45"/>
      <c r="C826" s="326" t="s">
        <v>1</v>
      </c>
      <c r="D826" s="326" t="s">
        <v>3185</v>
      </c>
      <c r="E826" s="18" t="s">
        <v>1</v>
      </c>
      <c r="F826" s="327">
        <v>0</v>
      </c>
      <c r="G826" s="39"/>
      <c r="H826" s="45"/>
    </row>
    <row r="827" s="2" customFormat="1" ht="16.8" customHeight="1">
      <c r="A827" s="39"/>
      <c r="B827" s="45"/>
      <c r="C827" s="326" t="s">
        <v>1</v>
      </c>
      <c r="D827" s="326" t="s">
        <v>3186</v>
      </c>
      <c r="E827" s="18" t="s">
        <v>1</v>
      </c>
      <c r="F827" s="327">
        <v>4.21</v>
      </c>
      <c r="G827" s="39"/>
      <c r="H827" s="45"/>
    </row>
    <row r="828" s="2" customFormat="1" ht="16.8" customHeight="1">
      <c r="A828" s="39"/>
      <c r="B828" s="45"/>
      <c r="C828" s="326" t="s">
        <v>1</v>
      </c>
      <c r="D828" s="326" t="s">
        <v>323</v>
      </c>
      <c r="E828" s="18" t="s">
        <v>1</v>
      </c>
      <c r="F828" s="327">
        <v>74.790000000000006</v>
      </c>
      <c r="G828" s="39"/>
      <c r="H828" s="45"/>
    </row>
    <row r="829" s="2" customFormat="1" ht="16.8" customHeight="1">
      <c r="A829" s="39"/>
      <c r="B829" s="45"/>
      <c r="C829" s="326" t="s">
        <v>1</v>
      </c>
      <c r="D829" s="326" t="s">
        <v>3187</v>
      </c>
      <c r="E829" s="18" t="s">
        <v>1</v>
      </c>
      <c r="F829" s="327">
        <v>0</v>
      </c>
      <c r="G829" s="39"/>
      <c r="H829" s="45"/>
    </row>
    <row r="830" s="2" customFormat="1" ht="16.8" customHeight="1">
      <c r="A830" s="39"/>
      <c r="B830" s="45"/>
      <c r="C830" s="326" t="s">
        <v>1</v>
      </c>
      <c r="D830" s="326" t="s">
        <v>3188</v>
      </c>
      <c r="E830" s="18" t="s">
        <v>1</v>
      </c>
      <c r="F830" s="327">
        <v>0</v>
      </c>
      <c r="G830" s="39"/>
      <c r="H830" s="45"/>
    </row>
    <row r="831" s="2" customFormat="1" ht="16.8" customHeight="1">
      <c r="A831" s="39"/>
      <c r="B831" s="45"/>
      <c r="C831" s="326" t="s">
        <v>1</v>
      </c>
      <c r="D831" s="326" t="s">
        <v>3189</v>
      </c>
      <c r="E831" s="18" t="s">
        <v>1</v>
      </c>
      <c r="F831" s="327">
        <v>2.98</v>
      </c>
      <c r="G831" s="39"/>
      <c r="H831" s="45"/>
    </row>
    <row r="832" s="2" customFormat="1" ht="16.8" customHeight="1">
      <c r="A832" s="39"/>
      <c r="B832" s="45"/>
      <c r="C832" s="326" t="s">
        <v>1</v>
      </c>
      <c r="D832" s="326" t="s">
        <v>3190</v>
      </c>
      <c r="E832" s="18" t="s">
        <v>1</v>
      </c>
      <c r="F832" s="327">
        <v>0</v>
      </c>
      <c r="G832" s="39"/>
      <c r="H832" s="45"/>
    </row>
    <row r="833" s="2" customFormat="1" ht="16.8" customHeight="1">
      <c r="A833" s="39"/>
      <c r="B833" s="45"/>
      <c r="C833" s="326" t="s">
        <v>1</v>
      </c>
      <c r="D833" s="326" t="s">
        <v>3191</v>
      </c>
      <c r="E833" s="18" t="s">
        <v>1</v>
      </c>
      <c r="F833" s="327">
        <v>3.5499999999999998</v>
      </c>
      <c r="G833" s="39"/>
      <c r="H833" s="45"/>
    </row>
    <row r="834" s="2" customFormat="1" ht="16.8" customHeight="1">
      <c r="A834" s="39"/>
      <c r="B834" s="45"/>
      <c r="C834" s="326" t="s">
        <v>1</v>
      </c>
      <c r="D834" s="326" t="s">
        <v>3192</v>
      </c>
      <c r="E834" s="18" t="s">
        <v>1</v>
      </c>
      <c r="F834" s="327">
        <v>0</v>
      </c>
      <c r="G834" s="39"/>
      <c r="H834" s="45"/>
    </row>
    <row r="835" s="2" customFormat="1" ht="16.8" customHeight="1">
      <c r="A835" s="39"/>
      <c r="B835" s="45"/>
      <c r="C835" s="326" t="s">
        <v>1</v>
      </c>
      <c r="D835" s="326" t="s">
        <v>3193</v>
      </c>
      <c r="E835" s="18" t="s">
        <v>1</v>
      </c>
      <c r="F835" s="327">
        <v>33.609999999999999</v>
      </c>
      <c r="G835" s="39"/>
      <c r="H835" s="45"/>
    </row>
    <row r="836" s="2" customFormat="1" ht="16.8" customHeight="1">
      <c r="A836" s="39"/>
      <c r="B836" s="45"/>
      <c r="C836" s="326" t="s">
        <v>1</v>
      </c>
      <c r="D836" s="326" t="s">
        <v>3194</v>
      </c>
      <c r="E836" s="18" t="s">
        <v>1</v>
      </c>
      <c r="F836" s="327">
        <v>0</v>
      </c>
      <c r="G836" s="39"/>
      <c r="H836" s="45"/>
    </row>
    <row r="837" s="2" customFormat="1" ht="16.8" customHeight="1">
      <c r="A837" s="39"/>
      <c r="B837" s="45"/>
      <c r="C837" s="326" t="s">
        <v>1</v>
      </c>
      <c r="D837" s="326" t="s">
        <v>3195</v>
      </c>
      <c r="E837" s="18" t="s">
        <v>1</v>
      </c>
      <c r="F837" s="327">
        <v>24.350000000000001</v>
      </c>
      <c r="G837" s="39"/>
      <c r="H837" s="45"/>
    </row>
    <row r="838" s="2" customFormat="1" ht="16.8" customHeight="1">
      <c r="A838" s="39"/>
      <c r="B838" s="45"/>
      <c r="C838" s="326" t="s">
        <v>1</v>
      </c>
      <c r="D838" s="326" t="s">
        <v>3196</v>
      </c>
      <c r="E838" s="18" t="s">
        <v>1</v>
      </c>
      <c r="F838" s="327">
        <v>0</v>
      </c>
      <c r="G838" s="39"/>
      <c r="H838" s="45"/>
    </row>
    <row r="839" s="2" customFormat="1" ht="16.8" customHeight="1">
      <c r="A839" s="39"/>
      <c r="B839" s="45"/>
      <c r="C839" s="326" t="s">
        <v>1</v>
      </c>
      <c r="D839" s="326" t="s">
        <v>3197</v>
      </c>
      <c r="E839" s="18" t="s">
        <v>1</v>
      </c>
      <c r="F839" s="327">
        <v>3.4199999999999999</v>
      </c>
      <c r="G839" s="39"/>
      <c r="H839" s="45"/>
    </row>
    <row r="840" s="2" customFormat="1" ht="16.8" customHeight="1">
      <c r="A840" s="39"/>
      <c r="B840" s="45"/>
      <c r="C840" s="326" t="s">
        <v>1</v>
      </c>
      <c r="D840" s="326" t="s">
        <v>3198</v>
      </c>
      <c r="E840" s="18" t="s">
        <v>1</v>
      </c>
      <c r="F840" s="327">
        <v>0</v>
      </c>
      <c r="G840" s="39"/>
      <c r="H840" s="45"/>
    </row>
    <row r="841" s="2" customFormat="1" ht="16.8" customHeight="1">
      <c r="A841" s="39"/>
      <c r="B841" s="45"/>
      <c r="C841" s="326" t="s">
        <v>1</v>
      </c>
      <c r="D841" s="326" t="s">
        <v>3199</v>
      </c>
      <c r="E841" s="18" t="s">
        <v>1</v>
      </c>
      <c r="F841" s="327">
        <v>16.68</v>
      </c>
      <c r="G841" s="39"/>
      <c r="H841" s="45"/>
    </row>
    <row r="842" s="2" customFormat="1" ht="16.8" customHeight="1">
      <c r="A842" s="39"/>
      <c r="B842" s="45"/>
      <c r="C842" s="326" t="s">
        <v>1</v>
      </c>
      <c r="D842" s="326" t="s">
        <v>3200</v>
      </c>
      <c r="E842" s="18" t="s">
        <v>1</v>
      </c>
      <c r="F842" s="327">
        <v>0</v>
      </c>
      <c r="G842" s="39"/>
      <c r="H842" s="45"/>
    </row>
    <row r="843" s="2" customFormat="1" ht="16.8" customHeight="1">
      <c r="A843" s="39"/>
      <c r="B843" s="45"/>
      <c r="C843" s="326" t="s">
        <v>1</v>
      </c>
      <c r="D843" s="326" t="s">
        <v>3201</v>
      </c>
      <c r="E843" s="18" t="s">
        <v>1</v>
      </c>
      <c r="F843" s="327">
        <v>3.2000000000000002</v>
      </c>
      <c r="G843" s="39"/>
      <c r="H843" s="45"/>
    </row>
    <row r="844" s="2" customFormat="1" ht="16.8" customHeight="1">
      <c r="A844" s="39"/>
      <c r="B844" s="45"/>
      <c r="C844" s="326" t="s">
        <v>1</v>
      </c>
      <c r="D844" s="326" t="s">
        <v>3202</v>
      </c>
      <c r="E844" s="18" t="s">
        <v>1</v>
      </c>
      <c r="F844" s="327">
        <v>0</v>
      </c>
      <c r="G844" s="39"/>
      <c r="H844" s="45"/>
    </row>
    <row r="845" s="2" customFormat="1" ht="16.8" customHeight="1">
      <c r="A845" s="39"/>
      <c r="B845" s="45"/>
      <c r="C845" s="326" t="s">
        <v>1</v>
      </c>
      <c r="D845" s="326" t="s">
        <v>260</v>
      </c>
      <c r="E845" s="18" t="s">
        <v>1</v>
      </c>
      <c r="F845" s="327">
        <v>4</v>
      </c>
      <c r="G845" s="39"/>
      <c r="H845" s="45"/>
    </row>
    <row r="846" s="2" customFormat="1" ht="16.8" customHeight="1">
      <c r="A846" s="39"/>
      <c r="B846" s="45"/>
      <c r="C846" s="326" t="s">
        <v>1</v>
      </c>
      <c r="D846" s="326" t="s">
        <v>3203</v>
      </c>
      <c r="E846" s="18" t="s">
        <v>1</v>
      </c>
      <c r="F846" s="327">
        <v>0</v>
      </c>
      <c r="G846" s="39"/>
      <c r="H846" s="45"/>
    </row>
    <row r="847" s="2" customFormat="1" ht="16.8" customHeight="1">
      <c r="A847" s="39"/>
      <c r="B847" s="45"/>
      <c r="C847" s="326" t="s">
        <v>1</v>
      </c>
      <c r="D847" s="326" t="s">
        <v>3204</v>
      </c>
      <c r="E847" s="18" t="s">
        <v>1</v>
      </c>
      <c r="F847" s="327">
        <v>14.890000000000001</v>
      </c>
      <c r="G847" s="39"/>
      <c r="H847" s="45"/>
    </row>
    <row r="848" s="2" customFormat="1" ht="16.8" customHeight="1">
      <c r="A848" s="39"/>
      <c r="B848" s="45"/>
      <c r="C848" s="326" t="s">
        <v>1</v>
      </c>
      <c r="D848" s="326" t="s">
        <v>3205</v>
      </c>
      <c r="E848" s="18" t="s">
        <v>1</v>
      </c>
      <c r="F848" s="327">
        <v>0</v>
      </c>
      <c r="G848" s="39"/>
      <c r="H848" s="45"/>
    </row>
    <row r="849" s="2" customFormat="1" ht="16.8" customHeight="1">
      <c r="A849" s="39"/>
      <c r="B849" s="45"/>
      <c r="C849" s="326" t="s">
        <v>1</v>
      </c>
      <c r="D849" s="326" t="s">
        <v>3206</v>
      </c>
      <c r="E849" s="18" t="s">
        <v>1</v>
      </c>
      <c r="F849" s="327">
        <v>3.3700000000000001</v>
      </c>
      <c r="G849" s="39"/>
      <c r="H849" s="45"/>
    </row>
    <row r="850" s="2" customFormat="1" ht="16.8" customHeight="1">
      <c r="A850" s="39"/>
      <c r="B850" s="45"/>
      <c r="C850" s="326" t="s">
        <v>1</v>
      </c>
      <c r="D850" s="326" t="s">
        <v>3207</v>
      </c>
      <c r="E850" s="18" t="s">
        <v>1</v>
      </c>
      <c r="F850" s="327">
        <v>0</v>
      </c>
      <c r="G850" s="39"/>
      <c r="H850" s="45"/>
    </row>
    <row r="851" s="2" customFormat="1" ht="16.8" customHeight="1">
      <c r="A851" s="39"/>
      <c r="B851" s="45"/>
      <c r="C851" s="326" t="s">
        <v>1</v>
      </c>
      <c r="D851" s="326" t="s">
        <v>3208</v>
      </c>
      <c r="E851" s="18" t="s">
        <v>1</v>
      </c>
      <c r="F851" s="327">
        <v>3.9700000000000002</v>
      </c>
      <c r="G851" s="39"/>
      <c r="H851" s="45"/>
    </row>
    <row r="852" s="2" customFormat="1" ht="16.8" customHeight="1">
      <c r="A852" s="39"/>
      <c r="B852" s="45"/>
      <c r="C852" s="326" t="s">
        <v>1</v>
      </c>
      <c r="D852" s="326" t="s">
        <v>3209</v>
      </c>
      <c r="E852" s="18" t="s">
        <v>1</v>
      </c>
      <c r="F852" s="327">
        <v>0</v>
      </c>
      <c r="G852" s="39"/>
      <c r="H852" s="45"/>
    </row>
    <row r="853" s="2" customFormat="1" ht="16.8" customHeight="1">
      <c r="A853" s="39"/>
      <c r="B853" s="45"/>
      <c r="C853" s="326" t="s">
        <v>1</v>
      </c>
      <c r="D853" s="326" t="s">
        <v>3210</v>
      </c>
      <c r="E853" s="18" t="s">
        <v>1</v>
      </c>
      <c r="F853" s="327">
        <v>14.25</v>
      </c>
      <c r="G853" s="39"/>
      <c r="H853" s="45"/>
    </row>
    <row r="854" s="2" customFormat="1" ht="16.8" customHeight="1">
      <c r="A854" s="39"/>
      <c r="B854" s="45"/>
      <c r="C854" s="326" t="s">
        <v>1</v>
      </c>
      <c r="D854" s="326" t="s">
        <v>3211</v>
      </c>
      <c r="E854" s="18" t="s">
        <v>1</v>
      </c>
      <c r="F854" s="327">
        <v>0</v>
      </c>
      <c r="G854" s="39"/>
      <c r="H854" s="45"/>
    </row>
    <row r="855" s="2" customFormat="1" ht="16.8" customHeight="1">
      <c r="A855" s="39"/>
      <c r="B855" s="45"/>
      <c r="C855" s="326" t="s">
        <v>1</v>
      </c>
      <c r="D855" s="326" t="s">
        <v>3212</v>
      </c>
      <c r="E855" s="18" t="s">
        <v>1</v>
      </c>
      <c r="F855" s="327">
        <v>3.3799999999999999</v>
      </c>
      <c r="G855" s="39"/>
      <c r="H855" s="45"/>
    </row>
    <row r="856" s="2" customFormat="1" ht="16.8" customHeight="1">
      <c r="A856" s="39"/>
      <c r="B856" s="45"/>
      <c r="C856" s="326" t="s">
        <v>1</v>
      </c>
      <c r="D856" s="326" t="s">
        <v>3213</v>
      </c>
      <c r="E856" s="18" t="s">
        <v>1</v>
      </c>
      <c r="F856" s="327">
        <v>0</v>
      </c>
      <c r="G856" s="39"/>
      <c r="H856" s="45"/>
    </row>
    <row r="857" s="2" customFormat="1" ht="16.8" customHeight="1">
      <c r="A857" s="39"/>
      <c r="B857" s="45"/>
      <c r="C857" s="326" t="s">
        <v>1</v>
      </c>
      <c r="D857" s="326" t="s">
        <v>2552</v>
      </c>
      <c r="E857" s="18" t="s">
        <v>1</v>
      </c>
      <c r="F857" s="327">
        <v>2.6000000000000001</v>
      </c>
      <c r="G857" s="39"/>
      <c r="H857" s="45"/>
    </row>
    <row r="858" s="2" customFormat="1" ht="16.8" customHeight="1">
      <c r="A858" s="39"/>
      <c r="B858" s="45"/>
      <c r="C858" s="326" t="s">
        <v>1</v>
      </c>
      <c r="D858" s="326" t="s">
        <v>3214</v>
      </c>
      <c r="E858" s="18" t="s">
        <v>1</v>
      </c>
      <c r="F858" s="327">
        <v>0</v>
      </c>
      <c r="G858" s="39"/>
      <c r="H858" s="45"/>
    </row>
    <row r="859" s="2" customFormat="1" ht="16.8" customHeight="1">
      <c r="A859" s="39"/>
      <c r="B859" s="45"/>
      <c r="C859" s="326" t="s">
        <v>1</v>
      </c>
      <c r="D859" s="326" t="s">
        <v>3215</v>
      </c>
      <c r="E859" s="18" t="s">
        <v>1</v>
      </c>
      <c r="F859" s="327">
        <v>27.690000000000001</v>
      </c>
      <c r="G859" s="39"/>
      <c r="H859" s="45"/>
    </row>
    <row r="860" s="2" customFormat="1" ht="16.8" customHeight="1">
      <c r="A860" s="39"/>
      <c r="B860" s="45"/>
      <c r="C860" s="326" t="s">
        <v>1</v>
      </c>
      <c r="D860" s="326" t="s">
        <v>3216</v>
      </c>
      <c r="E860" s="18" t="s">
        <v>1</v>
      </c>
      <c r="F860" s="327">
        <v>0</v>
      </c>
      <c r="G860" s="39"/>
      <c r="H860" s="45"/>
    </row>
    <row r="861" s="2" customFormat="1" ht="16.8" customHeight="1">
      <c r="A861" s="39"/>
      <c r="B861" s="45"/>
      <c r="C861" s="326" t="s">
        <v>1</v>
      </c>
      <c r="D861" s="326" t="s">
        <v>3217</v>
      </c>
      <c r="E861" s="18" t="s">
        <v>1</v>
      </c>
      <c r="F861" s="327">
        <v>4.4500000000000002</v>
      </c>
      <c r="G861" s="39"/>
      <c r="H861" s="45"/>
    </row>
    <row r="862" s="2" customFormat="1" ht="16.8" customHeight="1">
      <c r="A862" s="39"/>
      <c r="B862" s="45"/>
      <c r="C862" s="326" t="s">
        <v>1</v>
      </c>
      <c r="D862" s="326" t="s">
        <v>3218</v>
      </c>
      <c r="E862" s="18" t="s">
        <v>1</v>
      </c>
      <c r="F862" s="327">
        <v>0</v>
      </c>
      <c r="G862" s="39"/>
      <c r="H862" s="45"/>
    </row>
    <row r="863" s="2" customFormat="1" ht="16.8" customHeight="1">
      <c r="A863" s="39"/>
      <c r="B863" s="45"/>
      <c r="C863" s="326" t="s">
        <v>1</v>
      </c>
      <c r="D863" s="326" t="s">
        <v>3219</v>
      </c>
      <c r="E863" s="18" t="s">
        <v>1</v>
      </c>
      <c r="F863" s="327">
        <v>3.1000000000000001</v>
      </c>
      <c r="G863" s="39"/>
      <c r="H863" s="45"/>
    </row>
    <row r="864" s="2" customFormat="1" ht="16.8" customHeight="1">
      <c r="A864" s="39"/>
      <c r="B864" s="45"/>
      <c r="C864" s="326" t="s">
        <v>1</v>
      </c>
      <c r="D864" s="326" t="s">
        <v>3220</v>
      </c>
      <c r="E864" s="18" t="s">
        <v>1</v>
      </c>
      <c r="F864" s="327">
        <v>0</v>
      </c>
      <c r="G864" s="39"/>
      <c r="H864" s="45"/>
    </row>
    <row r="865" s="2" customFormat="1" ht="16.8" customHeight="1">
      <c r="A865" s="39"/>
      <c r="B865" s="45"/>
      <c r="C865" s="326" t="s">
        <v>1</v>
      </c>
      <c r="D865" s="326" t="s">
        <v>3221</v>
      </c>
      <c r="E865" s="18" t="s">
        <v>1</v>
      </c>
      <c r="F865" s="327">
        <v>13.5</v>
      </c>
      <c r="G865" s="39"/>
      <c r="H865" s="45"/>
    </row>
    <row r="866" s="2" customFormat="1" ht="16.8" customHeight="1">
      <c r="A866" s="39"/>
      <c r="B866" s="45"/>
      <c r="C866" s="326" t="s">
        <v>1</v>
      </c>
      <c r="D866" s="326" t="s">
        <v>3222</v>
      </c>
      <c r="E866" s="18" t="s">
        <v>1</v>
      </c>
      <c r="F866" s="327">
        <v>0</v>
      </c>
      <c r="G866" s="39"/>
      <c r="H866" s="45"/>
    </row>
    <row r="867" s="2" customFormat="1" ht="16.8" customHeight="1">
      <c r="A867" s="39"/>
      <c r="B867" s="45"/>
      <c r="C867" s="326" t="s">
        <v>1</v>
      </c>
      <c r="D867" s="326" t="s">
        <v>3223</v>
      </c>
      <c r="E867" s="18" t="s">
        <v>1</v>
      </c>
      <c r="F867" s="327">
        <v>3.7599999999999998</v>
      </c>
      <c r="G867" s="39"/>
      <c r="H867" s="45"/>
    </row>
    <row r="868" s="2" customFormat="1" ht="16.8" customHeight="1">
      <c r="A868" s="39"/>
      <c r="B868" s="45"/>
      <c r="C868" s="326" t="s">
        <v>1</v>
      </c>
      <c r="D868" s="326" t="s">
        <v>3224</v>
      </c>
      <c r="E868" s="18" t="s">
        <v>1</v>
      </c>
      <c r="F868" s="327">
        <v>0</v>
      </c>
      <c r="G868" s="39"/>
      <c r="H868" s="45"/>
    </row>
    <row r="869" s="2" customFormat="1" ht="16.8" customHeight="1">
      <c r="A869" s="39"/>
      <c r="B869" s="45"/>
      <c r="C869" s="326" t="s">
        <v>1</v>
      </c>
      <c r="D869" s="326" t="s">
        <v>3225</v>
      </c>
      <c r="E869" s="18" t="s">
        <v>1</v>
      </c>
      <c r="F869" s="327">
        <v>3.1200000000000001</v>
      </c>
      <c r="G869" s="39"/>
      <c r="H869" s="45"/>
    </row>
    <row r="870" s="2" customFormat="1" ht="16.8" customHeight="1">
      <c r="A870" s="39"/>
      <c r="B870" s="45"/>
      <c r="C870" s="326" t="s">
        <v>1</v>
      </c>
      <c r="D870" s="326" t="s">
        <v>3226</v>
      </c>
      <c r="E870" s="18" t="s">
        <v>1</v>
      </c>
      <c r="F870" s="327">
        <v>0</v>
      </c>
      <c r="G870" s="39"/>
      <c r="H870" s="45"/>
    </row>
    <row r="871" s="2" customFormat="1" ht="16.8" customHeight="1">
      <c r="A871" s="39"/>
      <c r="B871" s="45"/>
      <c r="C871" s="326" t="s">
        <v>1</v>
      </c>
      <c r="D871" s="326" t="s">
        <v>3227</v>
      </c>
      <c r="E871" s="18" t="s">
        <v>1</v>
      </c>
      <c r="F871" s="327">
        <v>14.779999999999999</v>
      </c>
      <c r="G871" s="39"/>
      <c r="H871" s="45"/>
    </row>
    <row r="872" s="2" customFormat="1" ht="16.8" customHeight="1">
      <c r="A872" s="39"/>
      <c r="B872" s="45"/>
      <c r="C872" s="326" t="s">
        <v>1</v>
      </c>
      <c r="D872" s="326" t="s">
        <v>3228</v>
      </c>
      <c r="E872" s="18" t="s">
        <v>1</v>
      </c>
      <c r="F872" s="327">
        <v>0</v>
      </c>
      <c r="G872" s="39"/>
      <c r="H872" s="45"/>
    </row>
    <row r="873" s="2" customFormat="1" ht="16.8" customHeight="1">
      <c r="A873" s="39"/>
      <c r="B873" s="45"/>
      <c r="C873" s="326" t="s">
        <v>1</v>
      </c>
      <c r="D873" s="326" t="s">
        <v>3182</v>
      </c>
      <c r="E873" s="18" t="s">
        <v>1</v>
      </c>
      <c r="F873" s="327">
        <v>2.9199999999999999</v>
      </c>
      <c r="G873" s="39"/>
      <c r="H873" s="45"/>
    </row>
    <row r="874" s="2" customFormat="1" ht="16.8" customHeight="1">
      <c r="A874" s="39"/>
      <c r="B874" s="45"/>
      <c r="C874" s="326" t="s">
        <v>1</v>
      </c>
      <c r="D874" s="326" t="s">
        <v>3229</v>
      </c>
      <c r="E874" s="18" t="s">
        <v>1</v>
      </c>
      <c r="F874" s="327">
        <v>0</v>
      </c>
      <c r="G874" s="39"/>
      <c r="H874" s="45"/>
    </row>
    <row r="875" s="2" customFormat="1" ht="16.8" customHeight="1">
      <c r="A875" s="39"/>
      <c r="B875" s="45"/>
      <c r="C875" s="326" t="s">
        <v>1</v>
      </c>
      <c r="D875" s="326" t="s">
        <v>3056</v>
      </c>
      <c r="E875" s="18" t="s">
        <v>1</v>
      </c>
      <c r="F875" s="327">
        <v>3.5299999999999998</v>
      </c>
      <c r="G875" s="39"/>
      <c r="H875" s="45"/>
    </row>
    <row r="876" s="2" customFormat="1" ht="16.8" customHeight="1">
      <c r="A876" s="39"/>
      <c r="B876" s="45"/>
      <c r="C876" s="326" t="s">
        <v>1</v>
      </c>
      <c r="D876" s="326" t="s">
        <v>3230</v>
      </c>
      <c r="E876" s="18" t="s">
        <v>1</v>
      </c>
      <c r="F876" s="327">
        <v>0</v>
      </c>
      <c r="G876" s="39"/>
      <c r="H876" s="45"/>
    </row>
    <row r="877" s="2" customFormat="1" ht="16.8" customHeight="1">
      <c r="A877" s="39"/>
      <c r="B877" s="45"/>
      <c r="C877" s="326" t="s">
        <v>1</v>
      </c>
      <c r="D877" s="326" t="s">
        <v>3231</v>
      </c>
      <c r="E877" s="18" t="s">
        <v>1</v>
      </c>
      <c r="F877" s="327">
        <v>16.050000000000001</v>
      </c>
      <c r="G877" s="39"/>
      <c r="H877" s="45"/>
    </row>
    <row r="878" s="2" customFormat="1" ht="16.8" customHeight="1">
      <c r="A878" s="39"/>
      <c r="B878" s="45"/>
      <c r="C878" s="326" t="s">
        <v>1</v>
      </c>
      <c r="D878" s="326" t="s">
        <v>3232</v>
      </c>
      <c r="E878" s="18" t="s">
        <v>1</v>
      </c>
      <c r="F878" s="327">
        <v>0</v>
      </c>
      <c r="G878" s="39"/>
      <c r="H878" s="45"/>
    </row>
    <row r="879" s="2" customFormat="1" ht="16.8" customHeight="1">
      <c r="A879" s="39"/>
      <c r="B879" s="45"/>
      <c r="C879" s="326" t="s">
        <v>1</v>
      </c>
      <c r="D879" s="326" t="s">
        <v>3233</v>
      </c>
      <c r="E879" s="18" t="s">
        <v>1</v>
      </c>
      <c r="F879" s="327">
        <v>2.8900000000000001</v>
      </c>
      <c r="G879" s="39"/>
      <c r="H879" s="45"/>
    </row>
    <row r="880" s="2" customFormat="1" ht="16.8" customHeight="1">
      <c r="A880" s="39"/>
      <c r="B880" s="45"/>
      <c r="C880" s="326" t="s">
        <v>1</v>
      </c>
      <c r="D880" s="326" t="s">
        <v>3234</v>
      </c>
      <c r="E880" s="18" t="s">
        <v>1</v>
      </c>
      <c r="F880" s="327">
        <v>0</v>
      </c>
      <c r="G880" s="39"/>
      <c r="H880" s="45"/>
    </row>
    <row r="881" s="2" customFormat="1" ht="16.8" customHeight="1">
      <c r="A881" s="39"/>
      <c r="B881" s="45"/>
      <c r="C881" s="326" t="s">
        <v>1</v>
      </c>
      <c r="D881" s="326" t="s">
        <v>3235</v>
      </c>
      <c r="E881" s="18" t="s">
        <v>1</v>
      </c>
      <c r="F881" s="327">
        <v>3.9100000000000001</v>
      </c>
      <c r="G881" s="39"/>
      <c r="H881" s="45"/>
    </row>
    <row r="882" s="2" customFormat="1" ht="16.8" customHeight="1">
      <c r="A882" s="39"/>
      <c r="B882" s="45"/>
      <c r="C882" s="326" t="s">
        <v>1</v>
      </c>
      <c r="D882" s="326" t="s">
        <v>3236</v>
      </c>
      <c r="E882" s="18" t="s">
        <v>1</v>
      </c>
      <c r="F882" s="327">
        <v>0</v>
      </c>
      <c r="G882" s="39"/>
      <c r="H882" s="45"/>
    </row>
    <row r="883" s="2" customFormat="1" ht="16.8" customHeight="1">
      <c r="A883" s="39"/>
      <c r="B883" s="45"/>
      <c r="C883" s="326" t="s">
        <v>1</v>
      </c>
      <c r="D883" s="326" t="s">
        <v>3237</v>
      </c>
      <c r="E883" s="18" t="s">
        <v>1</v>
      </c>
      <c r="F883" s="327">
        <v>17.32</v>
      </c>
      <c r="G883" s="39"/>
      <c r="H883" s="45"/>
    </row>
    <row r="884" s="2" customFormat="1" ht="16.8" customHeight="1">
      <c r="A884" s="39"/>
      <c r="B884" s="45"/>
      <c r="C884" s="326" t="s">
        <v>1</v>
      </c>
      <c r="D884" s="326" t="s">
        <v>3238</v>
      </c>
      <c r="E884" s="18" t="s">
        <v>1</v>
      </c>
      <c r="F884" s="327">
        <v>0</v>
      </c>
      <c r="G884" s="39"/>
      <c r="H884" s="45"/>
    </row>
    <row r="885" s="2" customFormat="1" ht="16.8" customHeight="1">
      <c r="A885" s="39"/>
      <c r="B885" s="45"/>
      <c r="C885" s="326" t="s">
        <v>1</v>
      </c>
      <c r="D885" s="326" t="s">
        <v>3239</v>
      </c>
      <c r="E885" s="18" t="s">
        <v>1</v>
      </c>
      <c r="F885" s="327">
        <v>3.5</v>
      </c>
      <c r="G885" s="39"/>
      <c r="H885" s="45"/>
    </row>
    <row r="886" s="2" customFormat="1" ht="16.8" customHeight="1">
      <c r="A886" s="39"/>
      <c r="B886" s="45"/>
      <c r="C886" s="326" t="s">
        <v>1</v>
      </c>
      <c r="D886" s="326" t="s">
        <v>3240</v>
      </c>
      <c r="E886" s="18" t="s">
        <v>1</v>
      </c>
      <c r="F886" s="327">
        <v>0</v>
      </c>
      <c r="G886" s="39"/>
      <c r="H886" s="45"/>
    </row>
    <row r="887" s="2" customFormat="1" ht="16.8" customHeight="1">
      <c r="A887" s="39"/>
      <c r="B887" s="45"/>
      <c r="C887" s="326" t="s">
        <v>1</v>
      </c>
      <c r="D887" s="326" t="s">
        <v>3241</v>
      </c>
      <c r="E887" s="18" t="s">
        <v>1</v>
      </c>
      <c r="F887" s="327">
        <v>4.7699999999999996</v>
      </c>
      <c r="G887" s="39"/>
      <c r="H887" s="45"/>
    </row>
    <row r="888" s="2" customFormat="1" ht="16.8" customHeight="1">
      <c r="A888" s="39"/>
      <c r="B888" s="45"/>
      <c r="C888" s="326" t="s">
        <v>1</v>
      </c>
      <c r="D888" s="326" t="s">
        <v>3242</v>
      </c>
      <c r="E888" s="18" t="s">
        <v>1</v>
      </c>
      <c r="F888" s="327">
        <v>0</v>
      </c>
      <c r="G888" s="39"/>
      <c r="H888" s="45"/>
    </row>
    <row r="889" s="2" customFormat="1" ht="16.8" customHeight="1">
      <c r="A889" s="39"/>
      <c r="B889" s="45"/>
      <c r="C889" s="326" t="s">
        <v>1</v>
      </c>
      <c r="D889" s="326" t="s">
        <v>3243</v>
      </c>
      <c r="E889" s="18" t="s">
        <v>1</v>
      </c>
      <c r="F889" s="327">
        <v>10.51</v>
      </c>
      <c r="G889" s="39"/>
      <c r="H889" s="45"/>
    </row>
    <row r="890" s="2" customFormat="1" ht="16.8" customHeight="1">
      <c r="A890" s="39"/>
      <c r="B890" s="45"/>
      <c r="C890" s="326" t="s">
        <v>1</v>
      </c>
      <c r="D890" s="326" t="s">
        <v>323</v>
      </c>
      <c r="E890" s="18" t="s">
        <v>1</v>
      </c>
      <c r="F890" s="327">
        <v>270.05000000000001</v>
      </c>
      <c r="G890" s="39"/>
      <c r="H890" s="45"/>
    </row>
    <row r="891" s="2" customFormat="1" ht="16.8" customHeight="1">
      <c r="A891" s="39"/>
      <c r="B891" s="45"/>
      <c r="C891" s="326" t="s">
        <v>1</v>
      </c>
      <c r="D891" s="326" t="s">
        <v>283</v>
      </c>
      <c r="E891" s="18" t="s">
        <v>1</v>
      </c>
      <c r="F891" s="327">
        <v>344.83999999999997</v>
      </c>
      <c r="G891" s="39"/>
      <c r="H891" s="45"/>
    </row>
    <row r="892" s="2" customFormat="1" ht="16.8" customHeight="1">
      <c r="A892" s="39"/>
      <c r="B892" s="45"/>
      <c r="C892" s="322" t="s">
        <v>181</v>
      </c>
      <c r="D892" s="323" t="s">
        <v>182</v>
      </c>
      <c r="E892" s="324" t="s">
        <v>179</v>
      </c>
      <c r="F892" s="325">
        <v>124.44</v>
      </c>
      <c r="G892" s="39"/>
      <c r="H892" s="45"/>
    </row>
    <row r="893" s="2" customFormat="1" ht="16.8" customHeight="1">
      <c r="A893" s="39"/>
      <c r="B893" s="45"/>
      <c r="C893" s="326" t="s">
        <v>1</v>
      </c>
      <c r="D893" s="326" t="s">
        <v>277</v>
      </c>
      <c r="E893" s="18" t="s">
        <v>1</v>
      </c>
      <c r="F893" s="327">
        <v>0</v>
      </c>
      <c r="G893" s="39"/>
      <c r="H893" s="45"/>
    </row>
    <row r="894" s="2" customFormat="1" ht="16.8" customHeight="1">
      <c r="A894" s="39"/>
      <c r="B894" s="45"/>
      <c r="C894" s="326" t="s">
        <v>1</v>
      </c>
      <c r="D894" s="326" t="s">
        <v>350</v>
      </c>
      <c r="E894" s="18" t="s">
        <v>1</v>
      </c>
      <c r="F894" s="327">
        <v>0</v>
      </c>
      <c r="G894" s="39"/>
      <c r="H894" s="45"/>
    </row>
    <row r="895" s="2" customFormat="1" ht="16.8" customHeight="1">
      <c r="A895" s="39"/>
      <c r="B895" s="45"/>
      <c r="C895" s="326" t="s">
        <v>1</v>
      </c>
      <c r="D895" s="326" t="s">
        <v>3080</v>
      </c>
      <c r="E895" s="18" t="s">
        <v>1</v>
      </c>
      <c r="F895" s="327">
        <v>6.6200000000000001</v>
      </c>
      <c r="G895" s="39"/>
      <c r="H895" s="45"/>
    </row>
    <row r="896" s="2" customFormat="1" ht="16.8" customHeight="1">
      <c r="A896" s="39"/>
      <c r="B896" s="45"/>
      <c r="C896" s="326" t="s">
        <v>1</v>
      </c>
      <c r="D896" s="326" t="s">
        <v>352</v>
      </c>
      <c r="E896" s="18" t="s">
        <v>1</v>
      </c>
      <c r="F896" s="327">
        <v>0</v>
      </c>
      <c r="G896" s="39"/>
      <c r="H896" s="45"/>
    </row>
    <row r="897" s="2" customFormat="1" ht="16.8" customHeight="1">
      <c r="A897" s="39"/>
      <c r="B897" s="45"/>
      <c r="C897" s="326" t="s">
        <v>1</v>
      </c>
      <c r="D897" s="326" t="s">
        <v>292</v>
      </c>
      <c r="E897" s="18" t="s">
        <v>1</v>
      </c>
      <c r="F897" s="327">
        <v>0</v>
      </c>
      <c r="G897" s="39"/>
      <c r="H897" s="45"/>
    </row>
    <row r="898" s="2" customFormat="1" ht="16.8" customHeight="1">
      <c r="A898" s="39"/>
      <c r="B898" s="45"/>
      <c r="C898" s="326" t="s">
        <v>1</v>
      </c>
      <c r="D898" s="326" t="s">
        <v>213</v>
      </c>
      <c r="E898" s="18" t="s">
        <v>1</v>
      </c>
      <c r="F898" s="327">
        <v>75.780000000000001</v>
      </c>
      <c r="G898" s="39"/>
      <c r="H898" s="45"/>
    </row>
    <row r="899" s="2" customFormat="1" ht="16.8" customHeight="1">
      <c r="A899" s="39"/>
      <c r="B899" s="45"/>
      <c r="C899" s="326" t="s">
        <v>1</v>
      </c>
      <c r="D899" s="326" t="s">
        <v>297</v>
      </c>
      <c r="E899" s="18" t="s">
        <v>1</v>
      </c>
      <c r="F899" s="327">
        <v>0</v>
      </c>
      <c r="G899" s="39"/>
      <c r="H899" s="45"/>
    </row>
    <row r="900" s="2" customFormat="1" ht="16.8" customHeight="1">
      <c r="A900" s="39"/>
      <c r="B900" s="45"/>
      <c r="C900" s="326" t="s">
        <v>1</v>
      </c>
      <c r="D900" s="326" t="s">
        <v>353</v>
      </c>
      <c r="E900" s="18" t="s">
        <v>1</v>
      </c>
      <c r="F900" s="327">
        <v>13.300000000000001</v>
      </c>
      <c r="G900" s="39"/>
      <c r="H900" s="45"/>
    </row>
    <row r="901" s="2" customFormat="1" ht="16.8" customHeight="1">
      <c r="A901" s="39"/>
      <c r="B901" s="45"/>
      <c r="C901" s="326" t="s">
        <v>1</v>
      </c>
      <c r="D901" s="326" t="s">
        <v>303</v>
      </c>
      <c r="E901" s="18" t="s">
        <v>1</v>
      </c>
      <c r="F901" s="327">
        <v>0</v>
      </c>
      <c r="G901" s="39"/>
      <c r="H901" s="45"/>
    </row>
    <row r="902" s="2" customFormat="1" ht="16.8" customHeight="1">
      <c r="A902" s="39"/>
      <c r="B902" s="45"/>
      <c r="C902" s="326" t="s">
        <v>1</v>
      </c>
      <c r="D902" s="326" t="s">
        <v>354</v>
      </c>
      <c r="E902" s="18" t="s">
        <v>1</v>
      </c>
      <c r="F902" s="327">
        <v>28.739999999999998</v>
      </c>
      <c r="G902" s="39"/>
      <c r="H902" s="45"/>
    </row>
    <row r="903" s="2" customFormat="1" ht="16.8" customHeight="1">
      <c r="A903" s="39"/>
      <c r="B903" s="45"/>
      <c r="C903" s="326" t="s">
        <v>1</v>
      </c>
      <c r="D903" s="326" t="s">
        <v>283</v>
      </c>
      <c r="E903" s="18" t="s">
        <v>1</v>
      </c>
      <c r="F903" s="327">
        <v>124.44</v>
      </c>
      <c r="G903" s="39"/>
      <c r="H903" s="45"/>
    </row>
    <row r="904" s="2" customFormat="1" ht="16.8" customHeight="1">
      <c r="A904" s="39"/>
      <c r="B904" s="45"/>
      <c r="C904" s="322" t="s">
        <v>195</v>
      </c>
      <c r="D904" s="323" t="s">
        <v>196</v>
      </c>
      <c r="E904" s="324" t="s">
        <v>179</v>
      </c>
      <c r="F904" s="325">
        <v>5.2999999999999998</v>
      </c>
      <c r="G904" s="39"/>
      <c r="H904" s="45"/>
    </row>
    <row r="905" s="2" customFormat="1" ht="16.8" customHeight="1">
      <c r="A905" s="39"/>
      <c r="B905" s="45"/>
      <c r="C905" s="326" t="s">
        <v>1</v>
      </c>
      <c r="D905" s="326" t="s">
        <v>277</v>
      </c>
      <c r="E905" s="18" t="s">
        <v>1</v>
      </c>
      <c r="F905" s="327">
        <v>0</v>
      </c>
      <c r="G905" s="39"/>
      <c r="H905" s="45"/>
    </row>
    <row r="906" s="2" customFormat="1" ht="16.8" customHeight="1">
      <c r="A906" s="39"/>
      <c r="B906" s="45"/>
      <c r="C906" s="326" t="s">
        <v>1</v>
      </c>
      <c r="D906" s="326" t="s">
        <v>350</v>
      </c>
      <c r="E906" s="18" t="s">
        <v>1</v>
      </c>
      <c r="F906" s="327">
        <v>0</v>
      </c>
      <c r="G906" s="39"/>
      <c r="H906" s="45"/>
    </row>
    <row r="907" s="2" customFormat="1" ht="16.8" customHeight="1">
      <c r="A907" s="39"/>
      <c r="B907" s="45"/>
      <c r="C907" s="326" t="s">
        <v>1</v>
      </c>
      <c r="D907" s="326" t="s">
        <v>197</v>
      </c>
      <c r="E907" s="18" t="s">
        <v>1</v>
      </c>
      <c r="F907" s="327">
        <v>5.2999999999999998</v>
      </c>
      <c r="G907" s="39"/>
      <c r="H907" s="45"/>
    </row>
    <row r="908" s="2" customFormat="1" ht="16.8" customHeight="1">
      <c r="A908" s="39"/>
      <c r="B908" s="45"/>
      <c r="C908" s="322" t="s">
        <v>3089</v>
      </c>
      <c r="D908" s="323" t="s">
        <v>3244</v>
      </c>
      <c r="E908" s="324" t="s">
        <v>179</v>
      </c>
      <c r="F908" s="325">
        <v>53.020000000000003</v>
      </c>
      <c r="G908" s="39"/>
      <c r="H908" s="45"/>
    </row>
    <row r="909" s="2" customFormat="1" ht="16.8" customHeight="1">
      <c r="A909" s="39"/>
      <c r="B909" s="45"/>
      <c r="C909" s="326" t="s">
        <v>1</v>
      </c>
      <c r="D909" s="326" t="s">
        <v>357</v>
      </c>
      <c r="E909" s="18" t="s">
        <v>1</v>
      </c>
      <c r="F909" s="327">
        <v>0</v>
      </c>
      <c r="G909" s="39"/>
      <c r="H909" s="45"/>
    </row>
    <row r="910" s="2" customFormat="1" ht="16.8" customHeight="1">
      <c r="A910" s="39"/>
      <c r="B910" s="45"/>
      <c r="C910" s="326" t="s">
        <v>1</v>
      </c>
      <c r="D910" s="326" t="s">
        <v>81</v>
      </c>
      <c r="E910" s="18" t="s">
        <v>1</v>
      </c>
      <c r="F910" s="327">
        <v>0</v>
      </c>
      <c r="G910" s="39"/>
      <c r="H910" s="45"/>
    </row>
    <row r="911" s="2" customFormat="1" ht="16.8" customHeight="1">
      <c r="A911" s="39"/>
      <c r="B911" s="45"/>
      <c r="C911" s="326" t="s">
        <v>1</v>
      </c>
      <c r="D911" s="326" t="s">
        <v>2093</v>
      </c>
      <c r="E911" s="18" t="s">
        <v>1</v>
      </c>
      <c r="F911" s="327">
        <v>0</v>
      </c>
      <c r="G911" s="39"/>
      <c r="H911" s="45"/>
    </row>
    <row r="912" s="2" customFormat="1" ht="16.8" customHeight="1">
      <c r="A912" s="39"/>
      <c r="B912" s="45"/>
      <c r="C912" s="326" t="s">
        <v>1</v>
      </c>
      <c r="D912" s="326" t="s">
        <v>2094</v>
      </c>
      <c r="E912" s="18" t="s">
        <v>1</v>
      </c>
      <c r="F912" s="327">
        <v>31.629999999999999</v>
      </c>
      <c r="G912" s="39"/>
      <c r="H912" s="45"/>
    </row>
    <row r="913" s="2" customFormat="1" ht="16.8" customHeight="1">
      <c r="A913" s="39"/>
      <c r="B913" s="45"/>
      <c r="C913" s="326" t="s">
        <v>1</v>
      </c>
      <c r="D913" s="326" t="s">
        <v>2095</v>
      </c>
      <c r="E913" s="18" t="s">
        <v>1</v>
      </c>
      <c r="F913" s="327">
        <v>0</v>
      </c>
      <c r="G913" s="39"/>
      <c r="H913" s="45"/>
    </row>
    <row r="914" s="2" customFormat="1" ht="16.8" customHeight="1">
      <c r="A914" s="39"/>
      <c r="B914" s="45"/>
      <c r="C914" s="326" t="s">
        <v>1</v>
      </c>
      <c r="D914" s="326" t="s">
        <v>2082</v>
      </c>
      <c r="E914" s="18" t="s">
        <v>1</v>
      </c>
      <c r="F914" s="327">
        <v>21.390000000000001</v>
      </c>
      <c r="G914" s="39"/>
      <c r="H914" s="45"/>
    </row>
    <row r="915" s="2" customFormat="1" ht="16.8" customHeight="1">
      <c r="A915" s="39"/>
      <c r="B915" s="45"/>
      <c r="C915" s="326" t="s">
        <v>1</v>
      </c>
      <c r="D915" s="326" t="s">
        <v>283</v>
      </c>
      <c r="E915" s="18" t="s">
        <v>1</v>
      </c>
      <c r="F915" s="327">
        <v>53.020000000000003</v>
      </c>
      <c r="G915" s="39"/>
      <c r="H915" s="45"/>
    </row>
    <row r="916" s="2" customFormat="1" ht="16.8" customHeight="1">
      <c r="A916" s="39"/>
      <c r="B916" s="45"/>
      <c r="C916" s="322" t="s">
        <v>2052</v>
      </c>
      <c r="D916" s="323" t="s">
        <v>2053</v>
      </c>
      <c r="E916" s="324" t="s">
        <v>179</v>
      </c>
      <c r="F916" s="325">
        <v>1.73</v>
      </c>
      <c r="G916" s="39"/>
      <c r="H916" s="45"/>
    </row>
    <row r="917" s="2" customFormat="1" ht="16.8" customHeight="1">
      <c r="A917" s="39"/>
      <c r="B917" s="45"/>
      <c r="C917" s="326" t="s">
        <v>1</v>
      </c>
      <c r="D917" s="326" t="s">
        <v>357</v>
      </c>
      <c r="E917" s="18" t="s">
        <v>1</v>
      </c>
      <c r="F917" s="327">
        <v>0</v>
      </c>
      <c r="G917" s="39"/>
      <c r="H917" s="45"/>
    </row>
    <row r="918" s="2" customFormat="1" ht="16.8" customHeight="1">
      <c r="A918" s="39"/>
      <c r="B918" s="45"/>
      <c r="C918" s="326" t="s">
        <v>1</v>
      </c>
      <c r="D918" s="326" t="s">
        <v>81</v>
      </c>
      <c r="E918" s="18" t="s">
        <v>1</v>
      </c>
      <c r="F918" s="327">
        <v>0</v>
      </c>
      <c r="G918" s="39"/>
      <c r="H918" s="45"/>
    </row>
    <row r="919" s="2" customFormat="1" ht="16.8" customHeight="1">
      <c r="A919" s="39"/>
      <c r="B919" s="45"/>
      <c r="C919" s="326" t="s">
        <v>1</v>
      </c>
      <c r="D919" s="326" t="s">
        <v>2096</v>
      </c>
      <c r="E919" s="18" t="s">
        <v>1</v>
      </c>
      <c r="F919" s="327">
        <v>0</v>
      </c>
      <c r="G919" s="39"/>
      <c r="H919" s="45"/>
    </row>
    <row r="920" s="2" customFormat="1" ht="16.8" customHeight="1">
      <c r="A920" s="39"/>
      <c r="B920" s="45"/>
      <c r="C920" s="326" t="s">
        <v>1</v>
      </c>
      <c r="D920" s="326" t="s">
        <v>2054</v>
      </c>
      <c r="E920" s="18" t="s">
        <v>1</v>
      </c>
      <c r="F920" s="327">
        <v>1.73</v>
      </c>
      <c r="G920" s="39"/>
      <c r="H920" s="45"/>
    </row>
    <row r="921" s="2" customFormat="1" ht="16.8" customHeight="1">
      <c r="A921" s="39"/>
      <c r="B921" s="45"/>
      <c r="C921" s="328" t="s">
        <v>3168</v>
      </c>
      <c r="D921" s="39"/>
      <c r="E921" s="39"/>
      <c r="F921" s="39"/>
      <c r="G921" s="39"/>
      <c r="H921" s="45"/>
    </row>
    <row r="922" s="2" customFormat="1" ht="16.8" customHeight="1">
      <c r="A922" s="39"/>
      <c r="B922" s="45"/>
      <c r="C922" s="326" t="s">
        <v>590</v>
      </c>
      <c r="D922" s="326" t="s">
        <v>591</v>
      </c>
      <c r="E922" s="18" t="s">
        <v>179</v>
      </c>
      <c r="F922" s="327">
        <v>280.05000000000001</v>
      </c>
      <c r="G922" s="39"/>
      <c r="H922" s="45"/>
    </row>
    <row r="923" s="2" customFormat="1">
      <c r="A923" s="39"/>
      <c r="B923" s="45"/>
      <c r="C923" s="326" t="s">
        <v>595</v>
      </c>
      <c r="D923" s="326" t="s">
        <v>596</v>
      </c>
      <c r="E923" s="18" t="s">
        <v>179</v>
      </c>
      <c r="F923" s="327">
        <v>280.05000000000001</v>
      </c>
      <c r="G923" s="39"/>
      <c r="H923" s="45"/>
    </row>
    <row r="924" s="2" customFormat="1" ht="16.8" customHeight="1">
      <c r="A924" s="39"/>
      <c r="B924" s="45"/>
      <c r="C924" s="326" t="s">
        <v>820</v>
      </c>
      <c r="D924" s="326" t="s">
        <v>821</v>
      </c>
      <c r="E924" s="18" t="s">
        <v>179</v>
      </c>
      <c r="F924" s="327">
        <v>43.740000000000002</v>
      </c>
      <c r="G924" s="39"/>
      <c r="H924" s="45"/>
    </row>
    <row r="925" s="2" customFormat="1" ht="16.8" customHeight="1">
      <c r="A925" s="39"/>
      <c r="B925" s="45"/>
      <c r="C925" s="326" t="s">
        <v>824</v>
      </c>
      <c r="D925" s="326" t="s">
        <v>825</v>
      </c>
      <c r="E925" s="18" t="s">
        <v>179</v>
      </c>
      <c r="F925" s="327">
        <v>43.740000000000002</v>
      </c>
      <c r="G925" s="39"/>
      <c r="H925" s="45"/>
    </row>
    <row r="926" s="2" customFormat="1" ht="16.8" customHeight="1">
      <c r="A926" s="39"/>
      <c r="B926" s="45"/>
      <c r="C926" s="326" t="s">
        <v>841</v>
      </c>
      <c r="D926" s="326" t="s">
        <v>842</v>
      </c>
      <c r="E926" s="18" t="s">
        <v>179</v>
      </c>
      <c r="F926" s="327">
        <v>43.740000000000002</v>
      </c>
      <c r="G926" s="39"/>
      <c r="H926" s="45"/>
    </row>
    <row r="927" s="2" customFormat="1">
      <c r="A927" s="39"/>
      <c r="B927" s="45"/>
      <c r="C927" s="322" t="s">
        <v>2055</v>
      </c>
      <c r="D927" s="323" t="s">
        <v>2056</v>
      </c>
      <c r="E927" s="324" t="s">
        <v>179</v>
      </c>
      <c r="F927" s="325">
        <v>24.98</v>
      </c>
      <c r="G927" s="39"/>
      <c r="H927" s="45"/>
    </row>
    <row r="928" s="2" customFormat="1" ht="16.8" customHeight="1">
      <c r="A928" s="39"/>
      <c r="B928" s="45"/>
      <c r="C928" s="326" t="s">
        <v>1</v>
      </c>
      <c r="D928" s="326" t="s">
        <v>357</v>
      </c>
      <c r="E928" s="18" t="s">
        <v>1</v>
      </c>
      <c r="F928" s="327">
        <v>0</v>
      </c>
      <c r="G928" s="39"/>
      <c r="H928" s="45"/>
    </row>
    <row r="929" s="2" customFormat="1" ht="16.8" customHeight="1">
      <c r="A929" s="39"/>
      <c r="B929" s="45"/>
      <c r="C929" s="326" t="s">
        <v>1</v>
      </c>
      <c r="D929" s="326" t="s">
        <v>81</v>
      </c>
      <c r="E929" s="18" t="s">
        <v>1</v>
      </c>
      <c r="F929" s="327">
        <v>0</v>
      </c>
      <c r="G929" s="39"/>
      <c r="H929" s="45"/>
    </row>
    <row r="930" s="2" customFormat="1" ht="16.8" customHeight="1">
      <c r="A930" s="39"/>
      <c r="B930" s="45"/>
      <c r="C930" s="326" t="s">
        <v>1</v>
      </c>
      <c r="D930" s="326" t="s">
        <v>2098</v>
      </c>
      <c r="E930" s="18" t="s">
        <v>1</v>
      </c>
      <c r="F930" s="327">
        <v>0</v>
      </c>
      <c r="G930" s="39"/>
      <c r="H930" s="45"/>
    </row>
    <row r="931" s="2" customFormat="1" ht="16.8" customHeight="1">
      <c r="A931" s="39"/>
      <c r="B931" s="45"/>
      <c r="C931" s="326" t="s">
        <v>1</v>
      </c>
      <c r="D931" s="326" t="s">
        <v>2057</v>
      </c>
      <c r="E931" s="18" t="s">
        <v>1</v>
      </c>
      <c r="F931" s="327">
        <v>24.98</v>
      </c>
      <c r="G931" s="39"/>
      <c r="H931" s="45"/>
    </row>
    <row r="932" s="2" customFormat="1" ht="16.8" customHeight="1">
      <c r="A932" s="39"/>
      <c r="B932" s="45"/>
      <c r="C932" s="328" t="s">
        <v>3168</v>
      </c>
      <c r="D932" s="39"/>
      <c r="E932" s="39"/>
      <c r="F932" s="39"/>
      <c r="G932" s="39"/>
      <c r="H932" s="45"/>
    </row>
    <row r="933" s="2" customFormat="1" ht="16.8" customHeight="1">
      <c r="A933" s="39"/>
      <c r="B933" s="45"/>
      <c r="C933" s="326" t="s">
        <v>429</v>
      </c>
      <c r="D933" s="326" t="s">
        <v>430</v>
      </c>
      <c r="E933" s="18" t="s">
        <v>179</v>
      </c>
      <c r="F933" s="327">
        <v>24.98</v>
      </c>
      <c r="G933" s="39"/>
      <c r="H933" s="45"/>
    </row>
    <row r="934" s="2" customFormat="1" ht="16.8" customHeight="1">
      <c r="A934" s="39"/>
      <c r="B934" s="45"/>
      <c r="C934" s="326" t="s">
        <v>590</v>
      </c>
      <c r="D934" s="326" t="s">
        <v>591</v>
      </c>
      <c r="E934" s="18" t="s">
        <v>179</v>
      </c>
      <c r="F934" s="327">
        <v>280.05000000000001</v>
      </c>
      <c r="G934" s="39"/>
      <c r="H934" s="45"/>
    </row>
    <row r="935" s="2" customFormat="1">
      <c r="A935" s="39"/>
      <c r="B935" s="45"/>
      <c r="C935" s="326" t="s">
        <v>595</v>
      </c>
      <c r="D935" s="326" t="s">
        <v>596</v>
      </c>
      <c r="E935" s="18" t="s">
        <v>179</v>
      </c>
      <c r="F935" s="327">
        <v>280.05000000000001</v>
      </c>
      <c r="G935" s="39"/>
      <c r="H935" s="45"/>
    </row>
    <row r="936" s="2" customFormat="1" ht="16.8" customHeight="1">
      <c r="A936" s="39"/>
      <c r="B936" s="45"/>
      <c r="C936" s="326" t="s">
        <v>868</v>
      </c>
      <c r="D936" s="326" t="s">
        <v>869</v>
      </c>
      <c r="E936" s="18" t="s">
        <v>179</v>
      </c>
      <c r="F936" s="327">
        <v>231.59999999999999</v>
      </c>
      <c r="G936" s="39"/>
      <c r="H936" s="45"/>
    </row>
    <row r="937" s="2" customFormat="1" ht="16.8" customHeight="1">
      <c r="A937" s="39"/>
      <c r="B937" s="45"/>
      <c r="C937" s="326" t="s">
        <v>872</v>
      </c>
      <c r="D937" s="326" t="s">
        <v>873</v>
      </c>
      <c r="E937" s="18" t="s">
        <v>179</v>
      </c>
      <c r="F937" s="327">
        <v>231.59999999999999</v>
      </c>
      <c r="G937" s="39"/>
      <c r="H937" s="45"/>
    </row>
    <row r="938" s="2" customFormat="1">
      <c r="A938" s="39"/>
      <c r="B938" s="45"/>
      <c r="C938" s="326" t="s">
        <v>889</v>
      </c>
      <c r="D938" s="326" t="s">
        <v>890</v>
      </c>
      <c r="E938" s="18" t="s">
        <v>179</v>
      </c>
      <c r="F938" s="327">
        <v>231.59999999999999</v>
      </c>
      <c r="G938" s="39"/>
      <c r="H938" s="45"/>
    </row>
    <row r="939" s="2" customFormat="1" ht="16.8" customHeight="1">
      <c r="A939" s="39"/>
      <c r="B939" s="45"/>
      <c r="C939" s="326" t="s">
        <v>2466</v>
      </c>
      <c r="D939" s="326" t="s">
        <v>2467</v>
      </c>
      <c r="E939" s="18" t="s">
        <v>179</v>
      </c>
      <c r="F939" s="327">
        <v>231.59999999999999</v>
      </c>
      <c r="G939" s="39"/>
      <c r="H939" s="45"/>
    </row>
    <row r="940" s="2" customFormat="1" ht="16.8" customHeight="1">
      <c r="A940" s="39"/>
      <c r="B940" s="45"/>
      <c r="C940" s="326" t="s">
        <v>909</v>
      </c>
      <c r="D940" s="326" t="s">
        <v>910</v>
      </c>
      <c r="E940" s="18" t="s">
        <v>179</v>
      </c>
      <c r="F940" s="327">
        <v>231.59999999999999</v>
      </c>
      <c r="G940" s="39"/>
      <c r="H940" s="45"/>
    </row>
    <row r="941" s="2" customFormat="1" ht="16.8" customHeight="1">
      <c r="A941" s="39"/>
      <c r="B941" s="45"/>
      <c r="C941" s="326" t="s">
        <v>914</v>
      </c>
      <c r="D941" s="326" t="s">
        <v>915</v>
      </c>
      <c r="E941" s="18" t="s">
        <v>179</v>
      </c>
      <c r="F941" s="327">
        <v>231.59999999999999</v>
      </c>
      <c r="G941" s="39"/>
      <c r="H941" s="45"/>
    </row>
    <row r="942" s="2" customFormat="1" ht="16.8" customHeight="1">
      <c r="A942" s="39"/>
      <c r="B942" s="45"/>
      <c r="C942" s="326" t="s">
        <v>919</v>
      </c>
      <c r="D942" s="326" t="s">
        <v>920</v>
      </c>
      <c r="E942" s="18" t="s">
        <v>179</v>
      </c>
      <c r="F942" s="327">
        <v>231.59999999999999</v>
      </c>
      <c r="G942" s="39"/>
      <c r="H942" s="45"/>
    </row>
    <row r="943" s="2" customFormat="1" ht="16.8" customHeight="1">
      <c r="A943" s="39"/>
      <c r="B943" s="45"/>
      <c r="C943" s="326" t="s">
        <v>2476</v>
      </c>
      <c r="D943" s="326" t="s">
        <v>2477</v>
      </c>
      <c r="E943" s="18" t="s">
        <v>179</v>
      </c>
      <c r="F943" s="327">
        <v>231.59999999999999</v>
      </c>
      <c r="G943" s="39"/>
      <c r="H943" s="45"/>
    </row>
    <row r="944" s="2" customFormat="1">
      <c r="A944" s="39"/>
      <c r="B944" s="45"/>
      <c r="C944" s="322" t="s">
        <v>2058</v>
      </c>
      <c r="D944" s="323" t="s">
        <v>2059</v>
      </c>
      <c r="E944" s="324" t="s">
        <v>179</v>
      </c>
      <c r="F944" s="325">
        <v>117.5</v>
      </c>
      <c r="G944" s="39"/>
      <c r="H944" s="45"/>
    </row>
    <row r="945" s="2" customFormat="1" ht="16.8" customHeight="1">
      <c r="A945" s="39"/>
      <c r="B945" s="45"/>
      <c r="C945" s="326" t="s">
        <v>1</v>
      </c>
      <c r="D945" s="326" t="s">
        <v>357</v>
      </c>
      <c r="E945" s="18" t="s">
        <v>1</v>
      </c>
      <c r="F945" s="327">
        <v>0</v>
      </c>
      <c r="G945" s="39"/>
      <c r="H945" s="45"/>
    </row>
    <row r="946" s="2" customFormat="1" ht="16.8" customHeight="1">
      <c r="A946" s="39"/>
      <c r="B946" s="45"/>
      <c r="C946" s="326" t="s">
        <v>1</v>
      </c>
      <c r="D946" s="326" t="s">
        <v>324</v>
      </c>
      <c r="E946" s="18" t="s">
        <v>1</v>
      </c>
      <c r="F946" s="327">
        <v>0</v>
      </c>
      <c r="G946" s="39"/>
      <c r="H946" s="45"/>
    </row>
    <row r="947" s="2" customFormat="1" ht="16.8" customHeight="1">
      <c r="A947" s="39"/>
      <c r="B947" s="45"/>
      <c r="C947" s="326" t="s">
        <v>1</v>
      </c>
      <c r="D947" s="326" t="s">
        <v>2099</v>
      </c>
      <c r="E947" s="18" t="s">
        <v>1</v>
      </c>
      <c r="F947" s="327">
        <v>0</v>
      </c>
      <c r="G947" s="39"/>
      <c r="H947" s="45"/>
    </row>
    <row r="948" s="2" customFormat="1" ht="16.8" customHeight="1">
      <c r="A948" s="39"/>
      <c r="B948" s="45"/>
      <c r="C948" s="326" t="s">
        <v>1</v>
      </c>
      <c r="D948" s="326" t="s">
        <v>2100</v>
      </c>
      <c r="E948" s="18" t="s">
        <v>1</v>
      </c>
      <c r="F948" s="327">
        <v>12.32</v>
      </c>
      <c r="G948" s="39"/>
      <c r="H948" s="45"/>
    </row>
    <row r="949" s="2" customFormat="1" ht="16.8" customHeight="1">
      <c r="A949" s="39"/>
      <c r="B949" s="45"/>
      <c r="C949" s="326" t="s">
        <v>1</v>
      </c>
      <c r="D949" s="326" t="s">
        <v>2103</v>
      </c>
      <c r="E949" s="18" t="s">
        <v>1</v>
      </c>
      <c r="F949" s="327">
        <v>0</v>
      </c>
      <c r="G949" s="39"/>
      <c r="H949" s="45"/>
    </row>
    <row r="950" s="2" customFormat="1" ht="16.8" customHeight="1">
      <c r="A950" s="39"/>
      <c r="B950" s="45"/>
      <c r="C950" s="326" t="s">
        <v>1</v>
      </c>
      <c r="D950" s="326" t="s">
        <v>2104</v>
      </c>
      <c r="E950" s="18" t="s">
        <v>1</v>
      </c>
      <c r="F950" s="327">
        <v>18.129999999999999</v>
      </c>
      <c r="G950" s="39"/>
      <c r="H950" s="45"/>
    </row>
    <row r="951" s="2" customFormat="1" ht="16.8" customHeight="1">
      <c r="A951" s="39"/>
      <c r="B951" s="45"/>
      <c r="C951" s="326" t="s">
        <v>1</v>
      </c>
      <c r="D951" s="326" t="s">
        <v>2107</v>
      </c>
      <c r="E951" s="18" t="s">
        <v>1</v>
      </c>
      <c r="F951" s="327">
        <v>0</v>
      </c>
      <c r="G951" s="39"/>
      <c r="H951" s="45"/>
    </row>
    <row r="952" s="2" customFormat="1" ht="16.8" customHeight="1">
      <c r="A952" s="39"/>
      <c r="B952" s="45"/>
      <c r="C952" s="326" t="s">
        <v>1</v>
      </c>
      <c r="D952" s="326" t="s">
        <v>2108</v>
      </c>
      <c r="E952" s="18" t="s">
        <v>1</v>
      </c>
      <c r="F952" s="327">
        <v>19.629999999999999</v>
      </c>
      <c r="G952" s="39"/>
      <c r="H952" s="45"/>
    </row>
    <row r="953" s="2" customFormat="1" ht="16.8" customHeight="1">
      <c r="A953" s="39"/>
      <c r="B953" s="45"/>
      <c r="C953" s="326" t="s">
        <v>1</v>
      </c>
      <c r="D953" s="326" t="s">
        <v>2111</v>
      </c>
      <c r="E953" s="18" t="s">
        <v>1</v>
      </c>
      <c r="F953" s="327">
        <v>0</v>
      </c>
      <c r="G953" s="39"/>
      <c r="H953" s="45"/>
    </row>
    <row r="954" s="2" customFormat="1" ht="16.8" customHeight="1">
      <c r="A954" s="39"/>
      <c r="B954" s="45"/>
      <c r="C954" s="326" t="s">
        <v>1</v>
      </c>
      <c r="D954" s="326" t="s">
        <v>2112</v>
      </c>
      <c r="E954" s="18" t="s">
        <v>1</v>
      </c>
      <c r="F954" s="327">
        <v>18.640000000000001</v>
      </c>
      <c r="G954" s="39"/>
      <c r="H954" s="45"/>
    </row>
    <row r="955" s="2" customFormat="1" ht="16.8" customHeight="1">
      <c r="A955" s="39"/>
      <c r="B955" s="45"/>
      <c r="C955" s="326" t="s">
        <v>1</v>
      </c>
      <c r="D955" s="326" t="s">
        <v>2115</v>
      </c>
      <c r="E955" s="18" t="s">
        <v>1</v>
      </c>
      <c r="F955" s="327">
        <v>0</v>
      </c>
      <c r="G955" s="39"/>
      <c r="H955" s="45"/>
    </row>
    <row r="956" s="2" customFormat="1" ht="16.8" customHeight="1">
      <c r="A956" s="39"/>
      <c r="B956" s="45"/>
      <c r="C956" s="326" t="s">
        <v>1</v>
      </c>
      <c r="D956" s="326" t="s">
        <v>2116</v>
      </c>
      <c r="E956" s="18" t="s">
        <v>1</v>
      </c>
      <c r="F956" s="327">
        <v>17.59</v>
      </c>
      <c r="G956" s="39"/>
      <c r="H956" s="45"/>
    </row>
    <row r="957" s="2" customFormat="1" ht="16.8" customHeight="1">
      <c r="A957" s="39"/>
      <c r="B957" s="45"/>
      <c r="C957" s="326" t="s">
        <v>1</v>
      </c>
      <c r="D957" s="326" t="s">
        <v>2119</v>
      </c>
      <c r="E957" s="18" t="s">
        <v>1</v>
      </c>
      <c r="F957" s="327">
        <v>0</v>
      </c>
      <c r="G957" s="39"/>
      <c r="H957" s="45"/>
    </row>
    <row r="958" s="2" customFormat="1" ht="16.8" customHeight="1">
      <c r="A958" s="39"/>
      <c r="B958" s="45"/>
      <c r="C958" s="326" t="s">
        <v>1</v>
      </c>
      <c r="D958" s="326" t="s">
        <v>2120</v>
      </c>
      <c r="E958" s="18" t="s">
        <v>1</v>
      </c>
      <c r="F958" s="327">
        <v>31.190000000000001</v>
      </c>
      <c r="G958" s="39"/>
      <c r="H958" s="45"/>
    </row>
    <row r="959" s="2" customFormat="1" ht="16.8" customHeight="1">
      <c r="A959" s="39"/>
      <c r="B959" s="45"/>
      <c r="C959" s="326" t="s">
        <v>1</v>
      </c>
      <c r="D959" s="326" t="s">
        <v>283</v>
      </c>
      <c r="E959" s="18" t="s">
        <v>1</v>
      </c>
      <c r="F959" s="327">
        <v>117.5</v>
      </c>
      <c r="G959" s="39"/>
      <c r="H959" s="45"/>
    </row>
    <row r="960" s="2" customFormat="1" ht="16.8" customHeight="1">
      <c r="A960" s="39"/>
      <c r="B960" s="45"/>
      <c r="C960" s="328" t="s">
        <v>3168</v>
      </c>
      <c r="D960" s="39"/>
      <c r="E960" s="39"/>
      <c r="F960" s="39"/>
      <c r="G960" s="39"/>
      <c r="H960" s="45"/>
    </row>
    <row r="961" s="2" customFormat="1" ht="16.8" customHeight="1">
      <c r="A961" s="39"/>
      <c r="B961" s="45"/>
      <c r="C961" s="326" t="s">
        <v>590</v>
      </c>
      <c r="D961" s="326" t="s">
        <v>591</v>
      </c>
      <c r="E961" s="18" t="s">
        <v>179</v>
      </c>
      <c r="F961" s="327">
        <v>280.05000000000001</v>
      </c>
      <c r="G961" s="39"/>
      <c r="H961" s="45"/>
    </row>
    <row r="962" s="2" customFormat="1">
      <c r="A962" s="39"/>
      <c r="B962" s="45"/>
      <c r="C962" s="326" t="s">
        <v>595</v>
      </c>
      <c r="D962" s="326" t="s">
        <v>596</v>
      </c>
      <c r="E962" s="18" t="s">
        <v>179</v>
      </c>
      <c r="F962" s="327">
        <v>280.05000000000001</v>
      </c>
      <c r="G962" s="39"/>
      <c r="H962" s="45"/>
    </row>
    <row r="963" s="2" customFormat="1" ht="16.8" customHeight="1">
      <c r="A963" s="39"/>
      <c r="B963" s="45"/>
      <c r="C963" s="326" t="s">
        <v>868</v>
      </c>
      <c r="D963" s="326" t="s">
        <v>869</v>
      </c>
      <c r="E963" s="18" t="s">
        <v>179</v>
      </c>
      <c r="F963" s="327">
        <v>231.59999999999999</v>
      </c>
      <c r="G963" s="39"/>
      <c r="H963" s="45"/>
    </row>
    <row r="964" s="2" customFormat="1" ht="16.8" customHeight="1">
      <c r="A964" s="39"/>
      <c r="B964" s="45"/>
      <c r="C964" s="326" t="s">
        <v>872</v>
      </c>
      <c r="D964" s="326" t="s">
        <v>873</v>
      </c>
      <c r="E964" s="18" t="s">
        <v>179</v>
      </c>
      <c r="F964" s="327">
        <v>231.59999999999999</v>
      </c>
      <c r="G964" s="39"/>
      <c r="H964" s="45"/>
    </row>
    <row r="965" s="2" customFormat="1">
      <c r="A965" s="39"/>
      <c r="B965" s="45"/>
      <c r="C965" s="326" t="s">
        <v>889</v>
      </c>
      <c r="D965" s="326" t="s">
        <v>890</v>
      </c>
      <c r="E965" s="18" t="s">
        <v>179</v>
      </c>
      <c r="F965" s="327">
        <v>231.59999999999999</v>
      </c>
      <c r="G965" s="39"/>
      <c r="H965" s="45"/>
    </row>
    <row r="966" s="2" customFormat="1" ht="16.8" customHeight="1">
      <c r="A966" s="39"/>
      <c r="B966" s="45"/>
      <c r="C966" s="326" t="s">
        <v>2466</v>
      </c>
      <c r="D966" s="326" t="s">
        <v>2467</v>
      </c>
      <c r="E966" s="18" t="s">
        <v>179</v>
      </c>
      <c r="F966" s="327">
        <v>231.59999999999999</v>
      </c>
      <c r="G966" s="39"/>
      <c r="H966" s="45"/>
    </row>
    <row r="967" s="2" customFormat="1" ht="16.8" customHeight="1">
      <c r="A967" s="39"/>
      <c r="B967" s="45"/>
      <c r="C967" s="326" t="s">
        <v>909</v>
      </c>
      <c r="D967" s="326" t="s">
        <v>910</v>
      </c>
      <c r="E967" s="18" t="s">
        <v>179</v>
      </c>
      <c r="F967" s="327">
        <v>231.59999999999999</v>
      </c>
      <c r="G967" s="39"/>
      <c r="H967" s="45"/>
    </row>
    <row r="968" s="2" customFormat="1" ht="16.8" customHeight="1">
      <c r="A968" s="39"/>
      <c r="B968" s="45"/>
      <c r="C968" s="326" t="s">
        <v>914</v>
      </c>
      <c r="D968" s="326" t="s">
        <v>915</v>
      </c>
      <c r="E968" s="18" t="s">
        <v>179</v>
      </c>
      <c r="F968" s="327">
        <v>231.59999999999999</v>
      </c>
      <c r="G968" s="39"/>
      <c r="H968" s="45"/>
    </row>
    <row r="969" s="2" customFormat="1" ht="16.8" customHeight="1">
      <c r="A969" s="39"/>
      <c r="B969" s="45"/>
      <c r="C969" s="326" t="s">
        <v>919</v>
      </c>
      <c r="D969" s="326" t="s">
        <v>920</v>
      </c>
      <c r="E969" s="18" t="s">
        <v>179</v>
      </c>
      <c r="F969" s="327">
        <v>231.59999999999999</v>
      </c>
      <c r="G969" s="39"/>
      <c r="H969" s="45"/>
    </row>
    <row r="970" s="2" customFormat="1" ht="16.8" customHeight="1">
      <c r="A970" s="39"/>
      <c r="B970" s="45"/>
      <c r="C970" s="326" t="s">
        <v>2476</v>
      </c>
      <c r="D970" s="326" t="s">
        <v>2477</v>
      </c>
      <c r="E970" s="18" t="s">
        <v>179</v>
      </c>
      <c r="F970" s="327">
        <v>231.59999999999999</v>
      </c>
      <c r="G970" s="39"/>
      <c r="H970" s="45"/>
    </row>
    <row r="971" s="2" customFormat="1" ht="16.8" customHeight="1">
      <c r="A971" s="39"/>
      <c r="B971" s="45"/>
      <c r="C971" s="322" t="s">
        <v>2061</v>
      </c>
      <c r="D971" s="323" t="s">
        <v>2062</v>
      </c>
      <c r="E971" s="324" t="s">
        <v>179</v>
      </c>
      <c r="F971" s="325">
        <v>16.77</v>
      </c>
      <c r="G971" s="39"/>
      <c r="H971" s="45"/>
    </row>
    <row r="972" s="2" customFormat="1" ht="16.8" customHeight="1">
      <c r="A972" s="39"/>
      <c r="B972" s="45"/>
      <c r="C972" s="326" t="s">
        <v>1</v>
      </c>
      <c r="D972" s="326" t="s">
        <v>357</v>
      </c>
      <c r="E972" s="18" t="s">
        <v>1</v>
      </c>
      <c r="F972" s="327">
        <v>0</v>
      </c>
      <c r="G972" s="39"/>
      <c r="H972" s="45"/>
    </row>
    <row r="973" s="2" customFormat="1" ht="16.8" customHeight="1">
      <c r="A973" s="39"/>
      <c r="B973" s="45"/>
      <c r="C973" s="326" t="s">
        <v>1</v>
      </c>
      <c r="D973" s="326" t="s">
        <v>324</v>
      </c>
      <c r="E973" s="18" t="s">
        <v>1</v>
      </c>
      <c r="F973" s="327">
        <v>0</v>
      </c>
      <c r="G973" s="39"/>
      <c r="H973" s="45"/>
    </row>
    <row r="974" s="2" customFormat="1" ht="16.8" customHeight="1">
      <c r="A974" s="39"/>
      <c r="B974" s="45"/>
      <c r="C974" s="326" t="s">
        <v>1</v>
      </c>
      <c r="D974" s="326" t="s">
        <v>2105</v>
      </c>
      <c r="E974" s="18" t="s">
        <v>1</v>
      </c>
      <c r="F974" s="327">
        <v>0</v>
      </c>
      <c r="G974" s="39"/>
      <c r="H974" s="45"/>
    </row>
    <row r="975" s="2" customFormat="1" ht="16.8" customHeight="1">
      <c r="A975" s="39"/>
      <c r="B975" s="45"/>
      <c r="C975" s="326" t="s">
        <v>1</v>
      </c>
      <c r="D975" s="326" t="s">
        <v>2106</v>
      </c>
      <c r="E975" s="18" t="s">
        <v>1</v>
      </c>
      <c r="F975" s="327">
        <v>3.2999999999999998</v>
      </c>
      <c r="G975" s="39"/>
      <c r="H975" s="45"/>
    </row>
    <row r="976" s="2" customFormat="1" ht="16.8" customHeight="1">
      <c r="A976" s="39"/>
      <c r="B976" s="45"/>
      <c r="C976" s="326" t="s">
        <v>1</v>
      </c>
      <c r="D976" s="326" t="s">
        <v>2109</v>
      </c>
      <c r="E976" s="18" t="s">
        <v>1</v>
      </c>
      <c r="F976" s="327">
        <v>0</v>
      </c>
      <c r="G976" s="39"/>
      <c r="H976" s="45"/>
    </row>
    <row r="977" s="2" customFormat="1" ht="16.8" customHeight="1">
      <c r="A977" s="39"/>
      <c r="B977" s="45"/>
      <c r="C977" s="326" t="s">
        <v>1</v>
      </c>
      <c r="D977" s="326" t="s">
        <v>2110</v>
      </c>
      <c r="E977" s="18" t="s">
        <v>1</v>
      </c>
      <c r="F977" s="327">
        <v>3.25</v>
      </c>
      <c r="G977" s="39"/>
      <c r="H977" s="45"/>
    </row>
    <row r="978" s="2" customFormat="1" ht="16.8" customHeight="1">
      <c r="A978" s="39"/>
      <c r="B978" s="45"/>
      <c r="C978" s="326" t="s">
        <v>1</v>
      </c>
      <c r="D978" s="326" t="s">
        <v>2113</v>
      </c>
      <c r="E978" s="18" t="s">
        <v>1</v>
      </c>
      <c r="F978" s="327">
        <v>0</v>
      </c>
      <c r="G978" s="39"/>
      <c r="H978" s="45"/>
    </row>
    <row r="979" s="2" customFormat="1" ht="16.8" customHeight="1">
      <c r="A979" s="39"/>
      <c r="B979" s="45"/>
      <c r="C979" s="326" t="s">
        <v>1</v>
      </c>
      <c r="D979" s="326" t="s">
        <v>2114</v>
      </c>
      <c r="E979" s="18" t="s">
        <v>1</v>
      </c>
      <c r="F979" s="327">
        <v>3.2400000000000002</v>
      </c>
      <c r="G979" s="39"/>
      <c r="H979" s="45"/>
    </row>
    <row r="980" s="2" customFormat="1" ht="16.8" customHeight="1">
      <c r="A980" s="39"/>
      <c r="B980" s="45"/>
      <c r="C980" s="326" t="s">
        <v>1</v>
      </c>
      <c r="D980" s="326" t="s">
        <v>2117</v>
      </c>
      <c r="E980" s="18" t="s">
        <v>1</v>
      </c>
      <c r="F980" s="327">
        <v>0</v>
      </c>
      <c r="G980" s="39"/>
      <c r="H980" s="45"/>
    </row>
    <row r="981" s="2" customFormat="1" ht="16.8" customHeight="1">
      <c r="A981" s="39"/>
      <c r="B981" s="45"/>
      <c r="C981" s="326" t="s">
        <v>1</v>
      </c>
      <c r="D981" s="326" t="s">
        <v>2118</v>
      </c>
      <c r="E981" s="18" t="s">
        <v>1</v>
      </c>
      <c r="F981" s="327">
        <v>3.1499999999999999</v>
      </c>
      <c r="G981" s="39"/>
      <c r="H981" s="45"/>
    </row>
    <row r="982" s="2" customFormat="1" ht="16.8" customHeight="1">
      <c r="A982" s="39"/>
      <c r="B982" s="45"/>
      <c r="C982" s="326" t="s">
        <v>1</v>
      </c>
      <c r="D982" s="326" t="s">
        <v>2121</v>
      </c>
      <c r="E982" s="18" t="s">
        <v>1</v>
      </c>
      <c r="F982" s="327">
        <v>0</v>
      </c>
      <c r="G982" s="39"/>
      <c r="H982" s="45"/>
    </row>
    <row r="983" s="2" customFormat="1" ht="16.8" customHeight="1">
      <c r="A983" s="39"/>
      <c r="B983" s="45"/>
      <c r="C983" s="326" t="s">
        <v>1</v>
      </c>
      <c r="D983" s="326" t="s">
        <v>2122</v>
      </c>
      <c r="E983" s="18" t="s">
        <v>1</v>
      </c>
      <c r="F983" s="327">
        <v>3.8300000000000001</v>
      </c>
      <c r="G983" s="39"/>
      <c r="H983" s="45"/>
    </row>
    <row r="984" s="2" customFormat="1" ht="16.8" customHeight="1">
      <c r="A984" s="39"/>
      <c r="B984" s="45"/>
      <c r="C984" s="326" t="s">
        <v>1</v>
      </c>
      <c r="D984" s="326" t="s">
        <v>283</v>
      </c>
      <c r="E984" s="18" t="s">
        <v>1</v>
      </c>
      <c r="F984" s="327">
        <v>16.77</v>
      </c>
      <c r="G984" s="39"/>
      <c r="H984" s="45"/>
    </row>
    <row r="985" s="2" customFormat="1" ht="16.8" customHeight="1">
      <c r="A985" s="39"/>
      <c r="B985" s="45"/>
      <c r="C985" s="328" t="s">
        <v>3168</v>
      </c>
      <c r="D985" s="39"/>
      <c r="E985" s="39"/>
      <c r="F985" s="39"/>
      <c r="G985" s="39"/>
      <c r="H985" s="45"/>
    </row>
    <row r="986" s="2" customFormat="1" ht="16.8" customHeight="1">
      <c r="A986" s="39"/>
      <c r="B986" s="45"/>
      <c r="C986" s="326" t="s">
        <v>590</v>
      </c>
      <c r="D986" s="326" t="s">
        <v>591</v>
      </c>
      <c r="E986" s="18" t="s">
        <v>179</v>
      </c>
      <c r="F986" s="327">
        <v>280.05000000000001</v>
      </c>
      <c r="G986" s="39"/>
      <c r="H986" s="45"/>
    </row>
    <row r="987" s="2" customFormat="1">
      <c r="A987" s="39"/>
      <c r="B987" s="45"/>
      <c r="C987" s="326" t="s">
        <v>595</v>
      </c>
      <c r="D987" s="326" t="s">
        <v>596</v>
      </c>
      <c r="E987" s="18" t="s">
        <v>179</v>
      </c>
      <c r="F987" s="327">
        <v>280.05000000000001</v>
      </c>
      <c r="G987" s="39"/>
      <c r="H987" s="45"/>
    </row>
    <row r="988" s="2" customFormat="1" ht="16.8" customHeight="1">
      <c r="A988" s="39"/>
      <c r="B988" s="45"/>
      <c r="C988" s="326" t="s">
        <v>820</v>
      </c>
      <c r="D988" s="326" t="s">
        <v>821</v>
      </c>
      <c r="E988" s="18" t="s">
        <v>179</v>
      </c>
      <c r="F988" s="327">
        <v>43.740000000000002</v>
      </c>
      <c r="G988" s="39"/>
      <c r="H988" s="45"/>
    </row>
    <row r="989" s="2" customFormat="1" ht="16.8" customHeight="1">
      <c r="A989" s="39"/>
      <c r="B989" s="45"/>
      <c r="C989" s="326" t="s">
        <v>824</v>
      </c>
      <c r="D989" s="326" t="s">
        <v>825</v>
      </c>
      <c r="E989" s="18" t="s">
        <v>179</v>
      </c>
      <c r="F989" s="327">
        <v>43.740000000000002</v>
      </c>
      <c r="G989" s="39"/>
      <c r="H989" s="45"/>
    </row>
    <row r="990" s="2" customFormat="1" ht="16.8" customHeight="1">
      <c r="A990" s="39"/>
      <c r="B990" s="45"/>
      <c r="C990" s="326" t="s">
        <v>841</v>
      </c>
      <c r="D990" s="326" t="s">
        <v>842</v>
      </c>
      <c r="E990" s="18" t="s">
        <v>179</v>
      </c>
      <c r="F990" s="327">
        <v>43.740000000000002</v>
      </c>
      <c r="G990" s="39"/>
      <c r="H990" s="45"/>
    </row>
    <row r="991" s="2" customFormat="1" ht="16.8" customHeight="1">
      <c r="A991" s="39"/>
      <c r="B991" s="45"/>
      <c r="C991" s="322" t="s">
        <v>2064</v>
      </c>
      <c r="D991" s="323" t="s">
        <v>2065</v>
      </c>
      <c r="E991" s="324" t="s">
        <v>179</v>
      </c>
      <c r="F991" s="325">
        <v>89.120000000000005</v>
      </c>
      <c r="G991" s="39"/>
      <c r="H991" s="45"/>
    </row>
    <row r="992" s="2" customFormat="1" ht="16.8" customHeight="1">
      <c r="A992" s="39"/>
      <c r="B992" s="45"/>
      <c r="C992" s="326" t="s">
        <v>1</v>
      </c>
      <c r="D992" s="326" t="s">
        <v>357</v>
      </c>
      <c r="E992" s="18" t="s">
        <v>1</v>
      </c>
      <c r="F992" s="327">
        <v>0</v>
      </c>
      <c r="G992" s="39"/>
      <c r="H992" s="45"/>
    </row>
    <row r="993" s="2" customFormat="1" ht="16.8" customHeight="1">
      <c r="A993" s="39"/>
      <c r="B993" s="45"/>
      <c r="C993" s="326" t="s">
        <v>1</v>
      </c>
      <c r="D993" s="326" t="s">
        <v>324</v>
      </c>
      <c r="E993" s="18" t="s">
        <v>1</v>
      </c>
      <c r="F993" s="327">
        <v>0</v>
      </c>
      <c r="G993" s="39"/>
      <c r="H993" s="45"/>
    </row>
    <row r="994" s="2" customFormat="1" ht="16.8" customHeight="1">
      <c r="A994" s="39"/>
      <c r="B994" s="45"/>
      <c r="C994" s="326" t="s">
        <v>1</v>
      </c>
      <c r="D994" s="326" t="s">
        <v>2123</v>
      </c>
      <c r="E994" s="18" t="s">
        <v>1</v>
      </c>
      <c r="F994" s="327">
        <v>0</v>
      </c>
      <c r="G994" s="39"/>
      <c r="H994" s="45"/>
    </row>
    <row r="995" s="2" customFormat="1" ht="16.8" customHeight="1">
      <c r="A995" s="39"/>
      <c r="B995" s="45"/>
      <c r="C995" s="326" t="s">
        <v>1</v>
      </c>
      <c r="D995" s="326" t="s">
        <v>2124</v>
      </c>
      <c r="E995" s="18" t="s">
        <v>1</v>
      </c>
      <c r="F995" s="327">
        <v>2.9500000000000002</v>
      </c>
      <c r="G995" s="39"/>
      <c r="H995" s="45"/>
    </row>
    <row r="996" s="2" customFormat="1" ht="16.8" customHeight="1">
      <c r="A996" s="39"/>
      <c r="B996" s="45"/>
      <c r="C996" s="326" t="s">
        <v>1</v>
      </c>
      <c r="D996" s="326" t="s">
        <v>2125</v>
      </c>
      <c r="E996" s="18" t="s">
        <v>1</v>
      </c>
      <c r="F996" s="327">
        <v>0</v>
      </c>
      <c r="G996" s="39"/>
      <c r="H996" s="45"/>
    </row>
    <row r="997" s="2" customFormat="1" ht="16.8" customHeight="1">
      <c r="A997" s="39"/>
      <c r="B997" s="45"/>
      <c r="C997" s="326" t="s">
        <v>1</v>
      </c>
      <c r="D997" s="326" t="s">
        <v>2126</v>
      </c>
      <c r="E997" s="18" t="s">
        <v>1</v>
      </c>
      <c r="F997" s="327">
        <v>14.310000000000001</v>
      </c>
      <c r="G997" s="39"/>
      <c r="H997" s="45"/>
    </row>
    <row r="998" s="2" customFormat="1" ht="16.8" customHeight="1">
      <c r="A998" s="39"/>
      <c r="B998" s="45"/>
      <c r="C998" s="326" t="s">
        <v>1</v>
      </c>
      <c r="D998" s="326" t="s">
        <v>2129</v>
      </c>
      <c r="E998" s="18" t="s">
        <v>1</v>
      </c>
      <c r="F998" s="327">
        <v>0</v>
      </c>
      <c r="G998" s="39"/>
      <c r="H998" s="45"/>
    </row>
    <row r="999" s="2" customFormat="1" ht="16.8" customHeight="1">
      <c r="A999" s="39"/>
      <c r="B999" s="45"/>
      <c r="C999" s="326" t="s">
        <v>1</v>
      </c>
      <c r="D999" s="326" t="s">
        <v>2130</v>
      </c>
      <c r="E999" s="18" t="s">
        <v>1</v>
      </c>
      <c r="F999" s="327">
        <v>16.550000000000001</v>
      </c>
      <c r="G999" s="39"/>
      <c r="H999" s="45"/>
    </row>
    <row r="1000" s="2" customFormat="1" ht="16.8" customHeight="1">
      <c r="A1000" s="39"/>
      <c r="B1000" s="45"/>
      <c r="C1000" s="326" t="s">
        <v>1</v>
      </c>
      <c r="D1000" s="326" t="s">
        <v>2133</v>
      </c>
      <c r="E1000" s="18" t="s">
        <v>1</v>
      </c>
      <c r="F1000" s="327">
        <v>0</v>
      </c>
      <c r="G1000" s="39"/>
      <c r="H1000" s="45"/>
    </row>
    <row r="1001" s="2" customFormat="1" ht="16.8" customHeight="1">
      <c r="A1001" s="39"/>
      <c r="B1001" s="45"/>
      <c r="C1001" s="326" t="s">
        <v>1</v>
      </c>
      <c r="D1001" s="326" t="s">
        <v>322</v>
      </c>
      <c r="E1001" s="18" t="s">
        <v>1</v>
      </c>
      <c r="F1001" s="327">
        <v>3.7999999999999998</v>
      </c>
      <c r="G1001" s="39"/>
      <c r="H1001" s="45"/>
    </row>
    <row r="1002" s="2" customFormat="1" ht="16.8" customHeight="1">
      <c r="A1002" s="39"/>
      <c r="B1002" s="45"/>
      <c r="C1002" s="326" t="s">
        <v>1</v>
      </c>
      <c r="D1002" s="326" t="s">
        <v>2134</v>
      </c>
      <c r="E1002" s="18" t="s">
        <v>1</v>
      </c>
      <c r="F1002" s="327">
        <v>0</v>
      </c>
      <c r="G1002" s="39"/>
      <c r="H1002" s="45"/>
    </row>
    <row r="1003" s="2" customFormat="1" ht="16.8" customHeight="1">
      <c r="A1003" s="39"/>
      <c r="B1003" s="45"/>
      <c r="C1003" s="326" t="s">
        <v>1</v>
      </c>
      <c r="D1003" s="326" t="s">
        <v>2135</v>
      </c>
      <c r="E1003" s="18" t="s">
        <v>1</v>
      </c>
      <c r="F1003" s="327">
        <v>14.949999999999999</v>
      </c>
      <c r="G1003" s="39"/>
      <c r="H1003" s="45"/>
    </row>
    <row r="1004" s="2" customFormat="1" ht="16.8" customHeight="1">
      <c r="A1004" s="39"/>
      <c r="B1004" s="45"/>
      <c r="C1004" s="326" t="s">
        <v>1</v>
      </c>
      <c r="D1004" s="326" t="s">
        <v>2138</v>
      </c>
      <c r="E1004" s="18" t="s">
        <v>1</v>
      </c>
      <c r="F1004" s="327">
        <v>0</v>
      </c>
      <c r="G1004" s="39"/>
      <c r="H1004" s="45"/>
    </row>
    <row r="1005" s="2" customFormat="1" ht="16.8" customHeight="1">
      <c r="A1005" s="39"/>
      <c r="B1005" s="45"/>
      <c r="C1005" s="326" t="s">
        <v>1</v>
      </c>
      <c r="D1005" s="326" t="s">
        <v>2139</v>
      </c>
      <c r="E1005" s="18" t="s">
        <v>1</v>
      </c>
      <c r="F1005" s="327">
        <v>19.620000000000001</v>
      </c>
      <c r="G1005" s="39"/>
      <c r="H1005" s="45"/>
    </row>
    <row r="1006" s="2" customFormat="1" ht="16.8" customHeight="1">
      <c r="A1006" s="39"/>
      <c r="B1006" s="45"/>
      <c r="C1006" s="326" t="s">
        <v>1</v>
      </c>
      <c r="D1006" s="326" t="s">
        <v>2142</v>
      </c>
      <c r="E1006" s="18" t="s">
        <v>1</v>
      </c>
      <c r="F1006" s="327">
        <v>0</v>
      </c>
      <c r="G1006" s="39"/>
      <c r="H1006" s="45"/>
    </row>
    <row r="1007" s="2" customFormat="1" ht="16.8" customHeight="1">
      <c r="A1007" s="39"/>
      <c r="B1007" s="45"/>
      <c r="C1007" s="326" t="s">
        <v>1</v>
      </c>
      <c r="D1007" s="326" t="s">
        <v>2143</v>
      </c>
      <c r="E1007" s="18" t="s">
        <v>1</v>
      </c>
      <c r="F1007" s="327">
        <v>2.71</v>
      </c>
      <c r="G1007" s="39"/>
      <c r="H1007" s="45"/>
    </row>
    <row r="1008" s="2" customFormat="1" ht="16.8" customHeight="1">
      <c r="A1008" s="39"/>
      <c r="B1008" s="45"/>
      <c r="C1008" s="326" t="s">
        <v>1</v>
      </c>
      <c r="D1008" s="326" t="s">
        <v>2144</v>
      </c>
      <c r="E1008" s="18" t="s">
        <v>1</v>
      </c>
      <c r="F1008" s="327">
        <v>0</v>
      </c>
      <c r="G1008" s="39"/>
      <c r="H1008" s="45"/>
    </row>
    <row r="1009" s="2" customFormat="1" ht="16.8" customHeight="1">
      <c r="A1009" s="39"/>
      <c r="B1009" s="45"/>
      <c r="C1009" s="326" t="s">
        <v>1</v>
      </c>
      <c r="D1009" s="326" t="s">
        <v>2145</v>
      </c>
      <c r="E1009" s="18" t="s">
        <v>1</v>
      </c>
      <c r="F1009" s="327">
        <v>14.23</v>
      </c>
      <c r="G1009" s="39"/>
      <c r="H1009" s="45"/>
    </row>
    <row r="1010" s="2" customFormat="1" ht="16.8" customHeight="1">
      <c r="A1010" s="39"/>
      <c r="B1010" s="45"/>
      <c r="C1010" s="326" t="s">
        <v>1</v>
      </c>
      <c r="D1010" s="326" t="s">
        <v>283</v>
      </c>
      <c r="E1010" s="18" t="s">
        <v>1</v>
      </c>
      <c r="F1010" s="327">
        <v>89.120000000000005</v>
      </c>
      <c r="G1010" s="39"/>
      <c r="H1010" s="45"/>
    </row>
    <row r="1011" s="2" customFormat="1" ht="16.8" customHeight="1">
      <c r="A1011" s="39"/>
      <c r="B1011" s="45"/>
      <c r="C1011" s="328" t="s">
        <v>3168</v>
      </c>
      <c r="D1011" s="39"/>
      <c r="E1011" s="39"/>
      <c r="F1011" s="39"/>
      <c r="G1011" s="39"/>
      <c r="H1011" s="45"/>
    </row>
    <row r="1012" s="2" customFormat="1" ht="16.8" customHeight="1">
      <c r="A1012" s="39"/>
      <c r="B1012" s="45"/>
      <c r="C1012" s="326" t="s">
        <v>590</v>
      </c>
      <c r="D1012" s="326" t="s">
        <v>591</v>
      </c>
      <c r="E1012" s="18" t="s">
        <v>179</v>
      </c>
      <c r="F1012" s="327">
        <v>280.05000000000001</v>
      </c>
      <c r="G1012" s="39"/>
      <c r="H1012" s="45"/>
    </row>
    <row r="1013" s="2" customFormat="1">
      <c r="A1013" s="39"/>
      <c r="B1013" s="45"/>
      <c r="C1013" s="326" t="s">
        <v>595</v>
      </c>
      <c r="D1013" s="326" t="s">
        <v>596</v>
      </c>
      <c r="E1013" s="18" t="s">
        <v>179</v>
      </c>
      <c r="F1013" s="327">
        <v>280.05000000000001</v>
      </c>
      <c r="G1013" s="39"/>
      <c r="H1013" s="45"/>
    </row>
    <row r="1014" s="2" customFormat="1" ht="16.8" customHeight="1">
      <c r="A1014" s="39"/>
      <c r="B1014" s="45"/>
      <c r="C1014" s="326" t="s">
        <v>868</v>
      </c>
      <c r="D1014" s="326" t="s">
        <v>869</v>
      </c>
      <c r="E1014" s="18" t="s">
        <v>179</v>
      </c>
      <c r="F1014" s="327">
        <v>231.59999999999999</v>
      </c>
      <c r="G1014" s="39"/>
      <c r="H1014" s="45"/>
    </row>
    <row r="1015" s="2" customFormat="1" ht="16.8" customHeight="1">
      <c r="A1015" s="39"/>
      <c r="B1015" s="45"/>
      <c r="C1015" s="326" t="s">
        <v>872</v>
      </c>
      <c r="D1015" s="326" t="s">
        <v>873</v>
      </c>
      <c r="E1015" s="18" t="s">
        <v>179</v>
      </c>
      <c r="F1015" s="327">
        <v>231.59999999999999</v>
      </c>
      <c r="G1015" s="39"/>
      <c r="H1015" s="45"/>
    </row>
    <row r="1016" s="2" customFormat="1">
      <c r="A1016" s="39"/>
      <c r="B1016" s="45"/>
      <c r="C1016" s="326" t="s">
        <v>889</v>
      </c>
      <c r="D1016" s="326" t="s">
        <v>890</v>
      </c>
      <c r="E1016" s="18" t="s">
        <v>179</v>
      </c>
      <c r="F1016" s="327">
        <v>231.59999999999999</v>
      </c>
      <c r="G1016" s="39"/>
      <c r="H1016" s="45"/>
    </row>
    <row r="1017" s="2" customFormat="1" ht="16.8" customHeight="1">
      <c r="A1017" s="39"/>
      <c r="B1017" s="45"/>
      <c r="C1017" s="326" t="s">
        <v>2466</v>
      </c>
      <c r="D1017" s="326" t="s">
        <v>2467</v>
      </c>
      <c r="E1017" s="18" t="s">
        <v>179</v>
      </c>
      <c r="F1017" s="327">
        <v>231.59999999999999</v>
      </c>
      <c r="G1017" s="39"/>
      <c r="H1017" s="45"/>
    </row>
    <row r="1018" s="2" customFormat="1" ht="16.8" customHeight="1">
      <c r="A1018" s="39"/>
      <c r="B1018" s="45"/>
      <c r="C1018" s="326" t="s">
        <v>909</v>
      </c>
      <c r="D1018" s="326" t="s">
        <v>910</v>
      </c>
      <c r="E1018" s="18" t="s">
        <v>179</v>
      </c>
      <c r="F1018" s="327">
        <v>231.59999999999999</v>
      </c>
      <c r="G1018" s="39"/>
      <c r="H1018" s="45"/>
    </row>
    <row r="1019" s="2" customFormat="1" ht="16.8" customHeight="1">
      <c r="A1019" s="39"/>
      <c r="B1019" s="45"/>
      <c r="C1019" s="326" t="s">
        <v>914</v>
      </c>
      <c r="D1019" s="326" t="s">
        <v>915</v>
      </c>
      <c r="E1019" s="18" t="s">
        <v>179</v>
      </c>
      <c r="F1019" s="327">
        <v>231.59999999999999</v>
      </c>
      <c r="G1019" s="39"/>
      <c r="H1019" s="45"/>
    </row>
    <row r="1020" s="2" customFormat="1" ht="16.8" customHeight="1">
      <c r="A1020" s="39"/>
      <c r="B1020" s="45"/>
      <c r="C1020" s="326" t="s">
        <v>919</v>
      </c>
      <c r="D1020" s="326" t="s">
        <v>920</v>
      </c>
      <c r="E1020" s="18" t="s">
        <v>179</v>
      </c>
      <c r="F1020" s="327">
        <v>231.59999999999999</v>
      </c>
      <c r="G1020" s="39"/>
      <c r="H1020" s="45"/>
    </row>
    <row r="1021" s="2" customFormat="1" ht="16.8" customHeight="1">
      <c r="A1021" s="39"/>
      <c r="B1021" s="45"/>
      <c r="C1021" s="326" t="s">
        <v>2476</v>
      </c>
      <c r="D1021" s="326" t="s">
        <v>2477</v>
      </c>
      <c r="E1021" s="18" t="s">
        <v>179</v>
      </c>
      <c r="F1021" s="327">
        <v>231.59999999999999</v>
      </c>
      <c r="G1021" s="39"/>
      <c r="H1021" s="45"/>
    </row>
    <row r="1022" s="2" customFormat="1" ht="16.8" customHeight="1">
      <c r="A1022" s="39"/>
      <c r="B1022" s="45"/>
      <c r="C1022" s="322" t="s">
        <v>2067</v>
      </c>
      <c r="D1022" s="323" t="s">
        <v>2068</v>
      </c>
      <c r="E1022" s="324" t="s">
        <v>179</v>
      </c>
      <c r="F1022" s="325">
        <v>19.109999999999999</v>
      </c>
      <c r="G1022" s="39"/>
      <c r="H1022" s="45"/>
    </row>
    <row r="1023" s="2" customFormat="1" ht="16.8" customHeight="1">
      <c r="A1023" s="39"/>
      <c r="B1023" s="45"/>
      <c r="C1023" s="326" t="s">
        <v>1</v>
      </c>
      <c r="D1023" s="326" t="s">
        <v>357</v>
      </c>
      <c r="E1023" s="18" t="s">
        <v>1</v>
      </c>
      <c r="F1023" s="327">
        <v>0</v>
      </c>
      <c r="G1023" s="39"/>
      <c r="H1023" s="45"/>
    </row>
    <row r="1024" s="2" customFormat="1" ht="16.8" customHeight="1">
      <c r="A1024" s="39"/>
      <c r="B1024" s="45"/>
      <c r="C1024" s="326" t="s">
        <v>1</v>
      </c>
      <c r="D1024" s="326" t="s">
        <v>324</v>
      </c>
      <c r="E1024" s="18" t="s">
        <v>1</v>
      </c>
      <c r="F1024" s="327">
        <v>0</v>
      </c>
      <c r="G1024" s="39"/>
      <c r="H1024" s="45"/>
    </row>
    <row r="1025" s="2" customFormat="1" ht="16.8" customHeight="1">
      <c r="A1025" s="39"/>
      <c r="B1025" s="45"/>
      <c r="C1025" s="326" t="s">
        <v>1</v>
      </c>
      <c r="D1025" s="326" t="s">
        <v>2127</v>
      </c>
      <c r="E1025" s="18" t="s">
        <v>1</v>
      </c>
      <c r="F1025" s="327">
        <v>0</v>
      </c>
      <c r="G1025" s="39"/>
      <c r="H1025" s="45"/>
    </row>
    <row r="1026" s="2" customFormat="1" ht="16.8" customHeight="1">
      <c r="A1026" s="39"/>
      <c r="B1026" s="45"/>
      <c r="C1026" s="326" t="s">
        <v>1</v>
      </c>
      <c r="D1026" s="326" t="s">
        <v>2128</v>
      </c>
      <c r="E1026" s="18" t="s">
        <v>1</v>
      </c>
      <c r="F1026" s="327">
        <v>3.3100000000000001</v>
      </c>
      <c r="G1026" s="39"/>
      <c r="H1026" s="45"/>
    </row>
    <row r="1027" s="2" customFormat="1" ht="16.8" customHeight="1">
      <c r="A1027" s="39"/>
      <c r="B1027" s="45"/>
      <c r="C1027" s="326" t="s">
        <v>1</v>
      </c>
      <c r="D1027" s="326" t="s">
        <v>2131</v>
      </c>
      <c r="E1027" s="18" t="s">
        <v>1</v>
      </c>
      <c r="F1027" s="327">
        <v>0</v>
      </c>
      <c r="G1027" s="39"/>
      <c r="H1027" s="45"/>
    </row>
    <row r="1028" s="2" customFormat="1" ht="16.8" customHeight="1">
      <c r="A1028" s="39"/>
      <c r="B1028" s="45"/>
      <c r="C1028" s="326" t="s">
        <v>1</v>
      </c>
      <c r="D1028" s="326" t="s">
        <v>2132</v>
      </c>
      <c r="E1028" s="18" t="s">
        <v>1</v>
      </c>
      <c r="F1028" s="327">
        <v>3.3199999999999998</v>
      </c>
      <c r="G1028" s="39"/>
      <c r="H1028" s="45"/>
    </row>
    <row r="1029" s="2" customFormat="1" ht="16.8" customHeight="1">
      <c r="A1029" s="39"/>
      <c r="B1029" s="45"/>
      <c r="C1029" s="326" t="s">
        <v>1</v>
      </c>
      <c r="D1029" s="326" t="s">
        <v>2136</v>
      </c>
      <c r="E1029" s="18" t="s">
        <v>1</v>
      </c>
      <c r="F1029" s="327">
        <v>0</v>
      </c>
      <c r="G1029" s="39"/>
      <c r="H1029" s="45"/>
    </row>
    <row r="1030" s="2" customFormat="1" ht="16.8" customHeight="1">
      <c r="A1030" s="39"/>
      <c r="B1030" s="45"/>
      <c r="C1030" s="326" t="s">
        <v>1</v>
      </c>
      <c r="D1030" s="326" t="s">
        <v>2137</v>
      </c>
      <c r="E1030" s="18" t="s">
        <v>1</v>
      </c>
      <c r="F1030" s="327">
        <v>3.27</v>
      </c>
      <c r="G1030" s="39"/>
      <c r="H1030" s="45"/>
    </row>
    <row r="1031" s="2" customFormat="1" ht="16.8" customHeight="1">
      <c r="A1031" s="39"/>
      <c r="B1031" s="45"/>
      <c r="C1031" s="326" t="s">
        <v>1</v>
      </c>
      <c r="D1031" s="326" t="s">
        <v>2140</v>
      </c>
      <c r="E1031" s="18" t="s">
        <v>1</v>
      </c>
      <c r="F1031" s="327">
        <v>0</v>
      </c>
      <c r="G1031" s="39"/>
      <c r="H1031" s="45"/>
    </row>
    <row r="1032" s="2" customFormat="1" ht="16.8" customHeight="1">
      <c r="A1032" s="39"/>
      <c r="B1032" s="45"/>
      <c r="C1032" s="326" t="s">
        <v>1</v>
      </c>
      <c r="D1032" s="326" t="s">
        <v>2141</v>
      </c>
      <c r="E1032" s="18" t="s">
        <v>1</v>
      </c>
      <c r="F1032" s="327">
        <v>4.1399999999999997</v>
      </c>
      <c r="G1032" s="39"/>
      <c r="H1032" s="45"/>
    </row>
    <row r="1033" s="2" customFormat="1" ht="16.8" customHeight="1">
      <c r="A1033" s="39"/>
      <c r="B1033" s="45"/>
      <c r="C1033" s="326" t="s">
        <v>1</v>
      </c>
      <c r="D1033" s="326" t="s">
        <v>2146</v>
      </c>
      <c r="E1033" s="18" t="s">
        <v>1</v>
      </c>
      <c r="F1033" s="327">
        <v>0</v>
      </c>
      <c r="G1033" s="39"/>
      <c r="H1033" s="45"/>
    </row>
    <row r="1034" s="2" customFormat="1" ht="16.8" customHeight="1">
      <c r="A1034" s="39"/>
      <c r="B1034" s="45"/>
      <c r="C1034" s="326" t="s">
        <v>1</v>
      </c>
      <c r="D1034" s="326" t="s">
        <v>2147</v>
      </c>
      <c r="E1034" s="18" t="s">
        <v>1</v>
      </c>
      <c r="F1034" s="327">
        <v>4.0700000000000003</v>
      </c>
      <c r="G1034" s="39"/>
      <c r="H1034" s="45"/>
    </row>
    <row r="1035" s="2" customFormat="1" ht="16.8" customHeight="1">
      <c r="A1035" s="39"/>
      <c r="B1035" s="45"/>
      <c r="C1035" s="326" t="s">
        <v>1</v>
      </c>
      <c r="D1035" s="326" t="s">
        <v>2150</v>
      </c>
      <c r="E1035" s="18" t="s">
        <v>1</v>
      </c>
      <c r="F1035" s="327">
        <v>0</v>
      </c>
      <c r="G1035" s="39"/>
      <c r="H1035" s="45"/>
    </row>
    <row r="1036" s="2" customFormat="1" ht="16.8" customHeight="1">
      <c r="A1036" s="39"/>
      <c r="B1036" s="45"/>
      <c r="C1036" s="326" t="s">
        <v>1</v>
      </c>
      <c r="D1036" s="326" t="s">
        <v>83</v>
      </c>
      <c r="E1036" s="18" t="s">
        <v>1</v>
      </c>
      <c r="F1036" s="327">
        <v>1</v>
      </c>
      <c r="G1036" s="39"/>
      <c r="H1036" s="45"/>
    </row>
    <row r="1037" s="2" customFormat="1" ht="16.8" customHeight="1">
      <c r="A1037" s="39"/>
      <c r="B1037" s="45"/>
      <c r="C1037" s="326" t="s">
        <v>1</v>
      </c>
      <c r="D1037" s="326" t="s">
        <v>283</v>
      </c>
      <c r="E1037" s="18" t="s">
        <v>1</v>
      </c>
      <c r="F1037" s="327">
        <v>19.109999999999999</v>
      </c>
      <c r="G1037" s="39"/>
      <c r="H1037" s="45"/>
    </row>
    <row r="1038" s="2" customFormat="1" ht="16.8" customHeight="1">
      <c r="A1038" s="39"/>
      <c r="B1038" s="45"/>
      <c r="C1038" s="328" t="s">
        <v>3168</v>
      </c>
      <c r="D1038" s="39"/>
      <c r="E1038" s="39"/>
      <c r="F1038" s="39"/>
      <c r="G1038" s="39"/>
      <c r="H1038" s="45"/>
    </row>
    <row r="1039" s="2" customFormat="1" ht="16.8" customHeight="1">
      <c r="A1039" s="39"/>
      <c r="B1039" s="45"/>
      <c r="C1039" s="326" t="s">
        <v>590</v>
      </c>
      <c r="D1039" s="326" t="s">
        <v>591</v>
      </c>
      <c r="E1039" s="18" t="s">
        <v>179</v>
      </c>
      <c r="F1039" s="327">
        <v>280.05000000000001</v>
      </c>
      <c r="G1039" s="39"/>
      <c r="H1039" s="45"/>
    </row>
    <row r="1040" s="2" customFormat="1">
      <c r="A1040" s="39"/>
      <c r="B1040" s="45"/>
      <c r="C1040" s="326" t="s">
        <v>595</v>
      </c>
      <c r="D1040" s="326" t="s">
        <v>596</v>
      </c>
      <c r="E1040" s="18" t="s">
        <v>179</v>
      </c>
      <c r="F1040" s="327">
        <v>280.05000000000001</v>
      </c>
      <c r="G1040" s="39"/>
      <c r="H1040" s="45"/>
    </row>
    <row r="1041" s="2" customFormat="1" ht="16.8" customHeight="1">
      <c r="A1041" s="39"/>
      <c r="B1041" s="45"/>
      <c r="C1041" s="326" t="s">
        <v>820</v>
      </c>
      <c r="D1041" s="326" t="s">
        <v>821</v>
      </c>
      <c r="E1041" s="18" t="s">
        <v>179</v>
      </c>
      <c r="F1041" s="327">
        <v>43.740000000000002</v>
      </c>
      <c r="G1041" s="39"/>
      <c r="H1041" s="45"/>
    </row>
    <row r="1042" s="2" customFormat="1" ht="16.8" customHeight="1">
      <c r="A1042" s="39"/>
      <c r="B1042" s="45"/>
      <c r="C1042" s="326" t="s">
        <v>824</v>
      </c>
      <c r="D1042" s="326" t="s">
        <v>825</v>
      </c>
      <c r="E1042" s="18" t="s">
        <v>179</v>
      </c>
      <c r="F1042" s="327">
        <v>43.740000000000002</v>
      </c>
      <c r="G1042" s="39"/>
      <c r="H1042" s="45"/>
    </row>
    <row r="1043" s="2" customFormat="1" ht="16.8" customHeight="1">
      <c r="A1043" s="39"/>
      <c r="B1043" s="45"/>
      <c r="C1043" s="326" t="s">
        <v>841</v>
      </c>
      <c r="D1043" s="326" t="s">
        <v>842</v>
      </c>
      <c r="E1043" s="18" t="s">
        <v>179</v>
      </c>
      <c r="F1043" s="327">
        <v>43.740000000000002</v>
      </c>
      <c r="G1043" s="39"/>
      <c r="H1043" s="45"/>
    </row>
    <row r="1044" s="2" customFormat="1" ht="16.8" customHeight="1">
      <c r="A1044" s="39"/>
      <c r="B1044" s="45"/>
      <c r="C1044" s="322" t="s">
        <v>2070</v>
      </c>
      <c r="D1044" s="323" t="s">
        <v>2071</v>
      </c>
      <c r="E1044" s="324" t="s">
        <v>179</v>
      </c>
      <c r="F1044" s="325">
        <v>6.1299999999999999</v>
      </c>
      <c r="G1044" s="39"/>
      <c r="H1044" s="45"/>
    </row>
    <row r="1045" s="2" customFormat="1" ht="16.8" customHeight="1">
      <c r="A1045" s="39"/>
      <c r="B1045" s="45"/>
      <c r="C1045" s="326" t="s">
        <v>1</v>
      </c>
      <c r="D1045" s="326" t="s">
        <v>357</v>
      </c>
      <c r="E1045" s="18" t="s">
        <v>1</v>
      </c>
      <c r="F1045" s="327">
        <v>0</v>
      </c>
      <c r="G1045" s="39"/>
      <c r="H1045" s="45"/>
    </row>
    <row r="1046" s="2" customFormat="1" ht="16.8" customHeight="1">
      <c r="A1046" s="39"/>
      <c r="B1046" s="45"/>
      <c r="C1046" s="326" t="s">
        <v>1</v>
      </c>
      <c r="D1046" s="326" t="s">
        <v>324</v>
      </c>
      <c r="E1046" s="18" t="s">
        <v>1</v>
      </c>
      <c r="F1046" s="327">
        <v>0</v>
      </c>
      <c r="G1046" s="39"/>
      <c r="H1046" s="45"/>
    </row>
    <row r="1047" s="2" customFormat="1" ht="16.8" customHeight="1">
      <c r="A1047" s="39"/>
      <c r="B1047" s="45"/>
      <c r="C1047" s="326" t="s">
        <v>1</v>
      </c>
      <c r="D1047" s="326" t="s">
        <v>2101</v>
      </c>
      <c r="E1047" s="18" t="s">
        <v>1</v>
      </c>
      <c r="F1047" s="327">
        <v>0</v>
      </c>
      <c r="G1047" s="39"/>
      <c r="H1047" s="45"/>
    </row>
    <row r="1048" s="2" customFormat="1" ht="16.8" customHeight="1">
      <c r="A1048" s="39"/>
      <c r="B1048" s="45"/>
      <c r="C1048" s="326" t="s">
        <v>1</v>
      </c>
      <c r="D1048" s="326" t="s">
        <v>2102</v>
      </c>
      <c r="E1048" s="18" t="s">
        <v>1</v>
      </c>
      <c r="F1048" s="327">
        <v>2.8999999999999999</v>
      </c>
      <c r="G1048" s="39"/>
      <c r="H1048" s="45"/>
    </row>
    <row r="1049" s="2" customFormat="1" ht="16.8" customHeight="1">
      <c r="A1049" s="39"/>
      <c r="B1049" s="45"/>
      <c r="C1049" s="326" t="s">
        <v>1</v>
      </c>
      <c r="D1049" s="326" t="s">
        <v>2148</v>
      </c>
      <c r="E1049" s="18" t="s">
        <v>1</v>
      </c>
      <c r="F1049" s="327">
        <v>0</v>
      </c>
      <c r="G1049" s="39"/>
      <c r="H1049" s="45"/>
    </row>
    <row r="1050" s="2" customFormat="1" ht="16.8" customHeight="1">
      <c r="A1050" s="39"/>
      <c r="B1050" s="45"/>
      <c r="C1050" s="326" t="s">
        <v>1</v>
      </c>
      <c r="D1050" s="326" t="s">
        <v>2149</v>
      </c>
      <c r="E1050" s="18" t="s">
        <v>1</v>
      </c>
      <c r="F1050" s="327">
        <v>1.72</v>
      </c>
      <c r="G1050" s="39"/>
      <c r="H1050" s="45"/>
    </row>
    <row r="1051" s="2" customFormat="1" ht="16.8" customHeight="1">
      <c r="A1051" s="39"/>
      <c r="B1051" s="45"/>
      <c r="C1051" s="326" t="s">
        <v>1</v>
      </c>
      <c r="D1051" s="326" t="s">
        <v>2151</v>
      </c>
      <c r="E1051" s="18" t="s">
        <v>1</v>
      </c>
      <c r="F1051" s="327">
        <v>0</v>
      </c>
      <c r="G1051" s="39"/>
      <c r="H1051" s="45"/>
    </row>
    <row r="1052" s="2" customFormat="1" ht="16.8" customHeight="1">
      <c r="A1052" s="39"/>
      <c r="B1052" s="45"/>
      <c r="C1052" s="326" t="s">
        <v>1</v>
      </c>
      <c r="D1052" s="326" t="s">
        <v>2152</v>
      </c>
      <c r="E1052" s="18" t="s">
        <v>1</v>
      </c>
      <c r="F1052" s="327">
        <v>1.51</v>
      </c>
      <c r="G1052" s="39"/>
      <c r="H1052" s="45"/>
    </row>
    <row r="1053" s="2" customFormat="1" ht="16.8" customHeight="1">
      <c r="A1053" s="39"/>
      <c r="B1053" s="45"/>
      <c r="C1053" s="326" t="s">
        <v>1</v>
      </c>
      <c r="D1053" s="326" t="s">
        <v>283</v>
      </c>
      <c r="E1053" s="18" t="s">
        <v>1</v>
      </c>
      <c r="F1053" s="327">
        <v>6.1299999999999999</v>
      </c>
      <c r="G1053" s="39"/>
      <c r="H1053" s="45"/>
    </row>
    <row r="1054" s="2" customFormat="1" ht="16.8" customHeight="1">
      <c r="A1054" s="39"/>
      <c r="B1054" s="45"/>
      <c r="C1054" s="328" t="s">
        <v>3168</v>
      </c>
      <c r="D1054" s="39"/>
      <c r="E1054" s="39"/>
      <c r="F1054" s="39"/>
      <c r="G1054" s="39"/>
      <c r="H1054" s="45"/>
    </row>
    <row r="1055" s="2" customFormat="1" ht="16.8" customHeight="1">
      <c r="A1055" s="39"/>
      <c r="B1055" s="45"/>
      <c r="C1055" s="326" t="s">
        <v>590</v>
      </c>
      <c r="D1055" s="326" t="s">
        <v>591</v>
      </c>
      <c r="E1055" s="18" t="s">
        <v>179</v>
      </c>
      <c r="F1055" s="327">
        <v>280.05000000000001</v>
      </c>
      <c r="G1055" s="39"/>
      <c r="H1055" s="45"/>
    </row>
    <row r="1056" s="2" customFormat="1">
      <c r="A1056" s="39"/>
      <c r="B1056" s="45"/>
      <c r="C1056" s="326" t="s">
        <v>595</v>
      </c>
      <c r="D1056" s="326" t="s">
        <v>596</v>
      </c>
      <c r="E1056" s="18" t="s">
        <v>179</v>
      </c>
      <c r="F1056" s="327">
        <v>280.05000000000001</v>
      </c>
      <c r="G1056" s="39"/>
      <c r="H1056" s="45"/>
    </row>
    <row r="1057" s="2" customFormat="1" ht="16.8" customHeight="1">
      <c r="A1057" s="39"/>
      <c r="B1057" s="45"/>
      <c r="C1057" s="326" t="s">
        <v>820</v>
      </c>
      <c r="D1057" s="326" t="s">
        <v>821</v>
      </c>
      <c r="E1057" s="18" t="s">
        <v>179</v>
      </c>
      <c r="F1057" s="327">
        <v>43.740000000000002</v>
      </c>
      <c r="G1057" s="39"/>
      <c r="H1057" s="45"/>
    </row>
    <row r="1058" s="2" customFormat="1" ht="16.8" customHeight="1">
      <c r="A1058" s="39"/>
      <c r="B1058" s="45"/>
      <c r="C1058" s="326" t="s">
        <v>824</v>
      </c>
      <c r="D1058" s="326" t="s">
        <v>825</v>
      </c>
      <c r="E1058" s="18" t="s">
        <v>179</v>
      </c>
      <c r="F1058" s="327">
        <v>43.740000000000002</v>
      </c>
      <c r="G1058" s="39"/>
      <c r="H1058" s="45"/>
    </row>
    <row r="1059" s="2" customFormat="1" ht="16.8" customHeight="1">
      <c r="A1059" s="39"/>
      <c r="B1059" s="45"/>
      <c r="C1059" s="326" t="s">
        <v>841</v>
      </c>
      <c r="D1059" s="326" t="s">
        <v>842</v>
      </c>
      <c r="E1059" s="18" t="s">
        <v>179</v>
      </c>
      <c r="F1059" s="327">
        <v>43.740000000000002</v>
      </c>
      <c r="G1059" s="39"/>
      <c r="H1059" s="45"/>
    </row>
    <row r="1060" s="2" customFormat="1" ht="16.8" customHeight="1">
      <c r="A1060" s="39"/>
      <c r="B1060" s="45"/>
      <c r="C1060" s="322" t="s">
        <v>2074</v>
      </c>
      <c r="D1060" s="323" t="s">
        <v>2075</v>
      </c>
      <c r="E1060" s="324" t="s">
        <v>179</v>
      </c>
      <c r="F1060" s="325">
        <v>4.71</v>
      </c>
      <c r="G1060" s="39"/>
      <c r="H1060" s="45"/>
    </row>
    <row r="1061" s="2" customFormat="1" ht="16.8" customHeight="1">
      <c r="A1061" s="39"/>
      <c r="B1061" s="45"/>
      <c r="C1061" s="326" t="s">
        <v>1</v>
      </c>
      <c r="D1061" s="326" t="s">
        <v>357</v>
      </c>
      <c r="E1061" s="18" t="s">
        <v>1</v>
      </c>
      <c r="F1061" s="327">
        <v>0</v>
      </c>
      <c r="G1061" s="39"/>
      <c r="H1061" s="45"/>
    </row>
    <row r="1062" s="2" customFormat="1" ht="16.8" customHeight="1">
      <c r="A1062" s="39"/>
      <c r="B1062" s="45"/>
      <c r="C1062" s="326" t="s">
        <v>1</v>
      </c>
      <c r="D1062" s="326" t="s">
        <v>2097</v>
      </c>
      <c r="E1062" s="18" t="s">
        <v>1</v>
      </c>
      <c r="F1062" s="327">
        <v>0</v>
      </c>
      <c r="G1062" s="39"/>
      <c r="H1062" s="45"/>
    </row>
    <row r="1063" s="2" customFormat="1" ht="16.8" customHeight="1">
      <c r="A1063" s="39"/>
      <c r="B1063" s="45"/>
      <c r="C1063" s="326" t="s">
        <v>1</v>
      </c>
      <c r="D1063" s="326" t="s">
        <v>2076</v>
      </c>
      <c r="E1063" s="18" t="s">
        <v>1</v>
      </c>
      <c r="F1063" s="327">
        <v>4.71</v>
      </c>
      <c r="G1063" s="39"/>
      <c r="H1063" s="45"/>
    </row>
    <row r="1064" s="2" customFormat="1" ht="16.8" customHeight="1">
      <c r="A1064" s="39"/>
      <c r="B1064" s="45"/>
      <c r="C1064" s="328" t="s">
        <v>3168</v>
      </c>
      <c r="D1064" s="39"/>
      <c r="E1064" s="39"/>
      <c r="F1064" s="39"/>
      <c r="G1064" s="39"/>
      <c r="H1064" s="45"/>
    </row>
    <row r="1065" s="2" customFormat="1" ht="16.8" customHeight="1">
      <c r="A1065" s="39"/>
      <c r="B1065" s="45"/>
      <c r="C1065" s="326" t="s">
        <v>590</v>
      </c>
      <c r="D1065" s="326" t="s">
        <v>591</v>
      </c>
      <c r="E1065" s="18" t="s">
        <v>179</v>
      </c>
      <c r="F1065" s="327">
        <v>280.05000000000001</v>
      </c>
      <c r="G1065" s="39"/>
      <c r="H1065" s="45"/>
    </row>
    <row r="1066" s="2" customFormat="1">
      <c r="A1066" s="39"/>
      <c r="B1066" s="45"/>
      <c r="C1066" s="326" t="s">
        <v>595</v>
      </c>
      <c r="D1066" s="326" t="s">
        <v>596</v>
      </c>
      <c r="E1066" s="18" t="s">
        <v>179</v>
      </c>
      <c r="F1066" s="327">
        <v>280.05000000000001</v>
      </c>
      <c r="G1066" s="39"/>
      <c r="H1066" s="45"/>
    </row>
    <row r="1067" s="2" customFormat="1" ht="16.8" customHeight="1">
      <c r="A1067" s="39"/>
      <c r="B1067" s="45"/>
      <c r="C1067" s="326" t="s">
        <v>935</v>
      </c>
      <c r="D1067" s="326" t="s">
        <v>936</v>
      </c>
      <c r="E1067" s="18" t="s">
        <v>179</v>
      </c>
      <c r="F1067" s="327">
        <v>4.71</v>
      </c>
      <c r="G1067" s="39"/>
      <c r="H1067" s="45"/>
    </row>
    <row r="1068" s="2" customFormat="1" ht="16.8" customHeight="1">
      <c r="A1068" s="39"/>
      <c r="B1068" s="45"/>
      <c r="C1068" s="326" t="s">
        <v>940</v>
      </c>
      <c r="D1068" s="326" t="s">
        <v>941</v>
      </c>
      <c r="E1068" s="18" t="s">
        <v>179</v>
      </c>
      <c r="F1068" s="327">
        <v>4.71</v>
      </c>
      <c r="G1068" s="39"/>
      <c r="H1068" s="45"/>
    </row>
    <row r="1069" s="2" customFormat="1" ht="16.8" customHeight="1">
      <c r="A1069" s="39"/>
      <c r="B1069" s="45"/>
      <c r="C1069" s="326" t="s">
        <v>2486</v>
      </c>
      <c r="D1069" s="326" t="s">
        <v>2487</v>
      </c>
      <c r="E1069" s="18" t="s">
        <v>179</v>
      </c>
      <c r="F1069" s="327">
        <v>4.71</v>
      </c>
      <c r="G1069" s="39"/>
      <c r="H1069" s="45"/>
    </row>
    <row r="1070" s="2" customFormat="1">
      <c r="A1070" s="39"/>
      <c r="B1070" s="45"/>
      <c r="C1070" s="322" t="s">
        <v>199</v>
      </c>
      <c r="D1070" s="323" t="s">
        <v>200</v>
      </c>
      <c r="E1070" s="324" t="s">
        <v>179</v>
      </c>
      <c r="F1070" s="325">
        <v>58.341999999999999</v>
      </c>
      <c r="G1070" s="39"/>
      <c r="H1070" s="45"/>
    </row>
    <row r="1071" s="2" customFormat="1" ht="16.8" customHeight="1">
      <c r="A1071" s="39"/>
      <c r="B1071" s="45"/>
      <c r="C1071" s="326" t="s">
        <v>1</v>
      </c>
      <c r="D1071" s="326" t="s">
        <v>357</v>
      </c>
      <c r="E1071" s="18" t="s">
        <v>1</v>
      </c>
      <c r="F1071" s="327">
        <v>0</v>
      </c>
      <c r="G1071" s="39"/>
      <c r="H1071" s="45"/>
    </row>
    <row r="1072" s="2" customFormat="1" ht="16.8" customHeight="1">
      <c r="A1072" s="39"/>
      <c r="B1072" s="45"/>
      <c r="C1072" s="326" t="s">
        <v>1</v>
      </c>
      <c r="D1072" s="326" t="s">
        <v>81</v>
      </c>
      <c r="E1072" s="18" t="s">
        <v>1</v>
      </c>
      <c r="F1072" s="327">
        <v>0</v>
      </c>
      <c r="G1072" s="39"/>
      <c r="H1072" s="45"/>
    </row>
    <row r="1073" s="2" customFormat="1" ht="16.8" customHeight="1">
      <c r="A1073" s="39"/>
      <c r="B1073" s="45"/>
      <c r="C1073" s="326" t="s">
        <v>1</v>
      </c>
      <c r="D1073" s="326" t="s">
        <v>2093</v>
      </c>
      <c r="E1073" s="18" t="s">
        <v>1</v>
      </c>
      <c r="F1073" s="327">
        <v>0</v>
      </c>
      <c r="G1073" s="39"/>
      <c r="H1073" s="45"/>
    </row>
    <row r="1074" s="2" customFormat="1" ht="16.8" customHeight="1">
      <c r="A1074" s="39"/>
      <c r="B1074" s="45"/>
      <c r="C1074" s="326" t="s">
        <v>1</v>
      </c>
      <c r="D1074" s="326" t="s">
        <v>2094</v>
      </c>
      <c r="E1074" s="18" t="s">
        <v>1</v>
      </c>
      <c r="F1074" s="327">
        <v>31.629999999999999</v>
      </c>
      <c r="G1074" s="39"/>
      <c r="H1074" s="45"/>
    </row>
    <row r="1075" s="2" customFormat="1" ht="16.8" customHeight="1">
      <c r="A1075" s="39"/>
      <c r="B1075" s="45"/>
      <c r="C1075" s="326" t="s">
        <v>1</v>
      </c>
      <c r="D1075" s="326" t="s">
        <v>2103</v>
      </c>
      <c r="E1075" s="18" t="s">
        <v>1</v>
      </c>
      <c r="F1075" s="327">
        <v>0</v>
      </c>
      <c r="G1075" s="39"/>
      <c r="H1075" s="45"/>
    </row>
    <row r="1076" s="2" customFormat="1" ht="16.8" customHeight="1">
      <c r="A1076" s="39"/>
      <c r="B1076" s="45"/>
      <c r="C1076" s="326" t="s">
        <v>1</v>
      </c>
      <c r="D1076" s="326" t="s">
        <v>3245</v>
      </c>
      <c r="E1076" s="18" t="s">
        <v>1</v>
      </c>
      <c r="F1076" s="327">
        <v>2.52</v>
      </c>
      <c r="G1076" s="39"/>
      <c r="H1076" s="45"/>
    </row>
    <row r="1077" s="2" customFormat="1" ht="16.8" customHeight="1">
      <c r="A1077" s="39"/>
      <c r="B1077" s="45"/>
      <c r="C1077" s="326" t="s">
        <v>1</v>
      </c>
      <c r="D1077" s="326" t="s">
        <v>3246</v>
      </c>
      <c r="E1077" s="18" t="s">
        <v>1</v>
      </c>
      <c r="F1077" s="327">
        <v>0.44400000000000001</v>
      </c>
      <c r="G1077" s="39"/>
      <c r="H1077" s="45"/>
    </row>
    <row r="1078" s="2" customFormat="1" ht="16.8" customHeight="1">
      <c r="A1078" s="39"/>
      <c r="B1078" s="45"/>
      <c r="C1078" s="326" t="s">
        <v>1</v>
      </c>
      <c r="D1078" s="326" t="s">
        <v>2107</v>
      </c>
      <c r="E1078" s="18" t="s">
        <v>1</v>
      </c>
      <c r="F1078" s="327">
        <v>0</v>
      </c>
      <c r="G1078" s="39"/>
      <c r="H1078" s="45"/>
    </row>
    <row r="1079" s="2" customFormat="1" ht="16.8" customHeight="1">
      <c r="A1079" s="39"/>
      <c r="B1079" s="45"/>
      <c r="C1079" s="326" t="s">
        <v>1</v>
      </c>
      <c r="D1079" s="326" t="s">
        <v>3247</v>
      </c>
      <c r="E1079" s="18" t="s">
        <v>1</v>
      </c>
      <c r="F1079" s="327">
        <v>3.0219999999999998</v>
      </c>
      <c r="G1079" s="39"/>
      <c r="H1079" s="45"/>
    </row>
    <row r="1080" s="2" customFormat="1" ht="16.8" customHeight="1">
      <c r="A1080" s="39"/>
      <c r="B1080" s="45"/>
      <c r="C1080" s="326" t="s">
        <v>1</v>
      </c>
      <c r="D1080" s="326" t="s">
        <v>3248</v>
      </c>
      <c r="E1080" s="18" t="s">
        <v>1</v>
      </c>
      <c r="F1080" s="327">
        <v>0.53200000000000003</v>
      </c>
      <c r="G1080" s="39"/>
      <c r="H1080" s="45"/>
    </row>
    <row r="1081" s="2" customFormat="1" ht="16.8" customHeight="1">
      <c r="A1081" s="39"/>
      <c r="B1081" s="45"/>
      <c r="C1081" s="326" t="s">
        <v>1</v>
      </c>
      <c r="D1081" s="326" t="s">
        <v>2111</v>
      </c>
      <c r="E1081" s="18" t="s">
        <v>1</v>
      </c>
      <c r="F1081" s="327">
        <v>0</v>
      </c>
      <c r="G1081" s="39"/>
      <c r="H1081" s="45"/>
    </row>
    <row r="1082" s="2" customFormat="1" ht="16.8" customHeight="1">
      <c r="A1082" s="39"/>
      <c r="B1082" s="45"/>
      <c r="C1082" s="326" t="s">
        <v>1</v>
      </c>
      <c r="D1082" s="326" t="s">
        <v>3249</v>
      </c>
      <c r="E1082" s="18" t="s">
        <v>1</v>
      </c>
      <c r="F1082" s="327">
        <v>2.8769999999999998</v>
      </c>
      <c r="G1082" s="39"/>
      <c r="H1082" s="45"/>
    </row>
    <row r="1083" s="2" customFormat="1" ht="16.8" customHeight="1">
      <c r="A1083" s="39"/>
      <c r="B1083" s="45"/>
      <c r="C1083" s="326" t="s">
        <v>1</v>
      </c>
      <c r="D1083" s="326" t="s">
        <v>3250</v>
      </c>
      <c r="E1083" s="18" t="s">
        <v>1</v>
      </c>
      <c r="F1083" s="327">
        <v>0.50700000000000001</v>
      </c>
      <c r="G1083" s="39"/>
      <c r="H1083" s="45"/>
    </row>
    <row r="1084" s="2" customFormat="1" ht="16.8" customHeight="1">
      <c r="A1084" s="39"/>
      <c r="B1084" s="45"/>
      <c r="C1084" s="326" t="s">
        <v>1</v>
      </c>
      <c r="D1084" s="326" t="s">
        <v>2115</v>
      </c>
      <c r="E1084" s="18" t="s">
        <v>1</v>
      </c>
      <c r="F1084" s="327">
        <v>0</v>
      </c>
      <c r="G1084" s="39"/>
      <c r="H1084" s="45"/>
    </row>
    <row r="1085" s="2" customFormat="1" ht="16.8" customHeight="1">
      <c r="A1085" s="39"/>
      <c r="B1085" s="45"/>
      <c r="C1085" s="326" t="s">
        <v>1</v>
      </c>
      <c r="D1085" s="326" t="s">
        <v>3251</v>
      </c>
      <c r="E1085" s="18" t="s">
        <v>1</v>
      </c>
      <c r="F1085" s="327">
        <v>0.498</v>
      </c>
      <c r="G1085" s="39"/>
      <c r="H1085" s="45"/>
    </row>
    <row r="1086" s="2" customFormat="1" ht="16.8" customHeight="1">
      <c r="A1086" s="39"/>
      <c r="B1086" s="45"/>
      <c r="C1086" s="326" t="s">
        <v>1</v>
      </c>
      <c r="D1086" s="326" t="s">
        <v>3252</v>
      </c>
      <c r="E1086" s="18" t="s">
        <v>1</v>
      </c>
      <c r="F1086" s="327">
        <v>2.827</v>
      </c>
      <c r="G1086" s="39"/>
      <c r="H1086" s="45"/>
    </row>
    <row r="1087" s="2" customFormat="1" ht="16.8" customHeight="1">
      <c r="A1087" s="39"/>
      <c r="B1087" s="45"/>
      <c r="C1087" s="326" t="s">
        <v>1</v>
      </c>
      <c r="D1087" s="326" t="s">
        <v>2119</v>
      </c>
      <c r="E1087" s="18" t="s">
        <v>1</v>
      </c>
      <c r="F1087" s="327">
        <v>0</v>
      </c>
      <c r="G1087" s="39"/>
      <c r="H1087" s="45"/>
    </row>
    <row r="1088" s="2" customFormat="1" ht="16.8" customHeight="1">
      <c r="A1088" s="39"/>
      <c r="B1088" s="45"/>
      <c r="C1088" s="326" t="s">
        <v>1</v>
      </c>
      <c r="D1088" s="326" t="s">
        <v>3253</v>
      </c>
      <c r="E1088" s="18" t="s">
        <v>1</v>
      </c>
      <c r="F1088" s="327">
        <v>2.2999999999999998</v>
      </c>
      <c r="G1088" s="39"/>
      <c r="H1088" s="45"/>
    </row>
    <row r="1089" s="2" customFormat="1" ht="16.8" customHeight="1">
      <c r="A1089" s="39"/>
      <c r="B1089" s="45"/>
      <c r="C1089" s="326" t="s">
        <v>1</v>
      </c>
      <c r="D1089" s="326" t="s">
        <v>2129</v>
      </c>
      <c r="E1089" s="18" t="s">
        <v>1</v>
      </c>
      <c r="F1089" s="327">
        <v>0</v>
      </c>
      <c r="G1089" s="39"/>
      <c r="H1089" s="45"/>
    </row>
    <row r="1090" s="2" customFormat="1" ht="16.8" customHeight="1">
      <c r="A1090" s="39"/>
      <c r="B1090" s="45"/>
      <c r="C1090" s="326" t="s">
        <v>1</v>
      </c>
      <c r="D1090" s="326" t="s">
        <v>3254</v>
      </c>
      <c r="E1090" s="18" t="s">
        <v>1</v>
      </c>
      <c r="F1090" s="327">
        <v>2.347</v>
      </c>
      <c r="G1090" s="39"/>
      <c r="H1090" s="45"/>
    </row>
    <row r="1091" s="2" customFormat="1" ht="16.8" customHeight="1">
      <c r="A1091" s="39"/>
      <c r="B1091" s="45"/>
      <c r="C1091" s="326" t="s">
        <v>1</v>
      </c>
      <c r="D1091" s="326" t="s">
        <v>3255</v>
      </c>
      <c r="E1091" s="18" t="s">
        <v>1</v>
      </c>
      <c r="F1091" s="327">
        <v>0.40799999999999997</v>
      </c>
      <c r="G1091" s="39"/>
      <c r="H1091" s="45"/>
    </row>
    <row r="1092" s="2" customFormat="1" ht="16.8" customHeight="1">
      <c r="A1092" s="39"/>
      <c r="B1092" s="45"/>
      <c r="C1092" s="326" t="s">
        <v>1</v>
      </c>
      <c r="D1092" s="326" t="s">
        <v>2138</v>
      </c>
      <c r="E1092" s="18" t="s">
        <v>1</v>
      </c>
      <c r="F1092" s="327">
        <v>0</v>
      </c>
      <c r="G1092" s="39"/>
      <c r="H1092" s="45"/>
    </row>
    <row r="1093" s="2" customFormat="1" ht="16.8" customHeight="1">
      <c r="A1093" s="39"/>
      <c r="B1093" s="45"/>
      <c r="C1093" s="326" t="s">
        <v>1</v>
      </c>
      <c r="D1093" s="326" t="s">
        <v>3256</v>
      </c>
      <c r="E1093" s="18" t="s">
        <v>1</v>
      </c>
      <c r="F1093" s="327">
        <v>2.556</v>
      </c>
      <c r="G1093" s="39"/>
      <c r="H1093" s="45"/>
    </row>
    <row r="1094" s="2" customFormat="1" ht="16.8" customHeight="1">
      <c r="A1094" s="39"/>
      <c r="B1094" s="45"/>
      <c r="C1094" s="326" t="s">
        <v>1</v>
      </c>
      <c r="D1094" s="326" t="s">
        <v>3246</v>
      </c>
      <c r="E1094" s="18" t="s">
        <v>1</v>
      </c>
      <c r="F1094" s="327">
        <v>0.44400000000000001</v>
      </c>
      <c r="G1094" s="39"/>
      <c r="H1094" s="45"/>
    </row>
    <row r="1095" s="2" customFormat="1" ht="16.8" customHeight="1">
      <c r="A1095" s="39"/>
      <c r="B1095" s="45"/>
      <c r="C1095" s="326" t="s">
        <v>1</v>
      </c>
      <c r="D1095" s="326" t="s">
        <v>2142</v>
      </c>
      <c r="E1095" s="18" t="s">
        <v>1</v>
      </c>
      <c r="F1095" s="327">
        <v>0</v>
      </c>
      <c r="G1095" s="39"/>
      <c r="H1095" s="45"/>
    </row>
    <row r="1096" s="2" customFormat="1" ht="16.8" customHeight="1">
      <c r="A1096" s="39"/>
      <c r="B1096" s="45"/>
      <c r="C1096" s="326" t="s">
        <v>1</v>
      </c>
      <c r="D1096" s="326" t="s">
        <v>2143</v>
      </c>
      <c r="E1096" s="18" t="s">
        <v>1</v>
      </c>
      <c r="F1096" s="327">
        <v>2.71</v>
      </c>
      <c r="G1096" s="39"/>
      <c r="H1096" s="45"/>
    </row>
    <row r="1097" s="2" customFormat="1" ht="16.8" customHeight="1">
      <c r="A1097" s="39"/>
      <c r="B1097" s="45"/>
      <c r="C1097" s="326" t="s">
        <v>1</v>
      </c>
      <c r="D1097" s="326" t="s">
        <v>2148</v>
      </c>
      <c r="E1097" s="18" t="s">
        <v>1</v>
      </c>
      <c r="F1097" s="327">
        <v>0</v>
      </c>
      <c r="G1097" s="39"/>
      <c r="H1097" s="45"/>
    </row>
    <row r="1098" s="2" customFormat="1" ht="16.8" customHeight="1">
      <c r="A1098" s="39"/>
      <c r="B1098" s="45"/>
      <c r="C1098" s="326" t="s">
        <v>1</v>
      </c>
      <c r="D1098" s="326" t="s">
        <v>2149</v>
      </c>
      <c r="E1098" s="18" t="s">
        <v>1</v>
      </c>
      <c r="F1098" s="327">
        <v>1.72</v>
      </c>
      <c r="G1098" s="39"/>
      <c r="H1098" s="45"/>
    </row>
    <row r="1099" s="2" customFormat="1" ht="16.8" customHeight="1">
      <c r="A1099" s="39"/>
      <c r="B1099" s="45"/>
      <c r="C1099" s="326" t="s">
        <v>1</v>
      </c>
      <c r="D1099" s="326" t="s">
        <v>2150</v>
      </c>
      <c r="E1099" s="18" t="s">
        <v>1</v>
      </c>
      <c r="F1099" s="327">
        <v>0</v>
      </c>
      <c r="G1099" s="39"/>
      <c r="H1099" s="45"/>
    </row>
    <row r="1100" s="2" customFormat="1" ht="16.8" customHeight="1">
      <c r="A1100" s="39"/>
      <c r="B1100" s="45"/>
      <c r="C1100" s="326" t="s">
        <v>1</v>
      </c>
      <c r="D1100" s="326" t="s">
        <v>83</v>
      </c>
      <c r="E1100" s="18" t="s">
        <v>1</v>
      </c>
      <c r="F1100" s="327">
        <v>1</v>
      </c>
      <c r="G1100" s="39"/>
      <c r="H1100" s="45"/>
    </row>
    <row r="1101" s="2" customFormat="1" ht="16.8" customHeight="1">
      <c r="A1101" s="39"/>
      <c r="B1101" s="45"/>
      <c r="C1101" s="326" t="s">
        <v>1</v>
      </c>
      <c r="D1101" s="326" t="s">
        <v>283</v>
      </c>
      <c r="E1101" s="18" t="s">
        <v>1</v>
      </c>
      <c r="F1101" s="327">
        <v>58.341999999999999</v>
      </c>
      <c r="G1101" s="39"/>
      <c r="H1101" s="45"/>
    </row>
    <row r="1102" s="2" customFormat="1" ht="16.8" customHeight="1">
      <c r="A1102" s="39"/>
      <c r="B1102" s="45"/>
      <c r="C1102" s="328" t="s">
        <v>3168</v>
      </c>
      <c r="D1102" s="39"/>
      <c r="E1102" s="39"/>
      <c r="F1102" s="39"/>
      <c r="G1102" s="39"/>
      <c r="H1102" s="45"/>
    </row>
    <row r="1103" s="2" customFormat="1" ht="16.8" customHeight="1">
      <c r="A1103" s="39"/>
      <c r="B1103" s="45"/>
      <c r="C1103" s="326" t="s">
        <v>540</v>
      </c>
      <c r="D1103" s="326" t="s">
        <v>541</v>
      </c>
      <c r="E1103" s="18" t="s">
        <v>179</v>
      </c>
      <c r="F1103" s="327">
        <v>264.95400000000001</v>
      </c>
      <c r="G1103" s="39"/>
      <c r="H1103" s="45"/>
    </row>
    <row r="1104" s="2" customFormat="1" ht="16.8" customHeight="1">
      <c r="A1104" s="39"/>
      <c r="B1104" s="45"/>
      <c r="C1104" s="326" t="s">
        <v>549</v>
      </c>
      <c r="D1104" s="326" t="s">
        <v>550</v>
      </c>
      <c r="E1104" s="18" t="s">
        <v>179</v>
      </c>
      <c r="F1104" s="327">
        <v>334.11399999999998</v>
      </c>
      <c r="G1104" s="39"/>
      <c r="H1104" s="45"/>
    </row>
    <row r="1105" s="2" customFormat="1" ht="16.8" customHeight="1">
      <c r="A1105" s="39"/>
      <c r="B1105" s="45"/>
      <c r="C1105" s="326" t="s">
        <v>2281</v>
      </c>
      <c r="D1105" s="326" t="s">
        <v>2282</v>
      </c>
      <c r="E1105" s="18" t="s">
        <v>179</v>
      </c>
      <c r="F1105" s="327">
        <v>334.11399999999998</v>
      </c>
      <c r="G1105" s="39"/>
      <c r="H1105" s="45"/>
    </row>
    <row r="1106" s="2" customFormat="1">
      <c r="A1106" s="39"/>
      <c r="B1106" s="45"/>
      <c r="C1106" s="322" t="s">
        <v>203</v>
      </c>
      <c r="D1106" s="323" t="s">
        <v>204</v>
      </c>
      <c r="E1106" s="324" t="s">
        <v>179</v>
      </c>
      <c r="F1106" s="325">
        <v>41.020000000000003</v>
      </c>
      <c r="G1106" s="39"/>
      <c r="H1106" s="45"/>
    </row>
    <row r="1107" s="2" customFormat="1" ht="16.8" customHeight="1">
      <c r="A1107" s="39"/>
      <c r="B1107" s="45"/>
      <c r="C1107" s="326" t="s">
        <v>1</v>
      </c>
      <c r="D1107" s="326" t="s">
        <v>357</v>
      </c>
      <c r="E1107" s="18" t="s">
        <v>1</v>
      </c>
      <c r="F1107" s="327">
        <v>0</v>
      </c>
      <c r="G1107" s="39"/>
      <c r="H1107" s="45"/>
    </row>
    <row r="1108" s="2" customFormat="1" ht="16.8" customHeight="1">
      <c r="A1108" s="39"/>
      <c r="B1108" s="45"/>
      <c r="C1108" s="326" t="s">
        <v>1</v>
      </c>
      <c r="D1108" s="326" t="s">
        <v>2096</v>
      </c>
      <c r="E1108" s="18" t="s">
        <v>1</v>
      </c>
      <c r="F1108" s="327">
        <v>0</v>
      </c>
      <c r="G1108" s="39"/>
      <c r="H1108" s="45"/>
    </row>
    <row r="1109" s="2" customFormat="1" ht="16.8" customHeight="1">
      <c r="A1109" s="39"/>
      <c r="B1109" s="45"/>
      <c r="C1109" s="326" t="s">
        <v>1</v>
      </c>
      <c r="D1109" s="326" t="s">
        <v>2054</v>
      </c>
      <c r="E1109" s="18" t="s">
        <v>1</v>
      </c>
      <c r="F1109" s="327">
        <v>1.73</v>
      </c>
      <c r="G1109" s="39"/>
      <c r="H1109" s="45"/>
    </row>
    <row r="1110" s="2" customFormat="1" ht="16.8" customHeight="1">
      <c r="A1110" s="39"/>
      <c r="B1110" s="45"/>
      <c r="C1110" s="326" t="s">
        <v>1</v>
      </c>
      <c r="D1110" s="326" t="s">
        <v>2101</v>
      </c>
      <c r="E1110" s="18" t="s">
        <v>1</v>
      </c>
      <c r="F1110" s="327">
        <v>0</v>
      </c>
      <c r="G1110" s="39"/>
      <c r="H1110" s="45"/>
    </row>
    <row r="1111" s="2" customFormat="1" ht="16.8" customHeight="1">
      <c r="A1111" s="39"/>
      <c r="B1111" s="45"/>
      <c r="C1111" s="326" t="s">
        <v>1</v>
      </c>
      <c r="D1111" s="326" t="s">
        <v>2102</v>
      </c>
      <c r="E1111" s="18" t="s">
        <v>1</v>
      </c>
      <c r="F1111" s="327">
        <v>2.8999999999999999</v>
      </c>
      <c r="G1111" s="39"/>
      <c r="H1111" s="45"/>
    </row>
    <row r="1112" s="2" customFormat="1" ht="16.8" customHeight="1">
      <c r="A1112" s="39"/>
      <c r="B1112" s="45"/>
      <c r="C1112" s="326" t="s">
        <v>1</v>
      </c>
      <c r="D1112" s="326" t="s">
        <v>2105</v>
      </c>
      <c r="E1112" s="18" t="s">
        <v>1</v>
      </c>
      <c r="F1112" s="327">
        <v>0</v>
      </c>
      <c r="G1112" s="39"/>
      <c r="H1112" s="45"/>
    </row>
    <row r="1113" s="2" customFormat="1" ht="16.8" customHeight="1">
      <c r="A1113" s="39"/>
      <c r="B1113" s="45"/>
      <c r="C1113" s="326" t="s">
        <v>1</v>
      </c>
      <c r="D1113" s="326" t="s">
        <v>2106</v>
      </c>
      <c r="E1113" s="18" t="s">
        <v>1</v>
      </c>
      <c r="F1113" s="327">
        <v>3.2999999999999998</v>
      </c>
      <c r="G1113" s="39"/>
      <c r="H1113" s="45"/>
    </row>
    <row r="1114" s="2" customFormat="1" ht="16.8" customHeight="1">
      <c r="A1114" s="39"/>
      <c r="B1114" s="45"/>
      <c r="C1114" s="326" t="s">
        <v>1</v>
      </c>
      <c r="D1114" s="326" t="s">
        <v>2109</v>
      </c>
      <c r="E1114" s="18" t="s">
        <v>1</v>
      </c>
      <c r="F1114" s="327">
        <v>0</v>
      </c>
      <c r="G1114" s="39"/>
      <c r="H1114" s="45"/>
    </row>
    <row r="1115" s="2" customFormat="1" ht="16.8" customHeight="1">
      <c r="A1115" s="39"/>
      <c r="B1115" s="45"/>
      <c r="C1115" s="326" t="s">
        <v>1</v>
      </c>
      <c r="D1115" s="326" t="s">
        <v>2110</v>
      </c>
      <c r="E1115" s="18" t="s">
        <v>1</v>
      </c>
      <c r="F1115" s="327">
        <v>3.25</v>
      </c>
      <c r="G1115" s="39"/>
      <c r="H1115" s="45"/>
    </row>
    <row r="1116" s="2" customFormat="1" ht="16.8" customHeight="1">
      <c r="A1116" s="39"/>
      <c r="B1116" s="45"/>
      <c r="C1116" s="326" t="s">
        <v>1</v>
      </c>
      <c r="D1116" s="326" t="s">
        <v>2113</v>
      </c>
      <c r="E1116" s="18" t="s">
        <v>1</v>
      </c>
      <c r="F1116" s="327">
        <v>0</v>
      </c>
      <c r="G1116" s="39"/>
      <c r="H1116" s="45"/>
    </row>
    <row r="1117" s="2" customFormat="1" ht="16.8" customHeight="1">
      <c r="A1117" s="39"/>
      <c r="B1117" s="45"/>
      <c r="C1117" s="326" t="s">
        <v>1</v>
      </c>
      <c r="D1117" s="326" t="s">
        <v>2114</v>
      </c>
      <c r="E1117" s="18" t="s">
        <v>1</v>
      </c>
      <c r="F1117" s="327">
        <v>3.2400000000000002</v>
      </c>
      <c r="G1117" s="39"/>
      <c r="H1117" s="45"/>
    </row>
    <row r="1118" s="2" customFormat="1" ht="16.8" customHeight="1">
      <c r="A1118" s="39"/>
      <c r="B1118" s="45"/>
      <c r="C1118" s="326" t="s">
        <v>1</v>
      </c>
      <c r="D1118" s="326" t="s">
        <v>2117</v>
      </c>
      <c r="E1118" s="18" t="s">
        <v>1</v>
      </c>
      <c r="F1118" s="327">
        <v>0</v>
      </c>
      <c r="G1118" s="39"/>
      <c r="H1118" s="45"/>
    </row>
    <row r="1119" s="2" customFormat="1" ht="16.8" customHeight="1">
      <c r="A1119" s="39"/>
      <c r="B1119" s="45"/>
      <c r="C1119" s="326" t="s">
        <v>1</v>
      </c>
      <c r="D1119" s="326" t="s">
        <v>2118</v>
      </c>
      <c r="E1119" s="18" t="s">
        <v>1</v>
      </c>
      <c r="F1119" s="327">
        <v>3.1499999999999999</v>
      </c>
      <c r="G1119" s="39"/>
      <c r="H1119" s="45"/>
    </row>
    <row r="1120" s="2" customFormat="1" ht="16.8" customHeight="1">
      <c r="A1120" s="39"/>
      <c r="B1120" s="45"/>
      <c r="C1120" s="326" t="s">
        <v>1</v>
      </c>
      <c r="D1120" s="326" t="s">
        <v>2121</v>
      </c>
      <c r="E1120" s="18" t="s">
        <v>1</v>
      </c>
      <c r="F1120" s="327">
        <v>0</v>
      </c>
      <c r="G1120" s="39"/>
      <c r="H1120" s="45"/>
    </row>
    <row r="1121" s="2" customFormat="1" ht="16.8" customHeight="1">
      <c r="A1121" s="39"/>
      <c r="B1121" s="45"/>
      <c r="C1121" s="326" t="s">
        <v>1</v>
      </c>
      <c r="D1121" s="326" t="s">
        <v>2122</v>
      </c>
      <c r="E1121" s="18" t="s">
        <v>1</v>
      </c>
      <c r="F1121" s="327">
        <v>3.8300000000000001</v>
      </c>
      <c r="G1121" s="39"/>
      <c r="H1121" s="45"/>
    </row>
    <row r="1122" s="2" customFormat="1" ht="16.8" customHeight="1">
      <c r="A1122" s="39"/>
      <c r="B1122" s="45"/>
      <c r="C1122" s="326" t="s">
        <v>1</v>
      </c>
      <c r="D1122" s="326" t="s">
        <v>2127</v>
      </c>
      <c r="E1122" s="18" t="s">
        <v>1</v>
      </c>
      <c r="F1122" s="327">
        <v>0</v>
      </c>
      <c r="G1122" s="39"/>
      <c r="H1122" s="45"/>
    </row>
    <row r="1123" s="2" customFormat="1" ht="16.8" customHeight="1">
      <c r="A1123" s="39"/>
      <c r="B1123" s="45"/>
      <c r="C1123" s="326" t="s">
        <v>1</v>
      </c>
      <c r="D1123" s="326" t="s">
        <v>2128</v>
      </c>
      <c r="E1123" s="18" t="s">
        <v>1</v>
      </c>
      <c r="F1123" s="327">
        <v>3.3100000000000001</v>
      </c>
      <c r="G1123" s="39"/>
      <c r="H1123" s="45"/>
    </row>
    <row r="1124" s="2" customFormat="1" ht="16.8" customHeight="1">
      <c r="A1124" s="39"/>
      <c r="B1124" s="45"/>
      <c r="C1124" s="326" t="s">
        <v>1</v>
      </c>
      <c r="D1124" s="326" t="s">
        <v>2131</v>
      </c>
      <c r="E1124" s="18" t="s">
        <v>1</v>
      </c>
      <c r="F1124" s="327">
        <v>0</v>
      </c>
      <c r="G1124" s="39"/>
      <c r="H1124" s="45"/>
    </row>
    <row r="1125" s="2" customFormat="1" ht="16.8" customHeight="1">
      <c r="A1125" s="39"/>
      <c r="B1125" s="45"/>
      <c r="C1125" s="326" t="s">
        <v>1</v>
      </c>
      <c r="D1125" s="326" t="s">
        <v>2132</v>
      </c>
      <c r="E1125" s="18" t="s">
        <v>1</v>
      </c>
      <c r="F1125" s="327">
        <v>3.3199999999999998</v>
      </c>
      <c r="G1125" s="39"/>
      <c r="H1125" s="45"/>
    </row>
    <row r="1126" s="2" customFormat="1" ht="16.8" customHeight="1">
      <c r="A1126" s="39"/>
      <c r="B1126" s="45"/>
      <c r="C1126" s="326" t="s">
        <v>1</v>
      </c>
      <c r="D1126" s="326" t="s">
        <v>2136</v>
      </c>
      <c r="E1126" s="18" t="s">
        <v>1</v>
      </c>
      <c r="F1126" s="327">
        <v>0</v>
      </c>
      <c r="G1126" s="39"/>
      <c r="H1126" s="45"/>
    </row>
    <row r="1127" s="2" customFormat="1" ht="16.8" customHeight="1">
      <c r="A1127" s="39"/>
      <c r="B1127" s="45"/>
      <c r="C1127" s="326" t="s">
        <v>1</v>
      </c>
      <c r="D1127" s="326" t="s">
        <v>2137</v>
      </c>
      <c r="E1127" s="18" t="s">
        <v>1</v>
      </c>
      <c r="F1127" s="327">
        <v>3.27</v>
      </c>
      <c r="G1127" s="39"/>
      <c r="H1127" s="45"/>
    </row>
    <row r="1128" s="2" customFormat="1" ht="16.8" customHeight="1">
      <c r="A1128" s="39"/>
      <c r="B1128" s="45"/>
      <c r="C1128" s="326" t="s">
        <v>1</v>
      </c>
      <c r="D1128" s="326" t="s">
        <v>2140</v>
      </c>
      <c r="E1128" s="18" t="s">
        <v>1</v>
      </c>
      <c r="F1128" s="327">
        <v>0</v>
      </c>
      <c r="G1128" s="39"/>
      <c r="H1128" s="45"/>
    </row>
    <row r="1129" s="2" customFormat="1" ht="16.8" customHeight="1">
      <c r="A1129" s="39"/>
      <c r="B1129" s="45"/>
      <c r="C1129" s="326" t="s">
        <v>1</v>
      </c>
      <c r="D1129" s="326" t="s">
        <v>2141</v>
      </c>
      <c r="E1129" s="18" t="s">
        <v>1</v>
      </c>
      <c r="F1129" s="327">
        <v>4.1399999999999997</v>
      </c>
      <c r="G1129" s="39"/>
      <c r="H1129" s="45"/>
    </row>
    <row r="1130" s="2" customFormat="1" ht="16.8" customHeight="1">
      <c r="A1130" s="39"/>
      <c r="B1130" s="45"/>
      <c r="C1130" s="326" t="s">
        <v>1</v>
      </c>
      <c r="D1130" s="326" t="s">
        <v>2146</v>
      </c>
      <c r="E1130" s="18" t="s">
        <v>1</v>
      </c>
      <c r="F1130" s="327">
        <v>0</v>
      </c>
      <c r="G1130" s="39"/>
      <c r="H1130" s="45"/>
    </row>
    <row r="1131" s="2" customFormat="1" ht="16.8" customHeight="1">
      <c r="A1131" s="39"/>
      <c r="B1131" s="45"/>
      <c r="C1131" s="326" t="s">
        <v>1</v>
      </c>
      <c r="D1131" s="326" t="s">
        <v>2147</v>
      </c>
      <c r="E1131" s="18" t="s">
        <v>1</v>
      </c>
      <c r="F1131" s="327">
        <v>4.0700000000000003</v>
      </c>
      <c r="G1131" s="39"/>
      <c r="H1131" s="45"/>
    </row>
    <row r="1132" s="2" customFormat="1" ht="16.8" customHeight="1">
      <c r="A1132" s="39"/>
      <c r="B1132" s="45"/>
      <c r="C1132" s="326" t="s">
        <v>1</v>
      </c>
      <c r="D1132" s="326" t="s">
        <v>2151</v>
      </c>
      <c r="E1132" s="18" t="s">
        <v>1</v>
      </c>
      <c r="F1132" s="327">
        <v>0</v>
      </c>
      <c r="G1132" s="39"/>
      <c r="H1132" s="45"/>
    </row>
    <row r="1133" s="2" customFormat="1" ht="16.8" customHeight="1">
      <c r="A1133" s="39"/>
      <c r="B1133" s="45"/>
      <c r="C1133" s="326" t="s">
        <v>1</v>
      </c>
      <c r="D1133" s="326" t="s">
        <v>2152</v>
      </c>
      <c r="E1133" s="18" t="s">
        <v>1</v>
      </c>
      <c r="F1133" s="327">
        <v>1.51</v>
      </c>
      <c r="G1133" s="39"/>
      <c r="H1133" s="45"/>
    </row>
    <row r="1134" s="2" customFormat="1" ht="16.8" customHeight="1">
      <c r="A1134" s="39"/>
      <c r="B1134" s="45"/>
      <c r="C1134" s="326" t="s">
        <v>1</v>
      </c>
      <c r="D1134" s="326" t="s">
        <v>283</v>
      </c>
      <c r="E1134" s="18" t="s">
        <v>1</v>
      </c>
      <c r="F1134" s="327">
        <v>41.020000000000003</v>
      </c>
      <c r="G1134" s="39"/>
      <c r="H1134" s="45"/>
    </row>
    <row r="1135" s="2" customFormat="1" ht="16.8" customHeight="1">
      <c r="A1135" s="39"/>
      <c r="B1135" s="45"/>
      <c r="C1135" s="328" t="s">
        <v>3168</v>
      </c>
      <c r="D1135" s="39"/>
      <c r="E1135" s="39"/>
      <c r="F1135" s="39"/>
      <c r="G1135" s="39"/>
      <c r="H1135" s="45"/>
    </row>
    <row r="1136" s="2" customFormat="1" ht="16.8" customHeight="1">
      <c r="A1136" s="39"/>
      <c r="B1136" s="45"/>
      <c r="C1136" s="326" t="s">
        <v>545</v>
      </c>
      <c r="D1136" s="326" t="s">
        <v>546</v>
      </c>
      <c r="E1136" s="18" t="s">
        <v>179</v>
      </c>
      <c r="F1136" s="327">
        <v>41.020000000000003</v>
      </c>
      <c r="G1136" s="39"/>
      <c r="H1136" s="45"/>
    </row>
    <row r="1137" s="2" customFormat="1" ht="16.8" customHeight="1">
      <c r="A1137" s="39"/>
      <c r="B1137" s="45"/>
      <c r="C1137" s="326" t="s">
        <v>549</v>
      </c>
      <c r="D1137" s="326" t="s">
        <v>550</v>
      </c>
      <c r="E1137" s="18" t="s">
        <v>179</v>
      </c>
      <c r="F1137" s="327">
        <v>334.11399999999998</v>
      </c>
      <c r="G1137" s="39"/>
      <c r="H1137" s="45"/>
    </row>
    <row r="1138" s="2" customFormat="1" ht="16.8" customHeight="1">
      <c r="A1138" s="39"/>
      <c r="B1138" s="45"/>
      <c r="C1138" s="326" t="s">
        <v>2281</v>
      </c>
      <c r="D1138" s="326" t="s">
        <v>2282</v>
      </c>
      <c r="E1138" s="18" t="s">
        <v>179</v>
      </c>
      <c r="F1138" s="327">
        <v>334.11399999999998</v>
      </c>
      <c r="G1138" s="39"/>
      <c r="H1138" s="45"/>
    </row>
    <row r="1139" s="2" customFormat="1">
      <c r="A1139" s="39"/>
      <c r="B1139" s="45"/>
      <c r="C1139" s="322" t="s">
        <v>2080</v>
      </c>
      <c r="D1139" s="323" t="s">
        <v>2081</v>
      </c>
      <c r="E1139" s="324" t="s">
        <v>179</v>
      </c>
      <c r="F1139" s="325">
        <v>21.390000000000001</v>
      </c>
      <c r="G1139" s="39"/>
      <c r="H1139" s="45"/>
    </row>
    <row r="1140" s="2" customFormat="1" ht="16.8" customHeight="1">
      <c r="A1140" s="39"/>
      <c r="B1140" s="45"/>
      <c r="C1140" s="326" t="s">
        <v>1</v>
      </c>
      <c r="D1140" s="326" t="s">
        <v>357</v>
      </c>
      <c r="E1140" s="18" t="s">
        <v>1</v>
      </c>
      <c r="F1140" s="327">
        <v>0</v>
      </c>
      <c r="G1140" s="39"/>
      <c r="H1140" s="45"/>
    </row>
    <row r="1141" s="2" customFormat="1" ht="16.8" customHeight="1">
      <c r="A1141" s="39"/>
      <c r="B1141" s="45"/>
      <c r="C1141" s="326" t="s">
        <v>1</v>
      </c>
      <c r="D1141" s="326" t="s">
        <v>2095</v>
      </c>
      <c r="E1141" s="18" t="s">
        <v>1</v>
      </c>
      <c r="F1141" s="327">
        <v>0</v>
      </c>
      <c r="G1141" s="39"/>
      <c r="H1141" s="45"/>
    </row>
    <row r="1142" s="2" customFormat="1" ht="16.8" customHeight="1">
      <c r="A1142" s="39"/>
      <c r="B1142" s="45"/>
      <c r="C1142" s="326" t="s">
        <v>1</v>
      </c>
      <c r="D1142" s="326" t="s">
        <v>2082</v>
      </c>
      <c r="E1142" s="18" t="s">
        <v>1</v>
      </c>
      <c r="F1142" s="327">
        <v>21.390000000000001</v>
      </c>
      <c r="G1142" s="39"/>
      <c r="H1142" s="45"/>
    </row>
    <row r="1143" s="2" customFormat="1" ht="16.8" customHeight="1">
      <c r="A1143" s="39"/>
      <c r="B1143" s="45"/>
      <c r="C1143" s="328" t="s">
        <v>3168</v>
      </c>
      <c r="D1143" s="39"/>
      <c r="E1143" s="39"/>
      <c r="F1143" s="39"/>
      <c r="G1143" s="39"/>
      <c r="H1143" s="45"/>
    </row>
    <row r="1144" s="2" customFormat="1" ht="16.8" customHeight="1">
      <c r="A1144" s="39"/>
      <c r="B1144" s="45"/>
      <c r="C1144" s="326" t="s">
        <v>549</v>
      </c>
      <c r="D1144" s="326" t="s">
        <v>550</v>
      </c>
      <c r="E1144" s="18" t="s">
        <v>179</v>
      </c>
      <c r="F1144" s="327">
        <v>334.11399999999998</v>
      </c>
      <c r="G1144" s="39"/>
      <c r="H1144" s="45"/>
    </row>
    <row r="1145" s="2" customFormat="1" ht="16.8" customHeight="1">
      <c r="A1145" s="39"/>
      <c r="B1145" s="45"/>
      <c r="C1145" s="326" t="s">
        <v>2281</v>
      </c>
      <c r="D1145" s="326" t="s">
        <v>2282</v>
      </c>
      <c r="E1145" s="18" t="s">
        <v>179</v>
      </c>
      <c r="F1145" s="327">
        <v>334.11399999999998</v>
      </c>
      <c r="G1145" s="39"/>
      <c r="H1145" s="45"/>
    </row>
    <row r="1146" s="2" customFormat="1">
      <c r="A1146" s="39"/>
      <c r="B1146" s="45"/>
      <c r="C1146" s="326" t="s">
        <v>568</v>
      </c>
      <c r="D1146" s="326" t="s">
        <v>569</v>
      </c>
      <c r="E1146" s="18" t="s">
        <v>179</v>
      </c>
      <c r="F1146" s="327">
        <v>28.140000000000001</v>
      </c>
      <c r="G1146" s="39"/>
      <c r="H1146" s="45"/>
    </row>
    <row r="1147" s="2" customFormat="1">
      <c r="A1147" s="39"/>
      <c r="B1147" s="45"/>
      <c r="C1147" s="322" t="s">
        <v>211</v>
      </c>
      <c r="D1147" s="323" t="s">
        <v>212</v>
      </c>
      <c r="E1147" s="324" t="s">
        <v>179</v>
      </c>
      <c r="F1147" s="325">
        <v>6.75</v>
      </c>
      <c r="G1147" s="39"/>
      <c r="H1147" s="45"/>
    </row>
    <row r="1148" s="2" customFormat="1" ht="16.8" customHeight="1">
      <c r="A1148" s="39"/>
      <c r="B1148" s="45"/>
      <c r="C1148" s="326" t="s">
        <v>1</v>
      </c>
      <c r="D1148" s="326" t="s">
        <v>357</v>
      </c>
      <c r="E1148" s="18" t="s">
        <v>1</v>
      </c>
      <c r="F1148" s="327">
        <v>0</v>
      </c>
      <c r="G1148" s="39"/>
      <c r="H1148" s="45"/>
    </row>
    <row r="1149" s="2" customFormat="1" ht="16.8" customHeight="1">
      <c r="A1149" s="39"/>
      <c r="B1149" s="45"/>
      <c r="C1149" s="326" t="s">
        <v>1</v>
      </c>
      <c r="D1149" s="326" t="s">
        <v>2123</v>
      </c>
      <c r="E1149" s="18" t="s">
        <v>1</v>
      </c>
      <c r="F1149" s="327">
        <v>0</v>
      </c>
      <c r="G1149" s="39"/>
      <c r="H1149" s="45"/>
    </row>
    <row r="1150" s="2" customFormat="1" ht="16.8" customHeight="1">
      <c r="A1150" s="39"/>
      <c r="B1150" s="45"/>
      <c r="C1150" s="326" t="s">
        <v>1</v>
      </c>
      <c r="D1150" s="326" t="s">
        <v>2124</v>
      </c>
      <c r="E1150" s="18" t="s">
        <v>1</v>
      </c>
      <c r="F1150" s="327">
        <v>2.9500000000000002</v>
      </c>
      <c r="G1150" s="39"/>
      <c r="H1150" s="45"/>
    </row>
    <row r="1151" s="2" customFormat="1" ht="16.8" customHeight="1">
      <c r="A1151" s="39"/>
      <c r="B1151" s="45"/>
      <c r="C1151" s="326" t="s">
        <v>1</v>
      </c>
      <c r="D1151" s="326" t="s">
        <v>2133</v>
      </c>
      <c r="E1151" s="18" t="s">
        <v>1</v>
      </c>
      <c r="F1151" s="327">
        <v>0</v>
      </c>
      <c r="G1151" s="39"/>
      <c r="H1151" s="45"/>
    </row>
    <row r="1152" s="2" customFormat="1" ht="16.8" customHeight="1">
      <c r="A1152" s="39"/>
      <c r="B1152" s="45"/>
      <c r="C1152" s="326" t="s">
        <v>1</v>
      </c>
      <c r="D1152" s="326" t="s">
        <v>322</v>
      </c>
      <c r="E1152" s="18" t="s">
        <v>1</v>
      </c>
      <c r="F1152" s="327">
        <v>3.7999999999999998</v>
      </c>
      <c r="G1152" s="39"/>
      <c r="H1152" s="45"/>
    </row>
    <row r="1153" s="2" customFormat="1" ht="16.8" customHeight="1">
      <c r="A1153" s="39"/>
      <c r="B1153" s="45"/>
      <c r="C1153" s="326" t="s">
        <v>1</v>
      </c>
      <c r="D1153" s="326" t="s">
        <v>283</v>
      </c>
      <c r="E1153" s="18" t="s">
        <v>1</v>
      </c>
      <c r="F1153" s="327">
        <v>6.75</v>
      </c>
      <c r="G1153" s="39"/>
      <c r="H1153" s="45"/>
    </row>
    <row r="1154" s="2" customFormat="1" ht="16.8" customHeight="1">
      <c r="A1154" s="39"/>
      <c r="B1154" s="45"/>
      <c r="C1154" s="328" t="s">
        <v>3168</v>
      </c>
      <c r="D1154" s="39"/>
      <c r="E1154" s="39"/>
      <c r="F1154" s="39"/>
      <c r="G1154" s="39"/>
      <c r="H1154" s="45"/>
    </row>
    <row r="1155" s="2" customFormat="1" ht="16.8" customHeight="1">
      <c r="A1155" s="39"/>
      <c r="B1155" s="45"/>
      <c r="C1155" s="326" t="s">
        <v>549</v>
      </c>
      <c r="D1155" s="326" t="s">
        <v>550</v>
      </c>
      <c r="E1155" s="18" t="s">
        <v>179</v>
      </c>
      <c r="F1155" s="327">
        <v>334.11399999999998</v>
      </c>
      <c r="G1155" s="39"/>
      <c r="H1155" s="45"/>
    </row>
    <row r="1156" s="2" customFormat="1" ht="16.8" customHeight="1">
      <c r="A1156" s="39"/>
      <c r="B1156" s="45"/>
      <c r="C1156" s="326" t="s">
        <v>2281</v>
      </c>
      <c r="D1156" s="326" t="s">
        <v>2282</v>
      </c>
      <c r="E1156" s="18" t="s">
        <v>179</v>
      </c>
      <c r="F1156" s="327">
        <v>334.11399999999998</v>
      </c>
      <c r="G1156" s="39"/>
      <c r="H1156" s="45"/>
    </row>
    <row r="1157" s="2" customFormat="1">
      <c r="A1157" s="39"/>
      <c r="B1157" s="45"/>
      <c r="C1157" s="326" t="s">
        <v>568</v>
      </c>
      <c r="D1157" s="326" t="s">
        <v>569</v>
      </c>
      <c r="E1157" s="18" t="s">
        <v>179</v>
      </c>
      <c r="F1157" s="327">
        <v>28.140000000000001</v>
      </c>
      <c r="G1157" s="39"/>
      <c r="H1157" s="45"/>
    </row>
    <row r="1158" s="2" customFormat="1">
      <c r="A1158" s="39"/>
      <c r="B1158" s="45"/>
      <c r="C1158" s="322" t="s">
        <v>2084</v>
      </c>
      <c r="D1158" s="323" t="s">
        <v>2085</v>
      </c>
      <c r="E1158" s="324" t="s">
        <v>179</v>
      </c>
      <c r="F1158" s="325">
        <v>206.612</v>
      </c>
      <c r="G1158" s="39"/>
      <c r="H1158" s="45"/>
    </row>
    <row r="1159" s="2" customFormat="1" ht="16.8" customHeight="1">
      <c r="A1159" s="39"/>
      <c r="B1159" s="45"/>
      <c r="C1159" s="326" t="s">
        <v>1</v>
      </c>
      <c r="D1159" s="326" t="s">
        <v>357</v>
      </c>
      <c r="E1159" s="18" t="s">
        <v>1</v>
      </c>
      <c r="F1159" s="327">
        <v>0</v>
      </c>
      <c r="G1159" s="39"/>
      <c r="H1159" s="45"/>
    </row>
    <row r="1160" s="2" customFormat="1" ht="16.8" customHeight="1">
      <c r="A1160" s="39"/>
      <c r="B1160" s="45"/>
      <c r="C1160" s="326" t="s">
        <v>1</v>
      </c>
      <c r="D1160" s="326" t="s">
        <v>81</v>
      </c>
      <c r="E1160" s="18" t="s">
        <v>1</v>
      </c>
      <c r="F1160" s="327">
        <v>0</v>
      </c>
      <c r="G1160" s="39"/>
      <c r="H1160" s="45"/>
    </row>
    <row r="1161" s="2" customFormat="1" ht="16.8" customHeight="1">
      <c r="A1161" s="39"/>
      <c r="B1161" s="45"/>
      <c r="C1161" s="326" t="s">
        <v>1</v>
      </c>
      <c r="D1161" s="326" t="s">
        <v>2098</v>
      </c>
      <c r="E1161" s="18" t="s">
        <v>1</v>
      </c>
      <c r="F1161" s="327">
        <v>0</v>
      </c>
      <c r="G1161" s="39"/>
      <c r="H1161" s="45"/>
    </row>
    <row r="1162" s="2" customFormat="1" ht="16.8" customHeight="1">
      <c r="A1162" s="39"/>
      <c r="B1162" s="45"/>
      <c r="C1162" s="326" t="s">
        <v>1</v>
      </c>
      <c r="D1162" s="326" t="s">
        <v>2057</v>
      </c>
      <c r="E1162" s="18" t="s">
        <v>1</v>
      </c>
      <c r="F1162" s="327">
        <v>24.98</v>
      </c>
      <c r="G1162" s="39"/>
      <c r="H1162" s="45"/>
    </row>
    <row r="1163" s="2" customFormat="1" ht="16.8" customHeight="1">
      <c r="A1163" s="39"/>
      <c r="B1163" s="45"/>
      <c r="C1163" s="326" t="s">
        <v>1</v>
      </c>
      <c r="D1163" s="326" t="s">
        <v>323</v>
      </c>
      <c r="E1163" s="18" t="s">
        <v>1</v>
      </c>
      <c r="F1163" s="327">
        <v>24.98</v>
      </c>
      <c r="G1163" s="39"/>
      <c r="H1163" s="45"/>
    </row>
    <row r="1164" s="2" customFormat="1" ht="16.8" customHeight="1">
      <c r="A1164" s="39"/>
      <c r="B1164" s="45"/>
      <c r="C1164" s="326" t="s">
        <v>1</v>
      </c>
      <c r="D1164" s="326" t="s">
        <v>324</v>
      </c>
      <c r="E1164" s="18" t="s">
        <v>1</v>
      </c>
      <c r="F1164" s="327">
        <v>0</v>
      </c>
      <c r="G1164" s="39"/>
      <c r="H1164" s="45"/>
    </row>
    <row r="1165" s="2" customFormat="1" ht="16.8" customHeight="1">
      <c r="A1165" s="39"/>
      <c r="B1165" s="45"/>
      <c r="C1165" s="326" t="s">
        <v>1</v>
      </c>
      <c r="D1165" s="326" t="s">
        <v>2099</v>
      </c>
      <c r="E1165" s="18" t="s">
        <v>1</v>
      </c>
      <c r="F1165" s="327">
        <v>0</v>
      </c>
      <c r="G1165" s="39"/>
      <c r="H1165" s="45"/>
    </row>
    <row r="1166" s="2" customFormat="1" ht="16.8" customHeight="1">
      <c r="A1166" s="39"/>
      <c r="B1166" s="45"/>
      <c r="C1166" s="326" t="s">
        <v>1</v>
      </c>
      <c r="D1166" s="326" t="s">
        <v>2100</v>
      </c>
      <c r="E1166" s="18" t="s">
        <v>1</v>
      </c>
      <c r="F1166" s="327">
        <v>12.32</v>
      </c>
      <c r="G1166" s="39"/>
      <c r="H1166" s="45"/>
    </row>
    <row r="1167" s="2" customFormat="1" ht="16.8" customHeight="1">
      <c r="A1167" s="39"/>
      <c r="B1167" s="45"/>
      <c r="C1167" s="326" t="s">
        <v>1</v>
      </c>
      <c r="D1167" s="326" t="s">
        <v>2103</v>
      </c>
      <c r="E1167" s="18" t="s">
        <v>1</v>
      </c>
      <c r="F1167" s="327">
        <v>0</v>
      </c>
      <c r="G1167" s="39"/>
      <c r="H1167" s="45"/>
    </row>
    <row r="1168" s="2" customFormat="1" ht="16.8" customHeight="1">
      <c r="A1168" s="39"/>
      <c r="B1168" s="45"/>
      <c r="C1168" s="326" t="s">
        <v>1</v>
      </c>
      <c r="D1168" s="326" t="s">
        <v>2104</v>
      </c>
      <c r="E1168" s="18" t="s">
        <v>1</v>
      </c>
      <c r="F1168" s="327">
        <v>18.129999999999999</v>
      </c>
      <c r="G1168" s="39"/>
      <c r="H1168" s="45"/>
    </row>
    <row r="1169" s="2" customFormat="1" ht="16.8" customHeight="1">
      <c r="A1169" s="39"/>
      <c r="B1169" s="45"/>
      <c r="C1169" s="326" t="s">
        <v>1</v>
      </c>
      <c r="D1169" s="326" t="s">
        <v>2107</v>
      </c>
      <c r="E1169" s="18" t="s">
        <v>1</v>
      </c>
      <c r="F1169" s="327">
        <v>0</v>
      </c>
      <c r="G1169" s="39"/>
      <c r="H1169" s="45"/>
    </row>
    <row r="1170" s="2" customFormat="1" ht="16.8" customHeight="1">
      <c r="A1170" s="39"/>
      <c r="B1170" s="45"/>
      <c r="C1170" s="326" t="s">
        <v>1</v>
      </c>
      <c r="D1170" s="326" t="s">
        <v>2108</v>
      </c>
      <c r="E1170" s="18" t="s">
        <v>1</v>
      </c>
      <c r="F1170" s="327">
        <v>19.629999999999999</v>
      </c>
      <c r="G1170" s="39"/>
      <c r="H1170" s="45"/>
    </row>
    <row r="1171" s="2" customFormat="1" ht="16.8" customHeight="1">
      <c r="A1171" s="39"/>
      <c r="B1171" s="45"/>
      <c r="C1171" s="326" t="s">
        <v>1</v>
      </c>
      <c r="D1171" s="326" t="s">
        <v>2111</v>
      </c>
      <c r="E1171" s="18" t="s">
        <v>1</v>
      </c>
      <c r="F1171" s="327">
        <v>0</v>
      </c>
      <c r="G1171" s="39"/>
      <c r="H1171" s="45"/>
    </row>
    <row r="1172" s="2" customFormat="1" ht="16.8" customHeight="1">
      <c r="A1172" s="39"/>
      <c r="B1172" s="45"/>
      <c r="C1172" s="326" t="s">
        <v>1</v>
      </c>
      <c r="D1172" s="326" t="s">
        <v>2112</v>
      </c>
      <c r="E1172" s="18" t="s">
        <v>1</v>
      </c>
      <c r="F1172" s="327">
        <v>18.640000000000001</v>
      </c>
      <c r="G1172" s="39"/>
      <c r="H1172" s="45"/>
    </row>
    <row r="1173" s="2" customFormat="1" ht="16.8" customHeight="1">
      <c r="A1173" s="39"/>
      <c r="B1173" s="45"/>
      <c r="C1173" s="326" t="s">
        <v>1</v>
      </c>
      <c r="D1173" s="326" t="s">
        <v>2115</v>
      </c>
      <c r="E1173" s="18" t="s">
        <v>1</v>
      </c>
      <c r="F1173" s="327">
        <v>0</v>
      </c>
      <c r="G1173" s="39"/>
      <c r="H1173" s="45"/>
    </row>
    <row r="1174" s="2" customFormat="1" ht="16.8" customHeight="1">
      <c r="A1174" s="39"/>
      <c r="B1174" s="45"/>
      <c r="C1174" s="326" t="s">
        <v>1</v>
      </c>
      <c r="D1174" s="326" t="s">
        <v>2116</v>
      </c>
      <c r="E1174" s="18" t="s">
        <v>1</v>
      </c>
      <c r="F1174" s="327">
        <v>17.59</v>
      </c>
      <c r="G1174" s="39"/>
      <c r="H1174" s="45"/>
    </row>
    <row r="1175" s="2" customFormat="1" ht="16.8" customHeight="1">
      <c r="A1175" s="39"/>
      <c r="B1175" s="45"/>
      <c r="C1175" s="326" t="s">
        <v>1</v>
      </c>
      <c r="D1175" s="326" t="s">
        <v>2119</v>
      </c>
      <c r="E1175" s="18" t="s">
        <v>1</v>
      </c>
      <c r="F1175" s="327">
        <v>0</v>
      </c>
      <c r="G1175" s="39"/>
      <c r="H1175" s="45"/>
    </row>
    <row r="1176" s="2" customFormat="1" ht="16.8" customHeight="1">
      <c r="A1176" s="39"/>
      <c r="B1176" s="45"/>
      <c r="C1176" s="326" t="s">
        <v>1</v>
      </c>
      <c r="D1176" s="326" t="s">
        <v>2120</v>
      </c>
      <c r="E1176" s="18" t="s">
        <v>1</v>
      </c>
      <c r="F1176" s="327">
        <v>31.190000000000001</v>
      </c>
      <c r="G1176" s="39"/>
      <c r="H1176" s="45"/>
    </row>
    <row r="1177" s="2" customFormat="1" ht="16.8" customHeight="1">
      <c r="A1177" s="39"/>
      <c r="B1177" s="45"/>
      <c r="C1177" s="326" t="s">
        <v>1</v>
      </c>
      <c r="D1177" s="326" t="s">
        <v>2125</v>
      </c>
      <c r="E1177" s="18" t="s">
        <v>1</v>
      </c>
      <c r="F1177" s="327">
        <v>0</v>
      </c>
      <c r="G1177" s="39"/>
      <c r="H1177" s="45"/>
    </row>
    <row r="1178" s="2" customFormat="1" ht="16.8" customHeight="1">
      <c r="A1178" s="39"/>
      <c r="B1178" s="45"/>
      <c r="C1178" s="326" t="s">
        <v>1</v>
      </c>
      <c r="D1178" s="326" t="s">
        <v>2126</v>
      </c>
      <c r="E1178" s="18" t="s">
        <v>1</v>
      </c>
      <c r="F1178" s="327">
        <v>14.310000000000001</v>
      </c>
      <c r="G1178" s="39"/>
      <c r="H1178" s="45"/>
    </row>
    <row r="1179" s="2" customFormat="1" ht="16.8" customHeight="1">
      <c r="A1179" s="39"/>
      <c r="B1179" s="45"/>
      <c r="C1179" s="326" t="s">
        <v>1</v>
      </c>
      <c r="D1179" s="326" t="s">
        <v>2129</v>
      </c>
      <c r="E1179" s="18" t="s">
        <v>1</v>
      </c>
      <c r="F1179" s="327">
        <v>0</v>
      </c>
      <c r="G1179" s="39"/>
      <c r="H1179" s="45"/>
    </row>
    <row r="1180" s="2" customFormat="1" ht="16.8" customHeight="1">
      <c r="A1180" s="39"/>
      <c r="B1180" s="45"/>
      <c r="C1180" s="326" t="s">
        <v>1</v>
      </c>
      <c r="D1180" s="326" t="s">
        <v>2130</v>
      </c>
      <c r="E1180" s="18" t="s">
        <v>1</v>
      </c>
      <c r="F1180" s="327">
        <v>16.550000000000001</v>
      </c>
      <c r="G1180" s="39"/>
      <c r="H1180" s="45"/>
    </row>
    <row r="1181" s="2" customFormat="1" ht="16.8" customHeight="1">
      <c r="A1181" s="39"/>
      <c r="B1181" s="45"/>
      <c r="C1181" s="326" t="s">
        <v>1</v>
      </c>
      <c r="D1181" s="326" t="s">
        <v>2134</v>
      </c>
      <c r="E1181" s="18" t="s">
        <v>1</v>
      </c>
      <c r="F1181" s="327">
        <v>0</v>
      </c>
      <c r="G1181" s="39"/>
      <c r="H1181" s="45"/>
    </row>
    <row r="1182" s="2" customFormat="1" ht="16.8" customHeight="1">
      <c r="A1182" s="39"/>
      <c r="B1182" s="45"/>
      <c r="C1182" s="326" t="s">
        <v>1</v>
      </c>
      <c r="D1182" s="326" t="s">
        <v>2135</v>
      </c>
      <c r="E1182" s="18" t="s">
        <v>1</v>
      </c>
      <c r="F1182" s="327">
        <v>14.949999999999999</v>
      </c>
      <c r="G1182" s="39"/>
      <c r="H1182" s="45"/>
    </row>
    <row r="1183" s="2" customFormat="1" ht="16.8" customHeight="1">
      <c r="A1183" s="39"/>
      <c r="B1183" s="45"/>
      <c r="C1183" s="326" t="s">
        <v>1</v>
      </c>
      <c r="D1183" s="326" t="s">
        <v>2138</v>
      </c>
      <c r="E1183" s="18" t="s">
        <v>1</v>
      </c>
      <c r="F1183" s="327">
        <v>0</v>
      </c>
      <c r="G1183" s="39"/>
      <c r="H1183" s="45"/>
    </row>
    <row r="1184" s="2" customFormat="1" ht="16.8" customHeight="1">
      <c r="A1184" s="39"/>
      <c r="B1184" s="45"/>
      <c r="C1184" s="326" t="s">
        <v>1</v>
      </c>
      <c r="D1184" s="326" t="s">
        <v>2139</v>
      </c>
      <c r="E1184" s="18" t="s">
        <v>1</v>
      </c>
      <c r="F1184" s="327">
        <v>19.620000000000001</v>
      </c>
      <c r="G1184" s="39"/>
      <c r="H1184" s="45"/>
    </row>
    <row r="1185" s="2" customFormat="1" ht="16.8" customHeight="1">
      <c r="A1185" s="39"/>
      <c r="B1185" s="45"/>
      <c r="C1185" s="326" t="s">
        <v>1</v>
      </c>
      <c r="D1185" s="326" t="s">
        <v>2144</v>
      </c>
      <c r="E1185" s="18" t="s">
        <v>1</v>
      </c>
      <c r="F1185" s="327">
        <v>0</v>
      </c>
      <c r="G1185" s="39"/>
      <c r="H1185" s="45"/>
    </row>
    <row r="1186" s="2" customFormat="1" ht="16.8" customHeight="1">
      <c r="A1186" s="39"/>
      <c r="B1186" s="45"/>
      <c r="C1186" s="326" t="s">
        <v>1</v>
      </c>
      <c r="D1186" s="326" t="s">
        <v>2145</v>
      </c>
      <c r="E1186" s="18" t="s">
        <v>1</v>
      </c>
      <c r="F1186" s="327">
        <v>14.23</v>
      </c>
      <c r="G1186" s="39"/>
      <c r="H1186" s="45"/>
    </row>
    <row r="1187" s="2" customFormat="1" ht="16.8" customHeight="1">
      <c r="A1187" s="39"/>
      <c r="B1187" s="45"/>
      <c r="C1187" s="326" t="s">
        <v>1</v>
      </c>
      <c r="D1187" s="326" t="s">
        <v>323</v>
      </c>
      <c r="E1187" s="18" t="s">
        <v>1</v>
      </c>
      <c r="F1187" s="327">
        <v>197.16</v>
      </c>
      <c r="G1187" s="39"/>
      <c r="H1187" s="45"/>
    </row>
    <row r="1188" s="2" customFormat="1" ht="16.8" customHeight="1">
      <c r="A1188" s="39"/>
      <c r="B1188" s="45"/>
      <c r="C1188" s="326" t="s">
        <v>1</v>
      </c>
      <c r="D1188" s="326" t="s">
        <v>3257</v>
      </c>
      <c r="E1188" s="18" t="s">
        <v>1</v>
      </c>
      <c r="F1188" s="327">
        <v>0</v>
      </c>
      <c r="G1188" s="39"/>
      <c r="H1188" s="45"/>
    </row>
    <row r="1189" s="2" customFormat="1" ht="16.8" customHeight="1">
      <c r="A1189" s="39"/>
      <c r="B1189" s="45"/>
      <c r="C1189" s="326" t="s">
        <v>1</v>
      </c>
      <c r="D1189" s="326" t="s">
        <v>2103</v>
      </c>
      <c r="E1189" s="18" t="s">
        <v>1</v>
      </c>
      <c r="F1189" s="327">
        <v>0</v>
      </c>
      <c r="G1189" s="39"/>
      <c r="H1189" s="45"/>
    </row>
    <row r="1190" s="2" customFormat="1" ht="16.8" customHeight="1">
      <c r="A1190" s="39"/>
      <c r="B1190" s="45"/>
      <c r="C1190" s="326" t="s">
        <v>1</v>
      </c>
      <c r="D1190" s="326" t="s">
        <v>3258</v>
      </c>
      <c r="E1190" s="18" t="s">
        <v>1</v>
      </c>
      <c r="F1190" s="327">
        <v>-2.52</v>
      </c>
      <c r="G1190" s="39"/>
      <c r="H1190" s="45"/>
    </row>
    <row r="1191" s="2" customFormat="1" ht="16.8" customHeight="1">
      <c r="A1191" s="39"/>
      <c r="B1191" s="45"/>
      <c r="C1191" s="326" t="s">
        <v>1</v>
      </c>
      <c r="D1191" s="326" t="s">
        <v>3259</v>
      </c>
      <c r="E1191" s="18" t="s">
        <v>1</v>
      </c>
      <c r="F1191" s="327">
        <v>-0.44400000000000001</v>
      </c>
      <c r="G1191" s="39"/>
      <c r="H1191" s="45"/>
    </row>
    <row r="1192" s="2" customFormat="1" ht="16.8" customHeight="1">
      <c r="A1192" s="39"/>
      <c r="B1192" s="45"/>
      <c r="C1192" s="326" t="s">
        <v>1</v>
      </c>
      <c r="D1192" s="326" t="s">
        <v>2107</v>
      </c>
      <c r="E1192" s="18" t="s">
        <v>1</v>
      </c>
      <c r="F1192" s="327">
        <v>0</v>
      </c>
      <c r="G1192" s="39"/>
      <c r="H1192" s="45"/>
    </row>
    <row r="1193" s="2" customFormat="1" ht="16.8" customHeight="1">
      <c r="A1193" s="39"/>
      <c r="B1193" s="45"/>
      <c r="C1193" s="326" t="s">
        <v>1</v>
      </c>
      <c r="D1193" s="326" t="s">
        <v>3260</v>
      </c>
      <c r="E1193" s="18" t="s">
        <v>1</v>
      </c>
      <c r="F1193" s="327">
        <v>-3.0219999999999998</v>
      </c>
      <c r="G1193" s="39"/>
      <c r="H1193" s="45"/>
    </row>
    <row r="1194" s="2" customFormat="1" ht="16.8" customHeight="1">
      <c r="A1194" s="39"/>
      <c r="B1194" s="45"/>
      <c r="C1194" s="326" t="s">
        <v>1</v>
      </c>
      <c r="D1194" s="326" t="s">
        <v>3261</v>
      </c>
      <c r="E1194" s="18" t="s">
        <v>1</v>
      </c>
      <c r="F1194" s="327">
        <v>-0.53200000000000003</v>
      </c>
      <c r="G1194" s="39"/>
      <c r="H1194" s="45"/>
    </row>
    <row r="1195" s="2" customFormat="1" ht="16.8" customHeight="1">
      <c r="A1195" s="39"/>
      <c r="B1195" s="45"/>
      <c r="C1195" s="326" t="s">
        <v>1</v>
      </c>
      <c r="D1195" s="326" t="s">
        <v>2111</v>
      </c>
      <c r="E1195" s="18" t="s">
        <v>1</v>
      </c>
      <c r="F1195" s="327">
        <v>0</v>
      </c>
      <c r="G1195" s="39"/>
      <c r="H1195" s="45"/>
    </row>
    <row r="1196" s="2" customFormat="1" ht="16.8" customHeight="1">
      <c r="A1196" s="39"/>
      <c r="B1196" s="45"/>
      <c r="C1196" s="326" t="s">
        <v>1</v>
      </c>
      <c r="D1196" s="326" t="s">
        <v>3249</v>
      </c>
      <c r="E1196" s="18" t="s">
        <v>1</v>
      </c>
      <c r="F1196" s="327">
        <v>2.8769999999999998</v>
      </c>
      <c r="G1196" s="39"/>
      <c r="H1196" s="45"/>
    </row>
    <row r="1197" s="2" customFormat="1" ht="16.8" customHeight="1">
      <c r="A1197" s="39"/>
      <c r="B1197" s="45"/>
      <c r="C1197" s="326" t="s">
        <v>1</v>
      </c>
      <c r="D1197" s="326" t="s">
        <v>3262</v>
      </c>
      <c r="E1197" s="18" t="s">
        <v>1</v>
      </c>
      <c r="F1197" s="327">
        <v>-0.50700000000000001</v>
      </c>
      <c r="G1197" s="39"/>
      <c r="H1197" s="45"/>
    </row>
    <row r="1198" s="2" customFormat="1" ht="16.8" customHeight="1">
      <c r="A1198" s="39"/>
      <c r="B1198" s="45"/>
      <c r="C1198" s="326" t="s">
        <v>1</v>
      </c>
      <c r="D1198" s="326" t="s">
        <v>2115</v>
      </c>
      <c r="E1198" s="18" t="s">
        <v>1</v>
      </c>
      <c r="F1198" s="327">
        <v>0</v>
      </c>
      <c r="G1198" s="39"/>
      <c r="H1198" s="45"/>
    </row>
    <row r="1199" s="2" customFormat="1" ht="16.8" customHeight="1">
      <c r="A1199" s="39"/>
      <c r="B1199" s="45"/>
      <c r="C1199" s="326" t="s">
        <v>1</v>
      </c>
      <c r="D1199" s="326" t="s">
        <v>3263</v>
      </c>
      <c r="E1199" s="18" t="s">
        <v>1</v>
      </c>
      <c r="F1199" s="327">
        <v>-0.498</v>
      </c>
      <c r="G1199" s="39"/>
      <c r="H1199" s="45"/>
    </row>
    <row r="1200" s="2" customFormat="1" ht="16.8" customHeight="1">
      <c r="A1200" s="39"/>
      <c r="B1200" s="45"/>
      <c r="C1200" s="326" t="s">
        <v>1</v>
      </c>
      <c r="D1200" s="326" t="s">
        <v>3264</v>
      </c>
      <c r="E1200" s="18" t="s">
        <v>1</v>
      </c>
      <c r="F1200" s="327">
        <v>-2.827</v>
      </c>
      <c r="G1200" s="39"/>
      <c r="H1200" s="45"/>
    </row>
    <row r="1201" s="2" customFormat="1" ht="16.8" customHeight="1">
      <c r="A1201" s="39"/>
      <c r="B1201" s="45"/>
      <c r="C1201" s="326" t="s">
        <v>1</v>
      </c>
      <c r="D1201" s="326" t="s">
        <v>2119</v>
      </c>
      <c r="E1201" s="18" t="s">
        <v>1</v>
      </c>
      <c r="F1201" s="327">
        <v>0</v>
      </c>
      <c r="G1201" s="39"/>
      <c r="H1201" s="45"/>
    </row>
    <row r="1202" s="2" customFormat="1" ht="16.8" customHeight="1">
      <c r="A1202" s="39"/>
      <c r="B1202" s="45"/>
      <c r="C1202" s="326" t="s">
        <v>1</v>
      </c>
      <c r="D1202" s="326" t="s">
        <v>3265</v>
      </c>
      <c r="E1202" s="18" t="s">
        <v>1</v>
      </c>
      <c r="F1202" s="327">
        <v>-2.2999999999999998</v>
      </c>
      <c r="G1202" s="39"/>
      <c r="H1202" s="45"/>
    </row>
    <row r="1203" s="2" customFormat="1" ht="16.8" customHeight="1">
      <c r="A1203" s="39"/>
      <c r="B1203" s="45"/>
      <c r="C1203" s="326" t="s">
        <v>1</v>
      </c>
      <c r="D1203" s="326" t="s">
        <v>2129</v>
      </c>
      <c r="E1203" s="18" t="s">
        <v>1</v>
      </c>
      <c r="F1203" s="327">
        <v>0</v>
      </c>
      <c r="G1203" s="39"/>
      <c r="H1203" s="45"/>
    </row>
    <row r="1204" s="2" customFormat="1" ht="16.8" customHeight="1">
      <c r="A1204" s="39"/>
      <c r="B1204" s="45"/>
      <c r="C1204" s="326" t="s">
        <v>1</v>
      </c>
      <c r="D1204" s="326" t="s">
        <v>3266</v>
      </c>
      <c r="E1204" s="18" t="s">
        <v>1</v>
      </c>
      <c r="F1204" s="327">
        <v>-2.347</v>
      </c>
      <c r="G1204" s="39"/>
      <c r="H1204" s="45"/>
    </row>
    <row r="1205" s="2" customFormat="1" ht="16.8" customHeight="1">
      <c r="A1205" s="39"/>
      <c r="B1205" s="45"/>
      <c r="C1205" s="326" t="s">
        <v>1</v>
      </c>
      <c r="D1205" s="326" t="s">
        <v>3267</v>
      </c>
      <c r="E1205" s="18" t="s">
        <v>1</v>
      </c>
      <c r="F1205" s="327">
        <v>-0.40799999999999997</v>
      </c>
      <c r="G1205" s="39"/>
      <c r="H1205" s="45"/>
    </row>
    <row r="1206" s="2" customFormat="1" ht="16.8" customHeight="1">
      <c r="A1206" s="39"/>
      <c r="B1206" s="45"/>
      <c r="C1206" s="326" t="s">
        <v>1</v>
      </c>
      <c r="D1206" s="326" t="s">
        <v>2138</v>
      </c>
      <c r="E1206" s="18" t="s">
        <v>1</v>
      </c>
      <c r="F1206" s="327">
        <v>0</v>
      </c>
      <c r="G1206" s="39"/>
      <c r="H1206" s="45"/>
    </row>
    <row r="1207" s="2" customFormat="1" ht="16.8" customHeight="1">
      <c r="A1207" s="39"/>
      <c r="B1207" s="45"/>
      <c r="C1207" s="326" t="s">
        <v>1</v>
      </c>
      <c r="D1207" s="326" t="s">
        <v>3268</v>
      </c>
      <c r="E1207" s="18" t="s">
        <v>1</v>
      </c>
      <c r="F1207" s="327">
        <v>-2.556</v>
      </c>
      <c r="G1207" s="39"/>
      <c r="H1207" s="45"/>
    </row>
    <row r="1208" s="2" customFormat="1" ht="16.8" customHeight="1">
      <c r="A1208" s="39"/>
      <c r="B1208" s="45"/>
      <c r="C1208" s="326" t="s">
        <v>1</v>
      </c>
      <c r="D1208" s="326" t="s">
        <v>3259</v>
      </c>
      <c r="E1208" s="18" t="s">
        <v>1</v>
      </c>
      <c r="F1208" s="327">
        <v>-0.44400000000000001</v>
      </c>
      <c r="G1208" s="39"/>
      <c r="H1208" s="45"/>
    </row>
    <row r="1209" s="2" customFormat="1" ht="16.8" customHeight="1">
      <c r="A1209" s="39"/>
      <c r="B1209" s="45"/>
      <c r="C1209" s="326" t="s">
        <v>1</v>
      </c>
      <c r="D1209" s="326" t="s">
        <v>323</v>
      </c>
      <c r="E1209" s="18" t="s">
        <v>1</v>
      </c>
      <c r="F1209" s="327">
        <v>-15.528000000000001</v>
      </c>
      <c r="G1209" s="39"/>
      <c r="H1209" s="45"/>
    </row>
    <row r="1210" s="2" customFormat="1" ht="16.8" customHeight="1">
      <c r="A1210" s="39"/>
      <c r="B1210" s="45"/>
      <c r="C1210" s="326" t="s">
        <v>1</v>
      </c>
      <c r="D1210" s="326" t="s">
        <v>283</v>
      </c>
      <c r="E1210" s="18" t="s">
        <v>1</v>
      </c>
      <c r="F1210" s="327">
        <v>206.612</v>
      </c>
      <c r="G1210" s="39"/>
      <c r="H1210" s="45"/>
    </row>
    <row r="1211" s="2" customFormat="1" ht="16.8" customHeight="1">
      <c r="A1211" s="39"/>
      <c r="B1211" s="45"/>
      <c r="C1211" s="328" t="s">
        <v>3168</v>
      </c>
      <c r="D1211" s="39"/>
      <c r="E1211" s="39"/>
      <c r="F1211" s="39"/>
      <c r="G1211" s="39"/>
      <c r="H1211" s="45"/>
    </row>
    <row r="1212" s="2" customFormat="1" ht="16.8" customHeight="1">
      <c r="A1212" s="39"/>
      <c r="B1212" s="45"/>
      <c r="C1212" s="326" t="s">
        <v>540</v>
      </c>
      <c r="D1212" s="326" t="s">
        <v>541</v>
      </c>
      <c r="E1212" s="18" t="s">
        <v>179</v>
      </c>
      <c r="F1212" s="327">
        <v>264.95400000000001</v>
      </c>
      <c r="G1212" s="39"/>
      <c r="H1212" s="45"/>
    </row>
    <row r="1213" s="2" customFormat="1" ht="16.8" customHeight="1">
      <c r="A1213" s="39"/>
      <c r="B1213" s="45"/>
      <c r="C1213" s="326" t="s">
        <v>549</v>
      </c>
      <c r="D1213" s="326" t="s">
        <v>550</v>
      </c>
      <c r="E1213" s="18" t="s">
        <v>179</v>
      </c>
      <c r="F1213" s="327">
        <v>334.11399999999998</v>
      </c>
      <c r="G1213" s="39"/>
      <c r="H1213" s="45"/>
    </row>
    <row r="1214" s="2" customFormat="1" ht="16.8" customHeight="1">
      <c r="A1214" s="39"/>
      <c r="B1214" s="45"/>
      <c r="C1214" s="326" t="s">
        <v>2281</v>
      </c>
      <c r="D1214" s="326" t="s">
        <v>2282</v>
      </c>
      <c r="E1214" s="18" t="s">
        <v>179</v>
      </c>
      <c r="F1214" s="327">
        <v>334.11399999999998</v>
      </c>
      <c r="G1214" s="39"/>
      <c r="H1214" s="45"/>
    </row>
    <row r="1215" s="2" customFormat="1" ht="16.8" customHeight="1">
      <c r="A1215" s="39"/>
      <c r="B1215" s="45"/>
      <c r="C1215" s="326" t="s">
        <v>2292</v>
      </c>
      <c r="D1215" s="326" t="s">
        <v>2293</v>
      </c>
      <c r="E1215" s="18" t="s">
        <v>179</v>
      </c>
      <c r="F1215" s="327">
        <v>206.612</v>
      </c>
      <c r="G1215" s="39"/>
      <c r="H1215" s="45"/>
    </row>
    <row r="1216" s="2" customFormat="1" ht="16.8" customHeight="1">
      <c r="A1216" s="39"/>
      <c r="B1216" s="45"/>
      <c r="C1216" s="322" t="s">
        <v>3269</v>
      </c>
      <c r="D1216" s="323" t="s">
        <v>3270</v>
      </c>
      <c r="E1216" s="324" t="s">
        <v>179</v>
      </c>
      <c r="F1216" s="325">
        <v>81.560000000000002</v>
      </c>
      <c r="G1216" s="39"/>
      <c r="H1216" s="45"/>
    </row>
    <row r="1217" s="2" customFormat="1" ht="16.8" customHeight="1">
      <c r="A1217" s="39"/>
      <c r="B1217" s="45"/>
      <c r="C1217" s="326" t="s">
        <v>1</v>
      </c>
      <c r="D1217" s="326" t="s">
        <v>3171</v>
      </c>
      <c r="E1217" s="18" t="s">
        <v>1</v>
      </c>
      <c r="F1217" s="327">
        <v>0</v>
      </c>
      <c r="G1217" s="39"/>
      <c r="H1217" s="45"/>
    </row>
    <row r="1218" s="2" customFormat="1" ht="16.8" customHeight="1">
      <c r="A1218" s="39"/>
      <c r="B1218" s="45"/>
      <c r="C1218" s="326" t="s">
        <v>1</v>
      </c>
      <c r="D1218" s="326" t="s">
        <v>3194</v>
      </c>
      <c r="E1218" s="18" t="s">
        <v>1</v>
      </c>
      <c r="F1218" s="327">
        <v>0</v>
      </c>
      <c r="G1218" s="39"/>
      <c r="H1218" s="45"/>
    </row>
    <row r="1219" s="2" customFormat="1" ht="16.8" customHeight="1">
      <c r="A1219" s="39"/>
      <c r="B1219" s="45"/>
      <c r="C1219" s="326" t="s">
        <v>1</v>
      </c>
      <c r="D1219" s="326" t="s">
        <v>3195</v>
      </c>
      <c r="E1219" s="18" t="s">
        <v>1</v>
      </c>
      <c r="F1219" s="327">
        <v>24.350000000000001</v>
      </c>
      <c r="G1219" s="39"/>
      <c r="H1219" s="45"/>
    </row>
    <row r="1220" s="2" customFormat="1" ht="16.8" customHeight="1">
      <c r="A1220" s="39"/>
      <c r="B1220" s="45"/>
      <c r="C1220" s="326" t="s">
        <v>1</v>
      </c>
      <c r="D1220" s="326" t="s">
        <v>3196</v>
      </c>
      <c r="E1220" s="18" t="s">
        <v>1</v>
      </c>
      <c r="F1220" s="327">
        <v>0</v>
      </c>
      <c r="G1220" s="39"/>
      <c r="H1220" s="45"/>
    </row>
    <row r="1221" s="2" customFormat="1" ht="16.8" customHeight="1">
      <c r="A1221" s="39"/>
      <c r="B1221" s="45"/>
      <c r="C1221" s="326" t="s">
        <v>1</v>
      </c>
      <c r="D1221" s="326" t="s">
        <v>3197</v>
      </c>
      <c r="E1221" s="18" t="s">
        <v>1</v>
      </c>
      <c r="F1221" s="327">
        <v>3.4199999999999999</v>
      </c>
      <c r="G1221" s="39"/>
      <c r="H1221" s="45"/>
    </row>
    <row r="1222" s="2" customFormat="1" ht="16.8" customHeight="1">
      <c r="A1222" s="39"/>
      <c r="B1222" s="45"/>
      <c r="C1222" s="326" t="s">
        <v>1</v>
      </c>
      <c r="D1222" s="326" t="s">
        <v>3198</v>
      </c>
      <c r="E1222" s="18" t="s">
        <v>1</v>
      </c>
      <c r="F1222" s="327">
        <v>0</v>
      </c>
      <c r="G1222" s="39"/>
      <c r="H1222" s="45"/>
    </row>
    <row r="1223" s="2" customFormat="1" ht="16.8" customHeight="1">
      <c r="A1223" s="39"/>
      <c r="B1223" s="45"/>
      <c r="C1223" s="326" t="s">
        <v>1</v>
      </c>
      <c r="D1223" s="326" t="s">
        <v>3199</v>
      </c>
      <c r="E1223" s="18" t="s">
        <v>1</v>
      </c>
      <c r="F1223" s="327">
        <v>16.68</v>
      </c>
      <c r="G1223" s="39"/>
      <c r="H1223" s="45"/>
    </row>
    <row r="1224" s="2" customFormat="1" ht="16.8" customHeight="1">
      <c r="A1224" s="39"/>
      <c r="B1224" s="45"/>
      <c r="C1224" s="326" t="s">
        <v>1</v>
      </c>
      <c r="D1224" s="326" t="s">
        <v>3202</v>
      </c>
      <c r="E1224" s="18" t="s">
        <v>1</v>
      </c>
      <c r="F1224" s="327">
        <v>0</v>
      </c>
      <c r="G1224" s="39"/>
      <c r="H1224" s="45"/>
    </row>
    <row r="1225" s="2" customFormat="1" ht="16.8" customHeight="1">
      <c r="A1225" s="39"/>
      <c r="B1225" s="45"/>
      <c r="C1225" s="326" t="s">
        <v>1</v>
      </c>
      <c r="D1225" s="326" t="s">
        <v>260</v>
      </c>
      <c r="E1225" s="18" t="s">
        <v>1</v>
      </c>
      <c r="F1225" s="327">
        <v>4</v>
      </c>
      <c r="G1225" s="39"/>
      <c r="H1225" s="45"/>
    </row>
    <row r="1226" s="2" customFormat="1" ht="16.8" customHeight="1">
      <c r="A1226" s="39"/>
      <c r="B1226" s="45"/>
      <c r="C1226" s="326" t="s">
        <v>1</v>
      </c>
      <c r="D1226" s="326" t="s">
        <v>3203</v>
      </c>
      <c r="E1226" s="18" t="s">
        <v>1</v>
      </c>
      <c r="F1226" s="327">
        <v>0</v>
      </c>
      <c r="G1226" s="39"/>
      <c r="H1226" s="45"/>
    </row>
    <row r="1227" s="2" customFormat="1" ht="16.8" customHeight="1">
      <c r="A1227" s="39"/>
      <c r="B1227" s="45"/>
      <c r="C1227" s="326" t="s">
        <v>1</v>
      </c>
      <c r="D1227" s="326" t="s">
        <v>3204</v>
      </c>
      <c r="E1227" s="18" t="s">
        <v>1</v>
      </c>
      <c r="F1227" s="327">
        <v>14.890000000000001</v>
      </c>
      <c r="G1227" s="39"/>
      <c r="H1227" s="45"/>
    </row>
    <row r="1228" s="2" customFormat="1" ht="16.8" customHeight="1">
      <c r="A1228" s="39"/>
      <c r="B1228" s="45"/>
      <c r="C1228" s="326" t="s">
        <v>1</v>
      </c>
      <c r="D1228" s="326" t="s">
        <v>3207</v>
      </c>
      <c r="E1228" s="18" t="s">
        <v>1</v>
      </c>
      <c r="F1228" s="327">
        <v>0</v>
      </c>
      <c r="G1228" s="39"/>
      <c r="H1228" s="45"/>
    </row>
    <row r="1229" s="2" customFormat="1" ht="16.8" customHeight="1">
      <c r="A1229" s="39"/>
      <c r="B1229" s="45"/>
      <c r="C1229" s="326" t="s">
        <v>1</v>
      </c>
      <c r="D1229" s="326" t="s">
        <v>3208</v>
      </c>
      <c r="E1229" s="18" t="s">
        <v>1</v>
      </c>
      <c r="F1229" s="327">
        <v>3.9700000000000002</v>
      </c>
      <c r="G1229" s="39"/>
      <c r="H1229" s="45"/>
    </row>
    <row r="1230" s="2" customFormat="1" ht="16.8" customHeight="1">
      <c r="A1230" s="39"/>
      <c r="B1230" s="45"/>
      <c r="C1230" s="326" t="s">
        <v>1</v>
      </c>
      <c r="D1230" s="326" t="s">
        <v>3209</v>
      </c>
      <c r="E1230" s="18" t="s">
        <v>1</v>
      </c>
      <c r="F1230" s="327">
        <v>0</v>
      </c>
      <c r="G1230" s="39"/>
      <c r="H1230" s="45"/>
    </row>
    <row r="1231" s="2" customFormat="1" ht="16.8" customHeight="1">
      <c r="A1231" s="39"/>
      <c r="B1231" s="45"/>
      <c r="C1231" s="326" t="s">
        <v>1</v>
      </c>
      <c r="D1231" s="326" t="s">
        <v>3210</v>
      </c>
      <c r="E1231" s="18" t="s">
        <v>1</v>
      </c>
      <c r="F1231" s="327">
        <v>14.25</v>
      </c>
      <c r="G1231" s="39"/>
      <c r="H1231" s="45"/>
    </row>
    <row r="1232" s="2" customFormat="1" ht="16.8" customHeight="1">
      <c r="A1232" s="39"/>
      <c r="B1232" s="45"/>
      <c r="C1232" s="326" t="s">
        <v>1</v>
      </c>
      <c r="D1232" s="326" t="s">
        <v>283</v>
      </c>
      <c r="E1232" s="18" t="s">
        <v>1</v>
      </c>
      <c r="F1232" s="327">
        <v>81.560000000000002</v>
      </c>
      <c r="G1232" s="39"/>
      <c r="H1232" s="45"/>
    </row>
    <row r="1233" s="2" customFormat="1" ht="16.8" customHeight="1">
      <c r="A1233" s="39"/>
      <c r="B1233" s="45"/>
      <c r="C1233" s="322" t="s">
        <v>3271</v>
      </c>
      <c r="D1233" s="323" t="s">
        <v>3272</v>
      </c>
      <c r="E1233" s="324" t="s">
        <v>179</v>
      </c>
      <c r="F1233" s="325">
        <v>9.9499999999999993</v>
      </c>
      <c r="G1233" s="39"/>
      <c r="H1233" s="45"/>
    </row>
    <row r="1234" s="2" customFormat="1" ht="16.8" customHeight="1">
      <c r="A1234" s="39"/>
      <c r="B1234" s="45"/>
      <c r="C1234" s="326" t="s">
        <v>1</v>
      </c>
      <c r="D1234" s="326" t="s">
        <v>3171</v>
      </c>
      <c r="E1234" s="18" t="s">
        <v>1</v>
      </c>
      <c r="F1234" s="327">
        <v>0</v>
      </c>
      <c r="G1234" s="39"/>
      <c r="H1234" s="45"/>
    </row>
    <row r="1235" s="2" customFormat="1" ht="16.8" customHeight="1">
      <c r="A1235" s="39"/>
      <c r="B1235" s="45"/>
      <c r="C1235" s="326" t="s">
        <v>1</v>
      </c>
      <c r="D1235" s="326" t="s">
        <v>3200</v>
      </c>
      <c r="E1235" s="18" t="s">
        <v>1</v>
      </c>
      <c r="F1235" s="327">
        <v>0</v>
      </c>
      <c r="G1235" s="39"/>
      <c r="H1235" s="45"/>
    </row>
    <row r="1236" s="2" customFormat="1" ht="16.8" customHeight="1">
      <c r="A1236" s="39"/>
      <c r="B1236" s="45"/>
      <c r="C1236" s="326" t="s">
        <v>1</v>
      </c>
      <c r="D1236" s="326" t="s">
        <v>3201</v>
      </c>
      <c r="E1236" s="18" t="s">
        <v>1</v>
      </c>
      <c r="F1236" s="327">
        <v>3.2000000000000002</v>
      </c>
      <c r="G1236" s="39"/>
      <c r="H1236" s="45"/>
    </row>
    <row r="1237" s="2" customFormat="1" ht="16.8" customHeight="1">
      <c r="A1237" s="39"/>
      <c r="B1237" s="45"/>
      <c r="C1237" s="326" t="s">
        <v>1</v>
      </c>
      <c r="D1237" s="326" t="s">
        <v>3205</v>
      </c>
      <c r="E1237" s="18" t="s">
        <v>1</v>
      </c>
      <c r="F1237" s="327">
        <v>0</v>
      </c>
      <c r="G1237" s="39"/>
      <c r="H1237" s="45"/>
    </row>
    <row r="1238" s="2" customFormat="1" ht="16.8" customHeight="1">
      <c r="A1238" s="39"/>
      <c r="B1238" s="45"/>
      <c r="C1238" s="326" t="s">
        <v>1</v>
      </c>
      <c r="D1238" s="326" t="s">
        <v>3206</v>
      </c>
      <c r="E1238" s="18" t="s">
        <v>1</v>
      </c>
      <c r="F1238" s="327">
        <v>3.3700000000000001</v>
      </c>
      <c r="G1238" s="39"/>
      <c r="H1238" s="45"/>
    </row>
    <row r="1239" s="2" customFormat="1" ht="16.8" customHeight="1">
      <c r="A1239" s="39"/>
      <c r="B1239" s="45"/>
      <c r="C1239" s="326" t="s">
        <v>1</v>
      </c>
      <c r="D1239" s="326" t="s">
        <v>3211</v>
      </c>
      <c r="E1239" s="18" t="s">
        <v>1</v>
      </c>
      <c r="F1239" s="327">
        <v>0</v>
      </c>
      <c r="G1239" s="39"/>
      <c r="H1239" s="45"/>
    </row>
    <row r="1240" s="2" customFormat="1" ht="16.8" customHeight="1">
      <c r="A1240" s="39"/>
      <c r="B1240" s="45"/>
      <c r="C1240" s="326" t="s">
        <v>1</v>
      </c>
      <c r="D1240" s="326" t="s">
        <v>3212</v>
      </c>
      <c r="E1240" s="18" t="s">
        <v>1</v>
      </c>
      <c r="F1240" s="327">
        <v>3.3799999999999999</v>
      </c>
      <c r="G1240" s="39"/>
      <c r="H1240" s="45"/>
    </row>
    <row r="1241" s="2" customFormat="1" ht="16.8" customHeight="1">
      <c r="A1241" s="39"/>
      <c r="B1241" s="45"/>
      <c r="C1241" s="326" t="s">
        <v>1</v>
      </c>
      <c r="D1241" s="326" t="s">
        <v>283</v>
      </c>
      <c r="E1241" s="18" t="s">
        <v>1</v>
      </c>
      <c r="F1241" s="327">
        <v>9.9499999999999993</v>
      </c>
      <c r="G1241" s="39"/>
      <c r="H1241" s="45"/>
    </row>
    <row r="1242" s="2" customFormat="1" ht="16.8" customHeight="1">
      <c r="A1242" s="39"/>
      <c r="B1242" s="45"/>
      <c r="C1242" s="322" t="s">
        <v>3273</v>
      </c>
      <c r="D1242" s="323" t="s">
        <v>3274</v>
      </c>
      <c r="E1242" s="324" t="s">
        <v>179</v>
      </c>
      <c r="F1242" s="325">
        <v>110.37000000000001</v>
      </c>
      <c r="G1242" s="39"/>
      <c r="H1242" s="45"/>
    </row>
    <row r="1243" s="2" customFormat="1" ht="16.8" customHeight="1">
      <c r="A1243" s="39"/>
      <c r="B1243" s="45"/>
      <c r="C1243" s="326" t="s">
        <v>1</v>
      </c>
      <c r="D1243" s="326" t="s">
        <v>3171</v>
      </c>
      <c r="E1243" s="18" t="s">
        <v>1</v>
      </c>
      <c r="F1243" s="327">
        <v>0</v>
      </c>
      <c r="G1243" s="39"/>
      <c r="H1243" s="45"/>
    </row>
    <row r="1244" s="2" customFormat="1" ht="16.8" customHeight="1">
      <c r="A1244" s="39"/>
      <c r="B1244" s="45"/>
      <c r="C1244" s="326" t="s">
        <v>1</v>
      </c>
      <c r="D1244" s="326" t="s">
        <v>3213</v>
      </c>
      <c r="E1244" s="18" t="s">
        <v>1</v>
      </c>
      <c r="F1244" s="327">
        <v>0</v>
      </c>
      <c r="G1244" s="39"/>
      <c r="H1244" s="45"/>
    </row>
    <row r="1245" s="2" customFormat="1" ht="16.8" customHeight="1">
      <c r="A1245" s="39"/>
      <c r="B1245" s="45"/>
      <c r="C1245" s="326" t="s">
        <v>1</v>
      </c>
      <c r="D1245" s="326" t="s">
        <v>2552</v>
      </c>
      <c r="E1245" s="18" t="s">
        <v>1</v>
      </c>
      <c r="F1245" s="327">
        <v>2.6000000000000001</v>
      </c>
      <c r="G1245" s="39"/>
      <c r="H1245" s="45"/>
    </row>
    <row r="1246" s="2" customFormat="1" ht="16.8" customHeight="1">
      <c r="A1246" s="39"/>
      <c r="B1246" s="45"/>
      <c r="C1246" s="326" t="s">
        <v>1</v>
      </c>
      <c r="D1246" s="326" t="s">
        <v>3214</v>
      </c>
      <c r="E1246" s="18" t="s">
        <v>1</v>
      </c>
      <c r="F1246" s="327">
        <v>0</v>
      </c>
      <c r="G1246" s="39"/>
      <c r="H1246" s="45"/>
    </row>
    <row r="1247" s="2" customFormat="1" ht="16.8" customHeight="1">
      <c r="A1247" s="39"/>
      <c r="B1247" s="45"/>
      <c r="C1247" s="326" t="s">
        <v>1</v>
      </c>
      <c r="D1247" s="326" t="s">
        <v>3215</v>
      </c>
      <c r="E1247" s="18" t="s">
        <v>1</v>
      </c>
      <c r="F1247" s="327">
        <v>27.690000000000001</v>
      </c>
      <c r="G1247" s="39"/>
      <c r="H1247" s="45"/>
    </row>
    <row r="1248" s="2" customFormat="1" ht="16.8" customHeight="1">
      <c r="A1248" s="39"/>
      <c r="B1248" s="45"/>
      <c r="C1248" s="326" t="s">
        <v>1</v>
      </c>
      <c r="D1248" s="326" t="s">
        <v>3218</v>
      </c>
      <c r="E1248" s="18" t="s">
        <v>1</v>
      </c>
      <c r="F1248" s="327">
        <v>0</v>
      </c>
      <c r="G1248" s="39"/>
      <c r="H1248" s="45"/>
    </row>
    <row r="1249" s="2" customFormat="1" ht="16.8" customHeight="1">
      <c r="A1249" s="39"/>
      <c r="B1249" s="45"/>
      <c r="C1249" s="326" t="s">
        <v>1</v>
      </c>
      <c r="D1249" s="326" t="s">
        <v>3219</v>
      </c>
      <c r="E1249" s="18" t="s">
        <v>1</v>
      </c>
      <c r="F1249" s="327">
        <v>3.1000000000000001</v>
      </c>
      <c r="G1249" s="39"/>
      <c r="H1249" s="45"/>
    </row>
    <row r="1250" s="2" customFormat="1" ht="16.8" customHeight="1">
      <c r="A1250" s="39"/>
      <c r="B1250" s="45"/>
      <c r="C1250" s="326" t="s">
        <v>1</v>
      </c>
      <c r="D1250" s="326" t="s">
        <v>3220</v>
      </c>
      <c r="E1250" s="18" t="s">
        <v>1</v>
      </c>
      <c r="F1250" s="327">
        <v>0</v>
      </c>
      <c r="G1250" s="39"/>
      <c r="H1250" s="45"/>
    </row>
    <row r="1251" s="2" customFormat="1" ht="16.8" customHeight="1">
      <c r="A1251" s="39"/>
      <c r="B1251" s="45"/>
      <c r="C1251" s="326" t="s">
        <v>1</v>
      </c>
      <c r="D1251" s="326" t="s">
        <v>3221</v>
      </c>
      <c r="E1251" s="18" t="s">
        <v>1</v>
      </c>
      <c r="F1251" s="327">
        <v>13.5</v>
      </c>
      <c r="G1251" s="39"/>
      <c r="H1251" s="45"/>
    </row>
    <row r="1252" s="2" customFormat="1" ht="16.8" customHeight="1">
      <c r="A1252" s="39"/>
      <c r="B1252" s="45"/>
      <c r="C1252" s="326" t="s">
        <v>1</v>
      </c>
      <c r="D1252" s="326" t="s">
        <v>3224</v>
      </c>
      <c r="E1252" s="18" t="s">
        <v>1</v>
      </c>
      <c r="F1252" s="327">
        <v>0</v>
      </c>
      <c r="G1252" s="39"/>
      <c r="H1252" s="45"/>
    </row>
    <row r="1253" s="2" customFormat="1" ht="16.8" customHeight="1">
      <c r="A1253" s="39"/>
      <c r="B1253" s="45"/>
      <c r="C1253" s="326" t="s">
        <v>1</v>
      </c>
      <c r="D1253" s="326" t="s">
        <v>3225</v>
      </c>
      <c r="E1253" s="18" t="s">
        <v>1</v>
      </c>
      <c r="F1253" s="327">
        <v>3.1200000000000001</v>
      </c>
      <c r="G1253" s="39"/>
      <c r="H1253" s="45"/>
    </row>
    <row r="1254" s="2" customFormat="1" ht="16.8" customHeight="1">
      <c r="A1254" s="39"/>
      <c r="B1254" s="45"/>
      <c r="C1254" s="326" t="s">
        <v>1</v>
      </c>
      <c r="D1254" s="326" t="s">
        <v>3226</v>
      </c>
      <c r="E1254" s="18" t="s">
        <v>1</v>
      </c>
      <c r="F1254" s="327">
        <v>0</v>
      </c>
      <c r="G1254" s="39"/>
      <c r="H1254" s="45"/>
    </row>
    <row r="1255" s="2" customFormat="1" ht="16.8" customHeight="1">
      <c r="A1255" s="39"/>
      <c r="B1255" s="45"/>
      <c r="C1255" s="326" t="s">
        <v>1</v>
      </c>
      <c r="D1255" s="326" t="s">
        <v>3227</v>
      </c>
      <c r="E1255" s="18" t="s">
        <v>1</v>
      </c>
      <c r="F1255" s="327">
        <v>14.779999999999999</v>
      </c>
      <c r="G1255" s="39"/>
      <c r="H1255" s="45"/>
    </row>
    <row r="1256" s="2" customFormat="1" ht="16.8" customHeight="1">
      <c r="A1256" s="39"/>
      <c r="B1256" s="45"/>
      <c r="C1256" s="326" t="s">
        <v>1</v>
      </c>
      <c r="D1256" s="326" t="s">
        <v>3229</v>
      </c>
      <c r="E1256" s="18" t="s">
        <v>1</v>
      </c>
      <c r="F1256" s="327">
        <v>0</v>
      </c>
      <c r="G1256" s="39"/>
      <c r="H1256" s="45"/>
    </row>
    <row r="1257" s="2" customFormat="1" ht="16.8" customHeight="1">
      <c r="A1257" s="39"/>
      <c r="B1257" s="45"/>
      <c r="C1257" s="326" t="s">
        <v>1</v>
      </c>
      <c r="D1257" s="326" t="s">
        <v>3056</v>
      </c>
      <c r="E1257" s="18" t="s">
        <v>1</v>
      </c>
      <c r="F1257" s="327">
        <v>3.5299999999999998</v>
      </c>
      <c r="G1257" s="39"/>
      <c r="H1257" s="45"/>
    </row>
    <row r="1258" s="2" customFormat="1" ht="16.8" customHeight="1">
      <c r="A1258" s="39"/>
      <c r="B1258" s="45"/>
      <c r="C1258" s="326" t="s">
        <v>1</v>
      </c>
      <c r="D1258" s="326" t="s">
        <v>3230</v>
      </c>
      <c r="E1258" s="18" t="s">
        <v>1</v>
      </c>
      <c r="F1258" s="327">
        <v>0</v>
      </c>
      <c r="G1258" s="39"/>
      <c r="H1258" s="45"/>
    </row>
    <row r="1259" s="2" customFormat="1" ht="16.8" customHeight="1">
      <c r="A1259" s="39"/>
      <c r="B1259" s="45"/>
      <c r="C1259" s="326" t="s">
        <v>1</v>
      </c>
      <c r="D1259" s="326" t="s">
        <v>3231</v>
      </c>
      <c r="E1259" s="18" t="s">
        <v>1</v>
      </c>
      <c r="F1259" s="327">
        <v>16.050000000000001</v>
      </c>
      <c r="G1259" s="39"/>
      <c r="H1259" s="45"/>
    </row>
    <row r="1260" s="2" customFormat="1" ht="16.8" customHeight="1">
      <c r="A1260" s="39"/>
      <c r="B1260" s="45"/>
      <c r="C1260" s="326" t="s">
        <v>1</v>
      </c>
      <c r="D1260" s="326" t="s">
        <v>3234</v>
      </c>
      <c r="E1260" s="18" t="s">
        <v>1</v>
      </c>
      <c r="F1260" s="327">
        <v>0</v>
      </c>
      <c r="G1260" s="39"/>
      <c r="H1260" s="45"/>
    </row>
    <row r="1261" s="2" customFormat="1" ht="16.8" customHeight="1">
      <c r="A1261" s="39"/>
      <c r="B1261" s="45"/>
      <c r="C1261" s="326" t="s">
        <v>1</v>
      </c>
      <c r="D1261" s="326" t="s">
        <v>3235</v>
      </c>
      <c r="E1261" s="18" t="s">
        <v>1</v>
      </c>
      <c r="F1261" s="327">
        <v>3.9100000000000001</v>
      </c>
      <c r="G1261" s="39"/>
      <c r="H1261" s="45"/>
    </row>
    <row r="1262" s="2" customFormat="1" ht="16.8" customHeight="1">
      <c r="A1262" s="39"/>
      <c r="B1262" s="45"/>
      <c r="C1262" s="326" t="s">
        <v>1</v>
      </c>
      <c r="D1262" s="326" t="s">
        <v>3236</v>
      </c>
      <c r="E1262" s="18" t="s">
        <v>1</v>
      </c>
      <c r="F1262" s="327">
        <v>0</v>
      </c>
      <c r="G1262" s="39"/>
      <c r="H1262" s="45"/>
    </row>
    <row r="1263" s="2" customFormat="1" ht="16.8" customHeight="1">
      <c r="A1263" s="39"/>
      <c r="B1263" s="45"/>
      <c r="C1263" s="326" t="s">
        <v>1</v>
      </c>
      <c r="D1263" s="326" t="s">
        <v>3237</v>
      </c>
      <c r="E1263" s="18" t="s">
        <v>1</v>
      </c>
      <c r="F1263" s="327">
        <v>17.32</v>
      </c>
      <c r="G1263" s="39"/>
      <c r="H1263" s="45"/>
    </row>
    <row r="1264" s="2" customFormat="1" ht="16.8" customHeight="1">
      <c r="A1264" s="39"/>
      <c r="B1264" s="45"/>
      <c r="C1264" s="326" t="s">
        <v>1</v>
      </c>
      <c r="D1264" s="326" t="s">
        <v>3240</v>
      </c>
      <c r="E1264" s="18" t="s">
        <v>1</v>
      </c>
      <c r="F1264" s="327">
        <v>0</v>
      </c>
      <c r="G1264" s="39"/>
      <c r="H1264" s="45"/>
    </row>
    <row r="1265" s="2" customFormat="1" ht="16.8" customHeight="1">
      <c r="A1265" s="39"/>
      <c r="B1265" s="45"/>
      <c r="C1265" s="326" t="s">
        <v>1</v>
      </c>
      <c r="D1265" s="326" t="s">
        <v>3241</v>
      </c>
      <c r="E1265" s="18" t="s">
        <v>1</v>
      </c>
      <c r="F1265" s="327">
        <v>4.7699999999999996</v>
      </c>
      <c r="G1265" s="39"/>
      <c r="H1265" s="45"/>
    </row>
    <row r="1266" s="2" customFormat="1" ht="16.8" customHeight="1">
      <c r="A1266" s="39"/>
      <c r="B1266" s="45"/>
      <c r="C1266" s="326" t="s">
        <v>1</v>
      </c>
      <c r="D1266" s="326" t="s">
        <v>283</v>
      </c>
      <c r="E1266" s="18" t="s">
        <v>1</v>
      </c>
      <c r="F1266" s="327">
        <v>110.37000000000001</v>
      </c>
      <c r="G1266" s="39"/>
      <c r="H1266" s="45"/>
    </row>
    <row r="1267" s="2" customFormat="1" ht="16.8" customHeight="1">
      <c r="A1267" s="39"/>
      <c r="B1267" s="45"/>
      <c r="C1267" s="322" t="s">
        <v>3275</v>
      </c>
      <c r="D1267" s="323" t="s">
        <v>3276</v>
      </c>
      <c r="E1267" s="324" t="s">
        <v>179</v>
      </c>
      <c r="F1267" s="325">
        <v>29.309999999999999</v>
      </c>
      <c r="G1267" s="39"/>
      <c r="H1267" s="45"/>
    </row>
    <row r="1268" s="2" customFormat="1" ht="16.8" customHeight="1">
      <c r="A1268" s="39"/>
      <c r="B1268" s="45"/>
      <c r="C1268" s="326" t="s">
        <v>1</v>
      </c>
      <c r="D1268" s="326" t="s">
        <v>3171</v>
      </c>
      <c r="E1268" s="18" t="s">
        <v>1</v>
      </c>
      <c r="F1268" s="327">
        <v>0</v>
      </c>
      <c r="G1268" s="39"/>
      <c r="H1268" s="45"/>
    </row>
    <row r="1269" s="2" customFormat="1" ht="16.8" customHeight="1">
      <c r="A1269" s="39"/>
      <c r="B1269" s="45"/>
      <c r="C1269" s="326" t="s">
        <v>1</v>
      </c>
      <c r="D1269" s="326" t="s">
        <v>3179</v>
      </c>
      <c r="E1269" s="18" t="s">
        <v>1</v>
      </c>
      <c r="F1269" s="327">
        <v>0</v>
      </c>
      <c r="G1269" s="39"/>
      <c r="H1269" s="45"/>
    </row>
    <row r="1270" s="2" customFormat="1" ht="16.8" customHeight="1">
      <c r="A1270" s="39"/>
      <c r="B1270" s="45"/>
      <c r="C1270" s="326" t="s">
        <v>1</v>
      </c>
      <c r="D1270" s="326" t="s">
        <v>3180</v>
      </c>
      <c r="E1270" s="18" t="s">
        <v>1</v>
      </c>
      <c r="F1270" s="327">
        <v>4.6600000000000001</v>
      </c>
      <c r="G1270" s="39"/>
      <c r="H1270" s="45"/>
    </row>
    <row r="1271" s="2" customFormat="1" ht="16.8" customHeight="1">
      <c r="A1271" s="39"/>
      <c r="B1271" s="45"/>
      <c r="C1271" s="326" t="s">
        <v>1</v>
      </c>
      <c r="D1271" s="326" t="s">
        <v>3181</v>
      </c>
      <c r="E1271" s="18" t="s">
        <v>1</v>
      </c>
      <c r="F1271" s="327">
        <v>0</v>
      </c>
      <c r="G1271" s="39"/>
      <c r="H1271" s="45"/>
    </row>
    <row r="1272" s="2" customFormat="1" ht="16.8" customHeight="1">
      <c r="A1272" s="39"/>
      <c r="B1272" s="45"/>
      <c r="C1272" s="326" t="s">
        <v>1</v>
      </c>
      <c r="D1272" s="326" t="s">
        <v>3182</v>
      </c>
      <c r="E1272" s="18" t="s">
        <v>1</v>
      </c>
      <c r="F1272" s="327">
        <v>2.9199999999999999</v>
      </c>
      <c r="G1272" s="39"/>
      <c r="H1272" s="45"/>
    </row>
    <row r="1273" s="2" customFormat="1" ht="16.8" customHeight="1">
      <c r="A1273" s="39"/>
      <c r="B1273" s="45"/>
      <c r="C1273" s="326" t="s">
        <v>1</v>
      </c>
      <c r="D1273" s="326" t="s">
        <v>3185</v>
      </c>
      <c r="E1273" s="18" t="s">
        <v>1</v>
      </c>
      <c r="F1273" s="327">
        <v>0</v>
      </c>
      <c r="G1273" s="39"/>
      <c r="H1273" s="45"/>
    </row>
    <row r="1274" s="2" customFormat="1" ht="16.8" customHeight="1">
      <c r="A1274" s="39"/>
      <c r="B1274" s="45"/>
      <c r="C1274" s="326" t="s">
        <v>1</v>
      </c>
      <c r="D1274" s="326" t="s">
        <v>3186</v>
      </c>
      <c r="E1274" s="18" t="s">
        <v>1</v>
      </c>
      <c r="F1274" s="327">
        <v>4.21</v>
      </c>
      <c r="G1274" s="39"/>
      <c r="H1274" s="45"/>
    </row>
    <row r="1275" s="2" customFormat="1" ht="16.8" customHeight="1">
      <c r="A1275" s="39"/>
      <c r="B1275" s="45"/>
      <c r="C1275" s="326" t="s">
        <v>1</v>
      </c>
      <c r="D1275" s="326" t="s">
        <v>3216</v>
      </c>
      <c r="E1275" s="18" t="s">
        <v>1</v>
      </c>
      <c r="F1275" s="327">
        <v>0</v>
      </c>
      <c r="G1275" s="39"/>
      <c r="H1275" s="45"/>
    </row>
    <row r="1276" s="2" customFormat="1" ht="16.8" customHeight="1">
      <c r="A1276" s="39"/>
      <c r="B1276" s="45"/>
      <c r="C1276" s="326" t="s">
        <v>1</v>
      </c>
      <c r="D1276" s="326" t="s">
        <v>3217</v>
      </c>
      <c r="E1276" s="18" t="s">
        <v>1</v>
      </c>
      <c r="F1276" s="327">
        <v>4.4500000000000002</v>
      </c>
      <c r="G1276" s="39"/>
      <c r="H1276" s="45"/>
    </row>
    <row r="1277" s="2" customFormat="1" ht="16.8" customHeight="1">
      <c r="A1277" s="39"/>
      <c r="B1277" s="45"/>
      <c r="C1277" s="326" t="s">
        <v>1</v>
      </c>
      <c r="D1277" s="326" t="s">
        <v>3222</v>
      </c>
      <c r="E1277" s="18" t="s">
        <v>1</v>
      </c>
      <c r="F1277" s="327">
        <v>0</v>
      </c>
      <c r="G1277" s="39"/>
      <c r="H1277" s="45"/>
    </row>
    <row r="1278" s="2" customFormat="1" ht="16.8" customHeight="1">
      <c r="A1278" s="39"/>
      <c r="B1278" s="45"/>
      <c r="C1278" s="326" t="s">
        <v>1</v>
      </c>
      <c r="D1278" s="326" t="s">
        <v>3223</v>
      </c>
      <c r="E1278" s="18" t="s">
        <v>1</v>
      </c>
      <c r="F1278" s="327">
        <v>3.7599999999999998</v>
      </c>
      <c r="G1278" s="39"/>
      <c r="H1278" s="45"/>
    </row>
    <row r="1279" s="2" customFormat="1" ht="16.8" customHeight="1">
      <c r="A1279" s="39"/>
      <c r="B1279" s="45"/>
      <c r="C1279" s="326" t="s">
        <v>1</v>
      </c>
      <c r="D1279" s="326" t="s">
        <v>3228</v>
      </c>
      <c r="E1279" s="18" t="s">
        <v>1</v>
      </c>
      <c r="F1279" s="327">
        <v>0</v>
      </c>
      <c r="G1279" s="39"/>
      <c r="H1279" s="45"/>
    </row>
    <row r="1280" s="2" customFormat="1" ht="16.8" customHeight="1">
      <c r="A1280" s="39"/>
      <c r="B1280" s="45"/>
      <c r="C1280" s="326" t="s">
        <v>1</v>
      </c>
      <c r="D1280" s="326" t="s">
        <v>3182</v>
      </c>
      <c r="E1280" s="18" t="s">
        <v>1</v>
      </c>
      <c r="F1280" s="327">
        <v>2.9199999999999999</v>
      </c>
      <c r="G1280" s="39"/>
      <c r="H1280" s="45"/>
    </row>
    <row r="1281" s="2" customFormat="1" ht="16.8" customHeight="1">
      <c r="A1281" s="39"/>
      <c r="B1281" s="45"/>
      <c r="C1281" s="326" t="s">
        <v>1</v>
      </c>
      <c r="D1281" s="326" t="s">
        <v>3232</v>
      </c>
      <c r="E1281" s="18" t="s">
        <v>1</v>
      </c>
      <c r="F1281" s="327">
        <v>0</v>
      </c>
      <c r="G1281" s="39"/>
      <c r="H1281" s="45"/>
    </row>
    <row r="1282" s="2" customFormat="1" ht="16.8" customHeight="1">
      <c r="A1282" s="39"/>
      <c r="B1282" s="45"/>
      <c r="C1282" s="326" t="s">
        <v>1</v>
      </c>
      <c r="D1282" s="326" t="s">
        <v>3233</v>
      </c>
      <c r="E1282" s="18" t="s">
        <v>1</v>
      </c>
      <c r="F1282" s="327">
        <v>2.8900000000000001</v>
      </c>
      <c r="G1282" s="39"/>
      <c r="H1282" s="45"/>
    </row>
    <row r="1283" s="2" customFormat="1" ht="16.8" customHeight="1">
      <c r="A1283" s="39"/>
      <c r="B1283" s="45"/>
      <c r="C1283" s="326" t="s">
        <v>1</v>
      </c>
      <c r="D1283" s="326" t="s">
        <v>3238</v>
      </c>
      <c r="E1283" s="18" t="s">
        <v>1</v>
      </c>
      <c r="F1283" s="327">
        <v>0</v>
      </c>
      <c r="G1283" s="39"/>
      <c r="H1283" s="45"/>
    </row>
    <row r="1284" s="2" customFormat="1" ht="16.8" customHeight="1">
      <c r="A1284" s="39"/>
      <c r="B1284" s="45"/>
      <c r="C1284" s="326" t="s">
        <v>1</v>
      </c>
      <c r="D1284" s="326" t="s">
        <v>3239</v>
      </c>
      <c r="E1284" s="18" t="s">
        <v>1</v>
      </c>
      <c r="F1284" s="327">
        <v>3.5</v>
      </c>
      <c r="G1284" s="39"/>
      <c r="H1284" s="45"/>
    </row>
    <row r="1285" s="2" customFormat="1" ht="16.8" customHeight="1">
      <c r="A1285" s="39"/>
      <c r="B1285" s="45"/>
      <c r="C1285" s="326" t="s">
        <v>1</v>
      </c>
      <c r="D1285" s="326" t="s">
        <v>283</v>
      </c>
      <c r="E1285" s="18" t="s">
        <v>1</v>
      </c>
      <c r="F1285" s="327">
        <v>29.309999999999999</v>
      </c>
      <c r="G1285" s="39"/>
      <c r="H1285" s="45"/>
    </row>
    <row r="1286" s="2" customFormat="1" ht="16.8" customHeight="1">
      <c r="A1286" s="39"/>
      <c r="B1286" s="45"/>
      <c r="C1286" s="322" t="s">
        <v>3277</v>
      </c>
      <c r="D1286" s="323" t="s">
        <v>3278</v>
      </c>
      <c r="E1286" s="324" t="s">
        <v>179</v>
      </c>
      <c r="F1286" s="325">
        <v>10.51</v>
      </c>
      <c r="G1286" s="39"/>
      <c r="H1286" s="45"/>
    </row>
    <row r="1287" s="2" customFormat="1" ht="16.8" customHeight="1">
      <c r="A1287" s="39"/>
      <c r="B1287" s="45"/>
      <c r="C1287" s="326" t="s">
        <v>1</v>
      </c>
      <c r="D1287" s="326" t="s">
        <v>3171</v>
      </c>
      <c r="E1287" s="18" t="s">
        <v>1</v>
      </c>
      <c r="F1287" s="327">
        <v>0</v>
      </c>
      <c r="G1287" s="39"/>
      <c r="H1287" s="45"/>
    </row>
    <row r="1288" s="2" customFormat="1" ht="16.8" customHeight="1">
      <c r="A1288" s="39"/>
      <c r="B1288" s="45"/>
      <c r="C1288" s="326" t="s">
        <v>1</v>
      </c>
      <c r="D1288" s="326" t="s">
        <v>3242</v>
      </c>
      <c r="E1288" s="18" t="s">
        <v>1</v>
      </c>
      <c r="F1288" s="327">
        <v>0</v>
      </c>
      <c r="G1288" s="39"/>
      <c r="H1288" s="45"/>
    </row>
    <row r="1289" s="2" customFormat="1" ht="16.8" customHeight="1">
      <c r="A1289" s="39"/>
      <c r="B1289" s="45"/>
      <c r="C1289" s="326" t="s">
        <v>1</v>
      </c>
      <c r="D1289" s="326" t="s">
        <v>3243</v>
      </c>
      <c r="E1289" s="18" t="s">
        <v>1</v>
      </c>
      <c r="F1289" s="327">
        <v>10.51</v>
      </c>
      <c r="G1289" s="39"/>
      <c r="H1289" s="45"/>
    </row>
    <row r="1290" s="2" customFormat="1" ht="16.8" customHeight="1">
      <c r="A1290" s="39"/>
      <c r="B1290" s="45"/>
      <c r="C1290" s="322" t="s">
        <v>3279</v>
      </c>
      <c r="D1290" s="323" t="s">
        <v>3280</v>
      </c>
      <c r="E1290" s="324" t="s">
        <v>179</v>
      </c>
      <c r="F1290" s="325">
        <v>12.369999999999999</v>
      </c>
      <c r="G1290" s="39"/>
      <c r="H1290" s="45"/>
    </row>
    <row r="1291" s="2" customFormat="1" ht="16.8" customHeight="1">
      <c r="A1291" s="39"/>
      <c r="B1291" s="45"/>
      <c r="C1291" s="326" t="s">
        <v>1</v>
      </c>
      <c r="D1291" s="326" t="s">
        <v>3171</v>
      </c>
      <c r="E1291" s="18" t="s">
        <v>1</v>
      </c>
      <c r="F1291" s="327">
        <v>0</v>
      </c>
      <c r="G1291" s="39"/>
      <c r="H1291" s="45"/>
    </row>
    <row r="1292" s="2" customFormat="1" ht="16.8" customHeight="1">
      <c r="A1292" s="39"/>
      <c r="B1292" s="45"/>
      <c r="C1292" s="326" t="s">
        <v>1</v>
      </c>
      <c r="D1292" s="326" t="s">
        <v>3183</v>
      </c>
      <c r="E1292" s="18" t="s">
        <v>1</v>
      </c>
      <c r="F1292" s="327">
        <v>0</v>
      </c>
      <c r="G1292" s="39"/>
      <c r="H1292" s="45"/>
    </row>
    <row r="1293" s="2" customFormat="1" ht="16.8" customHeight="1">
      <c r="A1293" s="39"/>
      <c r="B1293" s="45"/>
      <c r="C1293" s="326" t="s">
        <v>1</v>
      </c>
      <c r="D1293" s="326" t="s">
        <v>3184</v>
      </c>
      <c r="E1293" s="18" t="s">
        <v>1</v>
      </c>
      <c r="F1293" s="327">
        <v>12.369999999999999</v>
      </c>
      <c r="G1293" s="39"/>
      <c r="H1293" s="45"/>
    </row>
    <row r="1294" s="2" customFormat="1" ht="16.8" customHeight="1">
      <c r="A1294" s="39"/>
      <c r="B1294" s="45"/>
      <c r="C1294" s="322" t="s">
        <v>3161</v>
      </c>
      <c r="D1294" s="323" t="s">
        <v>3162</v>
      </c>
      <c r="E1294" s="324" t="s">
        <v>179</v>
      </c>
      <c r="F1294" s="325">
        <v>57.159999999999997</v>
      </c>
      <c r="G1294" s="39"/>
      <c r="H1294" s="45"/>
    </row>
    <row r="1295" s="2" customFormat="1" ht="16.8" customHeight="1">
      <c r="A1295" s="39"/>
      <c r="B1295" s="45"/>
      <c r="C1295" s="326" t="s">
        <v>1</v>
      </c>
      <c r="D1295" s="326" t="s">
        <v>3171</v>
      </c>
      <c r="E1295" s="18" t="s">
        <v>1</v>
      </c>
      <c r="F1295" s="327">
        <v>0</v>
      </c>
      <c r="G1295" s="39"/>
      <c r="H1295" s="45"/>
    </row>
    <row r="1296" s="2" customFormat="1" ht="16.8" customHeight="1">
      <c r="A1296" s="39"/>
      <c r="B1296" s="45"/>
      <c r="C1296" s="326" t="s">
        <v>1</v>
      </c>
      <c r="D1296" s="326" t="s">
        <v>3172</v>
      </c>
      <c r="E1296" s="18" t="s">
        <v>1</v>
      </c>
      <c r="F1296" s="327">
        <v>0</v>
      </c>
      <c r="G1296" s="39"/>
      <c r="H1296" s="45"/>
    </row>
    <row r="1297" s="2" customFormat="1" ht="16.8" customHeight="1">
      <c r="A1297" s="39"/>
      <c r="B1297" s="45"/>
      <c r="C1297" s="326" t="s">
        <v>1</v>
      </c>
      <c r="D1297" s="326" t="s">
        <v>3164</v>
      </c>
      <c r="E1297" s="18" t="s">
        <v>1</v>
      </c>
      <c r="F1297" s="327">
        <v>8.4900000000000002</v>
      </c>
      <c r="G1297" s="39"/>
      <c r="H1297" s="45"/>
    </row>
    <row r="1298" s="2" customFormat="1" ht="16.8" customHeight="1">
      <c r="A1298" s="39"/>
      <c r="B1298" s="45"/>
      <c r="C1298" s="326" t="s">
        <v>1</v>
      </c>
      <c r="D1298" s="326" t="s">
        <v>3173</v>
      </c>
      <c r="E1298" s="18" t="s">
        <v>1</v>
      </c>
      <c r="F1298" s="327">
        <v>0</v>
      </c>
      <c r="G1298" s="39"/>
      <c r="H1298" s="45"/>
    </row>
    <row r="1299" s="2" customFormat="1" ht="16.8" customHeight="1">
      <c r="A1299" s="39"/>
      <c r="B1299" s="45"/>
      <c r="C1299" s="326" t="s">
        <v>1</v>
      </c>
      <c r="D1299" s="326" t="s">
        <v>3174</v>
      </c>
      <c r="E1299" s="18" t="s">
        <v>1</v>
      </c>
      <c r="F1299" s="327">
        <v>17.399999999999999</v>
      </c>
      <c r="G1299" s="39"/>
      <c r="H1299" s="45"/>
    </row>
    <row r="1300" s="2" customFormat="1" ht="16.8" customHeight="1">
      <c r="A1300" s="39"/>
      <c r="B1300" s="45"/>
      <c r="C1300" s="326" t="s">
        <v>1</v>
      </c>
      <c r="D1300" s="326" t="s">
        <v>3175</v>
      </c>
      <c r="E1300" s="18" t="s">
        <v>1</v>
      </c>
      <c r="F1300" s="327">
        <v>0</v>
      </c>
      <c r="G1300" s="39"/>
      <c r="H1300" s="45"/>
    </row>
    <row r="1301" s="2" customFormat="1" ht="16.8" customHeight="1">
      <c r="A1301" s="39"/>
      <c r="B1301" s="45"/>
      <c r="C1301" s="326" t="s">
        <v>1</v>
      </c>
      <c r="D1301" s="326" t="s">
        <v>3176</v>
      </c>
      <c r="E1301" s="18" t="s">
        <v>1</v>
      </c>
      <c r="F1301" s="327">
        <v>5.5</v>
      </c>
      <c r="G1301" s="39"/>
      <c r="H1301" s="45"/>
    </row>
    <row r="1302" s="2" customFormat="1" ht="16.8" customHeight="1">
      <c r="A1302" s="39"/>
      <c r="B1302" s="45"/>
      <c r="C1302" s="326" t="s">
        <v>1</v>
      </c>
      <c r="D1302" s="326" t="s">
        <v>3177</v>
      </c>
      <c r="E1302" s="18" t="s">
        <v>1</v>
      </c>
      <c r="F1302" s="327">
        <v>0</v>
      </c>
      <c r="G1302" s="39"/>
      <c r="H1302" s="45"/>
    </row>
    <row r="1303" s="2" customFormat="1" ht="16.8" customHeight="1">
      <c r="A1303" s="39"/>
      <c r="B1303" s="45"/>
      <c r="C1303" s="326" t="s">
        <v>1</v>
      </c>
      <c r="D1303" s="326" t="s">
        <v>3178</v>
      </c>
      <c r="E1303" s="18" t="s">
        <v>1</v>
      </c>
      <c r="F1303" s="327">
        <v>19.239999999999998</v>
      </c>
      <c r="G1303" s="39"/>
      <c r="H1303" s="45"/>
    </row>
    <row r="1304" s="2" customFormat="1" ht="16.8" customHeight="1">
      <c r="A1304" s="39"/>
      <c r="B1304" s="45"/>
      <c r="C1304" s="326" t="s">
        <v>1</v>
      </c>
      <c r="D1304" s="326" t="s">
        <v>3188</v>
      </c>
      <c r="E1304" s="18" t="s">
        <v>1</v>
      </c>
      <c r="F1304" s="327">
        <v>0</v>
      </c>
      <c r="G1304" s="39"/>
      <c r="H1304" s="45"/>
    </row>
    <row r="1305" s="2" customFormat="1" ht="16.8" customHeight="1">
      <c r="A1305" s="39"/>
      <c r="B1305" s="45"/>
      <c r="C1305" s="326" t="s">
        <v>1</v>
      </c>
      <c r="D1305" s="326" t="s">
        <v>3189</v>
      </c>
      <c r="E1305" s="18" t="s">
        <v>1</v>
      </c>
      <c r="F1305" s="327">
        <v>2.98</v>
      </c>
      <c r="G1305" s="39"/>
      <c r="H1305" s="45"/>
    </row>
    <row r="1306" s="2" customFormat="1" ht="16.8" customHeight="1">
      <c r="A1306" s="39"/>
      <c r="B1306" s="45"/>
      <c r="C1306" s="326" t="s">
        <v>1</v>
      </c>
      <c r="D1306" s="326" t="s">
        <v>3190</v>
      </c>
      <c r="E1306" s="18" t="s">
        <v>1</v>
      </c>
      <c r="F1306" s="327">
        <v>0</v>
      </c>
      <c r="G1306" s="39"/>
      <c r="H1306" s="45"/>
    </row>
    <row r="1307" s="2" customFormat="1" ht="16.8" customHeight="1">
      <c r="A1307" s="39"/>
      <c r="B1307" s="45"/>
      <c r="C1307" s="326" t="s">
        <v>1</v>
      </c>
      <c r="D1307" s="326" t="s">
        <v>3191</v>
      </c>
      <c r="E1307" s="18" t="s">
        <v>1</v>
      </c>
      <c r="F1307" s="327">
        <v>3.5499999999999998</v>
      </c>
      <c r="G1307" s="39"/>
      <c r="H1307" s="45"/>
    </row>
    <row r="1308" s="2" customFormat="1" ht="16.8" customHeight="1">
      <c r="A1308" s="39"/>
      <c r="B1308" s="45"/>
      <c r="C1308" s="326" t="s">
        <v>1</v>
      </c>
      <c r="D1308" s="326" t="s">
        <v>283</v>
      </c>
      <c r="E1308" s="18" t="s">
        <v>1</v>
      </c>
      <c r="F1308" s="327">
        <v>57.159999999999997</v>
      </c>
      <c r="G1308" s="39"/>
      <c r="H1308" s="45"/>
    </row>
    <row r="1309" s="2" customFormat="1" ht="16.8" customHeight="1">
      <c r="A1309" s="39"/>
      <c r="B1309" s="45"/>
      <c r="C1309" s="322" t="s">
        <v>3281</v>
      </c>
      <c r="D1309" s="323" t="s">
        <v>3282</v>
      </c>
      <c r="E1309" s="324" t="s">
        <v>179</v>
      </c>
      <c r="F1309" s="325">
        <v>33.609999999999999</v>
      </c>
      <c r="G1309" s="39"/>
      <c r="H1309" s="45"/>
    </row>
    <row r="1310" s="2" customFormat="1" ht="16.8" customHeight="1">
      <c r="A1310" s="39"/>
      <c r="B1310" s="45"/>
      <c r="C1310" s="326" t="s">
        <v>1</v>
      </c>
      <c r="D1310" s="326" t="s">
        <v>3171</v>
      </c>
      <c r="E1310" s="18" t="s">
        <v>1</v>
      </c>
      <c r="F1310" s="327">
        <v>0</v>
      </c>
      <c r="G1310" s="39"/>
      <c r="H1310" s="45"/>
    </row>
    <row r="1311" s="2" customFormat="1" ht="16.8" customHeight="1">
      <c r="A1311" s="39"/>
      <c r="B1311" s="45"/>
      <c r="C1311" s="326" t="s">
        <v>1</v>
      </c>
      <c r="D1311" s="326" t="s">
        <v>3192</v>
      </c>
      <c r="E1311" s="18" t="s">
        <v>1</v>
      </c>
      <c r="F1311" s="327">
        <v>0</v>
      </c>
      <c r="G1311" s="39"/>
      <c r="H1311" s="45"/>
    </row>
    <row r="1312" s="2" customFormat="1" ht="16.8" customHeight="1">
      <c r="A1312" s="39"/>
      <c r="B1312" s="45"/>
      <c r="C1312" s="326" t="s">
        <v>1</v>
      </c>
      <c r="D1312" s="326" t="s">
        <v>3193</v>
      </c>
      <c r="E1312" s="18" t="s">
        <v>1</v>
      </c>
      <c r="F1312" s="327">
        <v>33.609999999999999</v>
      </c>
      <c r="G1312" s="39"/>
      <c r="H1312" s="45"/>
    </row>
    <row r="1313" s="2" customFormat="1" ht="16.8" customHeight="1">
      <c r="A1313" s="39"/>
      <c r="B1313" s="45"/>
      <c r="C1313" s="322" t="s">
        <v>3283</v>
      </c>
      <c r="D1313" s="323" t="s">
        <v>3284</v>
      </c>
      <c r="E1313" s="324" t="s">
        <v>179</v>
      </c>
      <c r="F1313" s="325">
        <v>0</v>
      </c>
      <c r="G1313" s="39"/>
      <c r="H1313" s="45"/>
    </row>
    <row r="1314" s="2" customFormat="1" ht="7.44" customHeight="1">
      <c r="A1314" s="39"/>
      <c r="B1314" s="182"/>
      <c r="C1314" s="183"/>
      <c r="D1314" s="183"/>
      <c r="E1314" s="183"/>
      <c r="F1314" s="183"/>
      <c r="G1314" s="183"/>
      <c r="H1314" s="45"/>
    </row>
    <row r="1315" s="2" customFormat="1">
      <c r="A1315" s="39"/>
      <c r="B1315" s="39"/>
      <c r="C1315" s="39"/>
      <c r="D1315" s="39"/>
      <c r="E1315" s="39"/>
      <c r="F1315" s="39"/>
      <c r="G1315" s="39"/>
      <c r="H1315" s="39"/>
    </row>
  </sheetData>
  <sheetProtection sheet="1" formatColumns="0" formatRows="0" objects="1" scenarios="1" spinCount="100000" saltValue="Law/ZDjr3y7nQ7K68ebuzW2fmrhptNfO8seJWZkU0ruDkl5Eis5S+EnFK2r2d2L3eve574bwe7S/3Bt09i1Dcw==" hashValue="Q0cPsIaGPVOCEk9dLSd1UDH32nQCD33EHMiV04srjuXX9TFMBX99ClAR+55B0ZuMgWBg8ei3bpnQmvQB19ITqQ==" algorithmName="SHA-512" password="CC35"/>
  <mergeCells count="2">
    <mergeCell ref="D5:F5"/>
    <mergeCell ref="D6:F6"/>
  </mergeCells>
  <pageSetup paperSize="9" orientation="portrait" blackAndWhite="1" fitToHeight="0"/>
  <headerFooter>
    <oddFooter>&amp;CStrana &amp;P z &amp;N</oddFooter>
  </headerFooter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93</v>
      </c>
    </row>
    <row r="3" s="1" customFormat="1" ht="6.96" customHeight="1">
      <c r="B3" s="149"/>
      <c r="C3" s="150"/>
      <c r="D3" s="150"/>
      <c r="E3" s="150"/>
      <c r="F3" s="150"/>
      <c r="G3" s="150"/>
      <c r="H3" s="150"/>
      <c r="I3" s="150"/>
      <c r="J3" s="150"/>
      <c r="K3" s="150"/>
      <c r="L3" s="21"/>
      <c r="AT3" s="18" t="s">
        <v>85</v>
      </c>
    </row>
    <row r="4" s="1" customFormat="1" ht="24.96" customHeight="1">
      <c r="B4" s="21"/>
      <c r="D4" s="151" t="s">
        <v>184</v>
      </c>
      <c r="L4" s="21"/>
      <c r="M4" s="152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3" t="s">
        <v>16</v>
      </c>
      <c r="L6" s="21"/>
    </row>
    <row r="7" s="1" customFormat="1" ht="16.5" customHeight="1">
      <c r="B7" s="21"/>
      <c r="E7" s="154" t="str">
        <f>'Rekapitulace stavby'!K6</f>
        <v>REKONSTRUKCE HOTELU KVĚTNICE - 3. etapa</v>
      </c>
      <c r="F7" s="153"/>
      <c r="G7" s="153"/>
      <c r="H7" s="153"/>
      <c r="L7" s="21"/>
    </row>
    <row r="8" s="1" customFormat="1" ht="12" customHeight="1">
      <c r="B8" s="21"/>
      <c r="D8" s="153" t="s">
        <v>198</v>
      </c>
      <c r="L8" s="21"/>
    </row>
    <row r="9" s="2" customFormat="1" ht="16.5" customHeight="1">
      <c r="A9" s="39"/>
      <c r="B9" s="45"/>
      <c r="C9" s="39"/>
      <c r="D9" s="39"/>
      <c r="E9" s="154" t="s">
        <v>202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3" t="s">
        <v>206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30" customHeight="1">
      <c r="A11" s="39"/>
      <c r="B11" s="45"/>
      <c r="C11" s="39"/>
      <c r="D11" s="39"/>
      <c r="E11" s="155" t="s">
        <v>1173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3" t="s">
        <v>18</v>
      </c>
      <c r="E13" s="39"/>
      <c r="F13" s="142" t="s">
        <v>1</v>
      </c>
      <c r="G13" s="39"/>
      <c r="H13" s="39"/>
      <c r="I13" s="153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3" t="s">
        <v>20</v>
      </c>
      <c r="E14" s="39"/>
      <c r="F14" s="142" t="s">
        <v>21</v>
      </c>
      <c r="G14" s="39"/>
      <c r="H14" s="39"/>
      <c r="I14" s="153" t="s">
        <v>22</v>
      </c>
      <c r="J14" s="156" t="str">
        <f>'Rekapitulace stavby'!AN8</f>
        <v>15. 5. 2025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3" t="s">
        <v>24</v>
      </c>
      <c r="E16" s="39"/>
      <c r="F16" s="39"/>
      <c r="G16" s="39"/>
      <c r="H16" s="39"/>
      <c r="I16" s="153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3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3" t="s">
        <v>28</v>
      </c>
      <c r="E19" s="39"/>
      <c r="F19" s="39"/>
      <c r="G19" s="39"/>
      <c r="H19" s="39"/>
      <c r="I19" s="153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3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3" t="s">
        <v>30</v>
      </c>
      <c r="E22" s="39"/>
      <c r="F22" s="39"/>
      <c r="G22" s="39"/>
      <c r="H22" s="39"/>
      <c r="I22" s="153" t="s">
        <v>25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31</v>
      </c>
      <c r="F23" s="39"/>
      <c r="G23" s="39"/>
      <c r="H23" s="39"/>
      <c r="I23" s="153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3" t="s">
        <v>33</v>
      </c>
      <c r="E25" s="39"/>
      <c r="F25" s="39"/>
      <c r="G25" s="39"/>
      <c r="H25" s="39"/>
      <c r="I25" s="153" t="s">
        <v>25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3" t="s">
        <v>27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3" t="s">
        <v>35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7"/>
      <c r="B29" s="158"/>
      <c r="C29" s="157"/>
      <c r="D29" s="157"/>
      <c r="E29" s="159" t="s">
        <v>1</v>
      </c>
      <c r="F29" s="159"/>
      <c r="G29" s="159"/>
      <c r="H29" s="159"/>
      <c r="I29" s="157"/>
      <c r="J29" s="157"/>
      <c r="K29" s="157"/>
      <c r="L29" s="160"/>
      <c r="S29" s="157"/>
      <c r="T29" s="157"/>
      <c r="U29" s="157"/>
      <c r="V29" s="157"/>
      <c r="W29" s="157"/>
      <c r="X29" s="157"/>
      <c r="Y29" s="157"/>
      <c r="Z29" s="157"/>
      <c r="AA29" s="157"/>
      <c r="AB29" s="157"/>
      <c r="AC29" s="157"/>
      <c r="AD29" s="157"/>
      <c r="AE29" s="157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1"/>
      <c r="E31" s="161"/>
      <c r="F31" s="161"/>
      <c r="G31" s="161"/>
      <c r="H31" s="161"/>
      <c r="I31" s="161"/>
      <c r="J31" s="161"/>
      <c r="K31" s="161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2" t="s">
        <v>36</v>
      </c>
      <c r="E32" s="39"/>
      <c r="F32" s="39"/>
      <c r="G32" s="39"/>
      <c r="H32" s="39"/>
      <c r="I32" s="39"/>
      <c r="J32" s="163">
        <f>ROUND(J124,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1"/>
      <c r="E33" s="161"/>
      <c r="F33" s="161"/>
      <c r="G33" s="161"/>
      <c r="H33" s="161"/>
      <c r="I33" s="161"/>
      <c r="J33" s="161"/>
      <c r="K33" s="161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4" t="s">
        <v>38</v>
      </c>
      <c r="G34" s="39"/>
      <c r="H34" s="39"/>
      <c r="I34" s="164" t="s">
        <v>37</v>
      </c>
      <c r="J34" s="164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5" t="s">
        <v>40</v>
      </c>
      <c r="E35" s="153" t="s">
        <v>41</v>
      </c>
      <c r="F35" s="166">
        <f>ROUND((SUM(BE124:BE207)),  2)</f>
        <v>0</v>
      </c>
      <c r="G35" s="39"/>
      <c r="H35" s="39"/>
      <c r="I35" s="167">
        <v>0.20999999999999999</v>
      </c>
      <c r="J35" s="166">
        <f>ROUND(((SUM(BE124:BE207))*I35),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3" t="s">
        <v>42</v>
      </c>
      <c r="F36" s="166">
        <f>ROUND((SUM(BF124:BF207)),  2)</f>
        <v>0</v>
      </c>
      <c r="G36" s="39"/>
      <c r="H36" s="39"/>
      <c r="I36" s="167">
        <v>0.12</v>
      </c>
      <c r="J36" s="166">
        <f>ROUND(((SUM(BF124:BF207))*I36),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3" t="s">
        <v>43</v>
      </c>
      <c r="F37" s="166">
        <f>ROUND((SUM(BG124:BG207)),  2)</f>
        <v>0</v>
      </c>
      <c r="G37" s="39"/>
      <c r="H37" s="39"/>
      <c r="I37" s="167">
        <v>0.20999999999999999</v>
      </c>
      <c r="J37" s="166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3" t="s">
        <v>44</v>
      </c>
      <c r="F38" s="166">
        <f>ROUND((SUM(BH124:BH207)),  2)</f>
        <v>0</v>
      </c>
      <c r="G38" s="39"/>
      <c r="H38" s="39"/>
      <c r="I38" s="167">
        <v>0.12</v>
      </c>
      <c r="J38" s="166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3" t="s">
        <v>45</v>
      </c>
      <c r="F39" s="166">
        <f>ROUND((SUM(BI124:BI207)),  2)</f>
        <v>0</v>
      </c>
      <c r="G39" s="39"/>
      <c r="H39" s="39"/>
      <c r="I39" s="167">
        <v>0</v>
      </c>
      <c r="J39" s="166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8"/>
      <c r="D41" s="169" t="s">
        <v>46</v>
      </c>
      <c r="E41" s="170"/>
      <c r="F41" s="170"/>
      <c r="G41" s="171" t="s">
        <v>47</v>
      </c>
      <c r="H41" s="172" t="s">
        <v>48</v>
      </c>
      <c r="I41" s="170"/>
      <c r="J41" s="173">
        <f>SUM(J32:J39)</f>
        <v>0</v>
      </c>
      <c r="K41" s="174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5" t="s">
        <v>49</v>
      </c>
      <c r="E50" s="176"/>
      <c r="F50" s="176"/>
      <c r="G50" s="175" t="s">
        <v>50</v>
      </c>
      <c r="H50" s="176"/>
      <c r="I50" s="176"/>
      <c r="J50" s="176"/>
      <c r="K50" s="176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7" t="s">
        <v>51</v>
      </c>
      <c r="E61" s="178"/>
      <c r="F61" s="179" t="s">
        <v>52</v>
      </c>
      <c r="G61" s="177" t="s">
        <v>51</v>
      </c>
      <c r="H61" s="178"/>
      <c r="I61" s="178"/>
      <c r="J61" s="180" t="s">
        <v>52</v>
      </c>
      <c r="K61" s="178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5" t="s">
        <v>53</v>
      </c>
      <c r="E65" s="181"/>
      <c r="F65" s="181"/>
      <c r="G65" s="175" t="s">
        <v>54</v>
      </c>
      <c r="H65" s="181"/>
      <c r="I65" s="181"/>
      <c r="J65" s="181"/>
      <c r="K65" s="181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7" t="s">
        <v>51</v>
      </c>
      <c r="E76" s="178"/>
      <c r="F76" s="179" t="s">
        <v>52</v>
      </c>
      <c r="G76" s="177" t="s">
        <v>51</v>
      </c>
      <c r="H76" s="178"/>
      <c r="I76" s="178"/>
      <c r="J76" s="180" t="s">
        <v>52</v>
      </c>
      <c r="K76" s="178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2"/>
      <c r="C77" s="183"/>
      <c r="D77" s="183"/>
      <c r="E77" s="183"/>
      <c r="F77" s="183"/>
      <c r="G77" s="183"/>
      <c r="H77" s="183"/>
      <c r="I77" s="183"/>
      <c r="J77" s="183"/>
      <c r="K77" s="183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4"/>
      <c r="C81" s="185"/>
      <c r="D81" s="185"/>
      <c r="E81" s="185"/>
      <c r="F81" s="185"/>
      <c r="G81" s="185"/>
      <c r="H81" s="185"/>
      <c r="I81" s="185"/>
      <c r="J81" s="185"/>
      <c r="K81" s="185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217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6" t="str">
        <f>E7</f>
        <v>REKONSTRUKCE HOTELU KVĚTNICE - 3. etapa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198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6" t="s">
        <v>202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206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30" customHeight="1">
      <c r="A89" s="39"/>
      <c r="B89" s="40"/>
      <c r="C89" s="41"/>
      <c r="D89" s="41"/>
      <c r="E89" s="77" t="str">
        <f>E11</f>
        <v>D.1.4.1 - SP - Vytápění společné prostory - společné prostory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>Tišnov</v>
      </c>
      <c r="G91" s="41"/>
      <c r="H91" s="41"/>
      <c r="I91" s="33" t="s">
        <v>22</v>
      </c>
      <c r="J91" s="80" t="str">
        <f>IF(J14="","",J14)</f>
        <v>15. 5. 2025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25.65" customHeight="1">
      <c r="A93" s="39"/>
      <c r="B93" s="40"/>
      <c r="C93" s="33" t="s">
        <v>24</v>
      </c>
      <c r="D93" s="41"/>
      <c r="E93" s="41"/>
      <c r="F93" s="28" t="str">
        <f>E17</f>
        <v>Město Tišnov</v>
      </c>
      <c r="G93" s="41"/>
      <c r="H93" s="41"/>
      <c r="I93" s="33" t="s">
        <v>30</v>
      </c>
      <c r="J93" s="37" t="str">
        <f>E23</f>
        <v>BURIAN-KŘIVINKA ARCHITECTS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33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7" t="s">
        <v>218</v>
      </c>
      <c r="D96" s="188"/>
      <c r="E96" s="188"/>
      <c r="F96" s="188"/>
      <c r="G96" s="188"/>
      <c r="H96" s="188"/>
      <c r="I96" s="188"/>
      <c r="J96" s="189" t="s">
        <v>219</v>
      </c>
      <c r="K96" s="188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90" t="s">
        <v>220</v>
      </c>
      <c r="D98" s="41"/>
      <c r="E98" s="41"/>
      <c r="F98" s="41"/>
      <c r="G98" s="41"/>
      <c r="H98" s="41"/>
      <c r="I98" s="41"/>
      <c r="J98" s="111">
        <f>J124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221</v>
      </c>
    </row>
    <row r="99" s="9" customFormat="1" ht="24.96" customHeight="1">
      <c r="A99" s="9"/>
      <c r="B99" s="191"/>
      <c r="C99" s="192"/>
      <c r="D99" s="193" t="s">
        <v>1174</v>
      </c>
      <c r="E99" s="194"/>
      <c r="F99" s="194"/>
      <c r="G99" s="194"/>
      <c r="H99" s="194"/>
      <c r="I99" s="194"/>
      <c r="J99" s="195">
        <f>J125</f>
        <v>0</v>
      </c>
      <c r="K99" s="192"/>
      <c r="L99" s="196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91"/>
      <c r="C100" s="192"/>
      <c r="D100" s="193" t="s">
        <v>1175</v>
      </c>
      <c r="E100" s="194"/>
      <c r="F100" s="194"/>
      <c r="G100" s="194"/>
      <c r="H100" s="194"/>
      <c r="I100" s="194"/>
      <c r="J100" s="195">
        <f>J134</f>
        <v>0</v>
      </c>
      <c r="K100" s="192"/>
      <c r="L100" s="196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9" customFormat="1" ht="24.96" customHeight="1">
      <c r="A101" s="9"/>
      <c r="B101" s="191"/>
      <c r="C101" s="192"/>
      <c r="D101" s="193" t="s">
        <v>1176</v>
      </c>
      <c r="E101" s="194"/>
      <c r="F101" s="194"/>
      <c r="G101" s="194"/>
      <c r="H101" s="194"/>
      <c r="I101" s="194"/>
      <c r="J101" s="195">
        <f>J172</f>
        <v>0</v>
      </c>
      <c r="K101" s="192"/>
      <c r="L101" s="196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91"/>
      <c r="C102" s="192"/>
      <c r="D102" s="193" t="s">
        <v>1177</v>
      </c>
      <c r="E102" s="194"/>
      <c r="F102" s="194"/>
      <c r="G102" s="194"/>
      <c r="H102" s="194"/>
      <c r="I102" s="194"/>
      <c r="J102" s="195">
        <f>J201</f>
        <v>0</v>
      </c>
      <c r="K102" s="192"/>
      <c r="L102" s="196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2" customFormat="1" ht="21.84" customHeight="1">
      <c r="A103" s="39"/>
      <c r="B103" s="40"/>
      <c r="C103" s="41"/>
      <c r="D103" s="41"/>
      <c r="E103" s="41"/>
      <c r="F103" s="41"/>
      <c r="G103" s="41"/>
      <c r="H103" s="41"/>
      <c r="I103" s="41"/>
      <c r="J103" s="41"/>
      <c r="K103" s="41"/>
      <c r="L103" s="64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</row>
    <row r="104" s="2" customFormat="1" ht="6.96" customHeight="1">
      <c r="A104" s="39"/>
      <c r="B104" s="67"/>
      <c r="C104" s="68"/>
      <c r="D104" s="68"/>
      <c r="E104" s="68"/>
      <c r="F104" s="68"/>
      <c r="G104" s="68"/>
      <c r="H104" s="68"/>
      <c r="I104" s="68"/>
      <c r="J104" s="68"/>
      <c r="K104" s="68"/>
      <c r="L104" s="64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8" s="2" customFormat="1" ht="6.96" customHeight="1">
      <c r="A108" s="39"/>
      <c r="B108" s="69"/>
      <c r="C108" s="70"/>
      <c r="D108" s="70"/>
      <c r="E108" s="70"/>
      <c r="F108" s="70"/>
      <c r="G108" s="70"/>
      <c r="H108" s="70"/>
      <c r="I108" s="70"/>
      <c r="J108" s="70"/>
      <c r="K108" s="70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24.96" customHeight="1">
      <c r="A109" s="39"/>
      <c r="B109" s="40"/>
      <c r="C109" s="24" t="s">
        <v>238</v>
      </c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6.96" customHeight="1">
      <c r="A110" s="39"/>
      <c r="B110" s="40"/>
      <c r="C110" s="41"/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12" customHeight="1">
      <c r="A111" s="39"/>
      <c r="B111" s="40"/>
      <c r="C111" s="33" t="s">
        <v>16</v>
      </c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6.5" customHeight="1">
      <c r="A112" s="39"/>
      <c r="B112" s="40"/>
      <c r="C112" s="41"/>
      <c r="D112" s="41"/>
      <c r="E112" s="186" t="str">
        <f>E7</f>
        <v>REKONSTRUKCE HOTELU KVĚTNICE - 3. etapa</v>
      </c>
      <c r="F112" s="33"/>
      <c r="G112" s="33"/>
      <c r="H112" s="33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1" customFormat="1" ht="12" customHeight="1">
      <c r="B113" s="22"/>
      <c r="C113" s="33" t="s">
        <v>198</v>
      </c>
      <c r="D113" s="23"/>
      <c r="E113" s="23"/>
      <c r="F113" s="23"/>
      <c r="G113" s="23"/>
      <c r="H113" s="23"/>
      <c r="I113" s="23"/>
      <c r="J113" s="23"/>
      <c r="K113" s="23"/>
      <c r="L113" s="21"/>
    </row>
    <row r="114" s="2" customFormat="1" ht="16.5" customHeight="1">
      <c r="A114" s="39"/>
      <c r="B114" s="40"/>
      <c r="C114" s="41"/>
      <c r="D114" s="41"/>
      <c r="E114" s="186" t="s">
        <v>202</v>
      </c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2" customHeight="1">
      <c r="A115" s="39"/>
      <c r="B115" s="40"/>
      <c r="C115" s="33" t="s">
        <v>206</v>
      </c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30" customHeight="1">
      <c r="A116" s="39"/>
      <c r="B116" s="40"/>
      <c r="C116" s="41"/>
      <c r="D116" s="41"/>
      <c r="E116" s="77" t="str">
        <f>E11</f>
        <v>D.1.4.1 - SP - Vytápění společné prostory - společné prostory</v>
      </c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6.96" customHeight="1">
      <c r="A117" s="39"/>
      <c r="B117" s="40"/>
      <c r="C117" s="41"/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2" customHeight="1">
      <c r="A118" s="39"/>
      <c r="B118" s="40"/>
      <c r="C118" s="33" t="s">
        <v>20</v>
      </c>
      <c r="D118" s="41"/>
      <c r="E118" s="41"/>
      <c r="F118" s="28" t="str">
        <f>F14</f>
        <v>Tišnov</v>
      </c>
      <c r="G118" s="41"/>
      <c r="H118" s="41"/>
      <c r="I118" s="33" t="s">
        <v>22</v>
      </c>
      <c r="J118" s="80" t="str">
        <f>IF(J14="","",J14)</f>
        <v>15. 5. 2025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6.96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25.65" customHeight="1">
      <c r="A120" s="39"/>
      <c r="B120" s="40"/>
      <c r="C120" s="33" t="s">
        <v>24</v>
      </c>
      <c r="D120" s="41"/>
      <c r="E120" s="41"/>
      <c r="F120" s="28" t="str">
        <f>E17</f>
        <v>Město Tišnov</v>
      </c>
      <c r="G120" s="41"/>
      <c r="H120" s="41"/>
      <c r="I120" s="33" t="s">
        <v>30</v>
      </c>
      <c r="J120" s="37" t="str">
        <f>E23</f>
        <v>BURIAN-KŘIVINKA ARCHITECTS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5.15" customHeight="1">
      <c r="A121" s="39"/>
      <c r="B121" s="40"/>
      <c r="C121" s="33" t="s">
        <v>28</v>
      </c>
      <c r="D121" s="41"/>
      <c r="E121" s="41"/>
      <c r="F121" s="28" t="str">
        <f>IF(E20="","",E20)</f>
        <v>Vyplň údaj</v>
      </c>
      <c r="G121" s="41"/>
      <c r="H121" s="41"/>
      <c r="I121" s="33" t="s">
        <v>33</v>
      </c>
      <c r="J121" s="37" t="str">
        <f>E26</f>
        <v xml:space="preserve"> </v>
      </c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0.32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11" customFormat="1" ht="29.28" customHeight="1">
      <c r="A123" s="202"/>
      <c r="B123" s="203"/>
      <c r="C123" s="204" t="s">
        <v>239</v>
      </c>
      <c r="D123" s="205" t="s">
        <v>61</v>
      </c>
      <c r="E123" s="205" t="s">
        <v>57</v>
      </c>
      <c r="F123" s="205" t="s">
        <v>58</v>
      </c>
      <c r="G123" s="205" t="s">
        <v>240</v>
      </c>
      <c r="H123" s="205" t="s">
        <v>241</v>
      </c>
      <c r="I123" s="205" t="s">
        <v>242</v>
      </c>
      <c r="J123" s="205" t="s">
        <v>219</v>
      </c>
      <c r="K123" s="206" t="s">
        <v>243</v>
      </c>
      <c r="L123" s="207"/>
      <c r="M123" s="101" t="s">
        <v>1</v>
      </c>
      <c r="N123" s="102" t="s">
        <v>40</v>
      </c>
      <c r="O123" s="102" t="s">
        <v>244</v>
      </c>
      <c r="P123" s="102" t="s">
        <v>245</v>
      </c>
      <c r="Q123" s="102" t="s">
        <v>246</v>
      </c>
      <c r="R123" s="102" t="s">
        <v>247</v>
      </c>
      <c r="S123" s="102" t="s">
        <v>248</v>
      </c>
      <c r="T123" s="103" t="s">
        <v>249</v>
      </c>
      <c r="U123" s="202"/>
      <c r="V123" s="202"/>
      <c r="W123" s="202"/>
      <c r="X123" s="202"/>
      <c r="Y123" s="202"/>
      <c r="Z123" s="202"/>
      <c r="AA123" s="202"/>
      <c r="AB123" s="202"/>
      <c r="AC123" s="202"/>
      <c r="AD123" s="202"/>
      <c r="AE123" s="202"/>
    </row>
    <row r="124" s="2" customFormat="1" ht="22.8" customHeight="1">
      <c r="A124" s="39"/>
      <c r="B124" s="40"/>
      <c r="C124" s="108" t="s">
        <v>250</v>
      </c>
      <c r="D124" s="41"/>
      <c r="E124" s="41"/>
      <c r="F124" s="41"/>
      <c r="G124" s="41"/>
      <c r="H124" s="41"/>
      <c r="I124" s="41"/>
      <c r="J124" s="208">
        <f>BK124</f>
        <v>0</v>
      </c>
      <c r="K124" s="41"/>
      <c r="L124" s="45"/>
      <c r="M124" s="104"/>
      <c r="N124" s="209"/>
      <c r="O124" s="105"/>
      <c r="P124" s="210">
        <f>P125+P134+P172+P201</f>
        <v>0</v>
      </c>
      <c r="Q124" s="105"/>
      <c r="R124" s="210">
        <f>R125+R134+R172+R201</f>
        <v>0</v>
      </c>
      <c r="S124" s="105"/>
      <c r="T124" s="211">
        <f>T125+T134+T172+T201</f>
        <v>0</v>
      </c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T124" s="18" t="s">
        <v>75</v>
      </c>
      <c r="AU124" s="18" t="s">
        <v>221</v>
      </c>
      <c r="BK124" s="212">
        <f>BK125+BK134+BK172+BK201</f>
        <v>0</v>
      </c>
    </row>
    <row r="125" s="12" customFormat="1" ht="25.92" customHeight="1">
      <c r="A125" s="12"/>
      <c r="B125" s="213"/>
      <c r="C125" s="214"/>
      <c r="D125" s="215" t="s">
        <v>75</v>
      </c>
      <c r="E125" s="216" t="s">
        <v>1178</v>
      </c>
      <c r="F125" s="216" t="s">
        <v>1179</v>
      </c>
      <c r="G125" s="214"/>
      <c r="H125" s="214"/>
      <c r="I125" s="217"/>
      <c r="J125" s="218">
        <f>BK125</f>
        <v>0</v>
      </c>
      <c r="K125" s="214"/>
      <c r="L125" s="219"/>
      <c r="M125" s="220"/>
      <c r="N125" s="221"/>
      <c r="O125" s="221"/>
      <c r="P125" s="222">
        <f>SUM(P126:P133)</f>
        <v>0</v>
      </c>
      <c r="Q125" s="221"/>
      <c r="R125" s="222">
        <f>SUM(R126:R133)</f>
        <v>0</v>
      </c>
      <c r="S125" s="221"/>
      <c r="T125" s="223">
        <f>SUM(T126:T133)</f>
        <v>0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224" t="s">
        <v>85</v>
      </c>
      <c r="AT125" s="225" t="s">
        <v>75</v>
      </c>
      <c r="AU125" s="225" t="s">
        <v>76</v>
      </c>
      <c r="AY125" s="224" t="s">
        <v>253</v>
      </c>
      <c r="BK125" s="226">
        <f>SUM(BK126:BK133)</f>
        <v>0</v>
      </c>
    </row>
    <row r="126" s="2" customFormat="1" ht="16.5" customHeight="1">
      <c r="A126" s="39"/>
      <c r="B126" s="40"/>
      <c r="C126" s="229" t="s">
        <v>83</v>
      </c>
      <c r="D126" s="229" t="s">
        <v>256</v>
      </c>
      <c r="E126" s="230" t="s">
        <v>1180</v>
      </c>
      <c r="F126" s="231" t="s">
        <v>1181</v>
      </c>
      <c r="G126" s="232" t="s">
        <v>798</v>
      </c>
      <c r="H126" s="233">
        <v>4</v>
      </c>
      <c r="I126" s="234"/>
      <c r="J126" s="235">
        <f>ROUND(I126*H126,2)</f>
        <v>0</v>
      </c>
      <c r="K126" s="231" t="s">
        <v>1</v>
      </c>
      <c r="L126" s="45"/>
      <c r="M126" s="236" t="s">
        <v>1</v>
      </c>
      <c r="N126" s="237" t="s">
        <v>41</v>
      </c>
      <c r="O126" s="92"/>
      <c r="P126" s="238">
        <f>O126*H126</f>
        <v>0</v>
      </c>
      <c r="Q126" s="238">
        <v>0</v>
      </c>
      <c r="R126" s="238">
        <f>Q126*H126</f>
        <v>0</v>
      </c>
      <c r="S126" s="238">
        <v>0</v>
      </c>
      <c r="T126" s="239">
        <f>S126*H126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R126" s="240" t="s">
        <v>398</v>
      </c>
      <c r="AT126" s="240" t="s">
        <v>256</v>
      </c>
      <c r="AU126" s="240" t="s">
        <v>83</v>
      </c>
      <c r="AY126" s="18" t="s">
        <v>253</v>
      </c>
      <c r="BE126" s="241">
        <f>IF(N126="základní",J126,0)</f>
        <v>0</v>
      </c>
      <c r="BF126" s="241">
        <f>IF(N126="snížená",J126,0)</f>
        <v>0</v>
      </c>
      <c r="BG126" s="241">
        <f>IF(N126="zákl. přenesená",J126,0)</f>
        <v>0</v>
      </c>
      <c r="BH126" s="241">
        <f>IF(N126="sníž. přenesená",J126,0)</f>
        <v>0</v>
      </c>
      <c r="BI126" s="241">
        <f>IF(N126="nulová",J126,0)</f>
        <v>0</v>
      </c>
      <c r="BJ126" s="18" t="s">
        <v>83</v>
      </c>
      <c r="BK126" s="241">
        <f>ROUND(I126*H126,2)</f>
        <v>0</v>
      </c>
      <c r="BL126" s="18" t="s">
        <v>398</v>
      </c>
      <c r="BM126" s="240" t="s">
        <v>487</v>
      </c>
    </row>
    <row r="127" s="2" customFormat="1" ht="24.15" customHeight="1">
      <c r="A127" s="39"/>
      <c r="B127" s="40"/>
      <c r="C127" s="229" t="s">
        <v>85</v>
      </c>
      <c r="D127" s="229" t="s">
        <v>256</v>
      </c>
      <c r="E127" s="230" t="s">
        <v>1182</v>
      </c>
      <c r="F127" s="231" t="s">
        <v>1183</v>
      </c>
      <c r="G127" s="232" t="s">
        <v>369</v>
      </c>
      <c r="H127" s="233">
        <v>4</v>
      </c>
      <c r="I127" s="234"/>
      <c r="J127" s="235">
        <f>ROUND(I127*H127,2)</f>
        <v>0</v>
      </c>
      <c r="K127" s="231" t="s">
        <v>1</v>
      </c>
      <c r="L127" s="45"/>
      <c r="M127" s="236" t="s">
        <v>1</v>
      </c>
      <c r="N127" s="237" t="s">
        <v>41</v>
      </c>
      <c r="O127" s="92"/>
      <c r="P127" s="238">
        <f>O127*H127</f>
        <v>0</v>
      </c>
      <c r="Q127" s="238">
        <v>0</v>
      </c>
      <c r="R127" s="238">
        <f>Q127*H127</f>
        <v>0</v>
      </c>
      <c r="S127" s="238">
        <v>0</v>
      </c>
      <c r="T127" s="239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40" t="s">
        <v>398</v>
      </c>
      <c r="AT127" s="240" t="s">
        <v>256</v>
      </c>
      <c r="AU127" s="240" t="s">
        <v>83</v>
      </c>
      <c r="AY127" s="18" t="s">
        <v>253</v>
      </c>
      <c r="BE127" s="241">
        <f>IF(N127="základní",J127,0)</f>
        <v>0</v>
      </c>
      <c r="BF127" s="241">
        <f>IF(N127="snížená",J127,0)</f>
        <v>0</v>
      </c>
      <c r="BG127" s="241">
        <f>IF(N127="zákl. přenesená",J127,0)</f>
        <v>0</v>
      </c>
      <c r="BH127" s="241">
        <f>IF(N127="sníž. přenesená",J127,0)</f>
        <v>0</v>
      </c>
      <c r="BI127" s="241">
        <f>IF(N127="nulová",J127,0)</f>
        <v>0</v>
      </c>
      <c r="BJ127" s="18" t="s">
        <v>83</v>
      </c>
      <c r="BK127" s="241">
        <f>ROUND(I127*H127,2)</f>
        <v>0</v>
      </c>
      <c r="BL127" s="18" t="s">
        <v>398</v>
      </c>
      <c r="BM127" s="240" t="s">
        <v>366</v>
      </c>
    </row>
    <row r="128" s="2" customFormat="1" ht="24.15" customHeight="1">
      <c r="A128" s="39"/>
      <c r="B128" s="40"/>
      <c r="C128" s="229" t="s">
        <v>102</v>
      </c>
      <c r="D128" s="229" t="s">
        <v>256</v>
      </c>
      <c r="E128" s="230" t="s">
        <v>1184</v>
      </c>
      <c r="F128" s="231" t="s">
        <v>1185</v>
      </c>
      <c r="G128" s="232" t="s">
        <v>798</v>
      </c>
      <c r="H128" s="233">
        <v>1</v>
      </c>
      <c r="I128" s="234"/>
      <c r="J128" s="235">
        <f>ROUND(I128*H128,2)</f>
        <v>0</v>
      </c>
      <c r="K128" s="231" t="s">
        <v>1</v>
      </c>
      <c r="L128" s="45"/>
      <c r="M128" s="236" t="s">
        <v>1</v>
      </c>
      <c r="N128" s="237" t="s">
        <v>41</v>
      </c>
      <c r="O128" s="92"/>
      <c r="P128" s="238">
        <f>O128*H128</f>
        <v>0</v>
      </c>
      <c r="Q128" s="238">
        <v>0</v>
      </c>
      <c r="R128" s="238">
        <f>Q128*H128</f>
        <v>0</v>
      </c>
      <c r="S128" s="238">
        <v>0</v>
      </c>
      <c r="T128" s="239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40" t="s">
        <v>398</v>
      </c>
      <c r="AT128" s="240" t="s">
        <v>256</v>
      </c>
      <c r="AU128" s="240" t="s">
        <v>83</v>
      </c>
      <c r="AY128" s="18" t="s">
        <v>253</v>
      </c>
      <c r="BE128" s="241">
        <f>IF(N128="základní",J128,0)</f>
        <v>0</v>
      </c>
      <c r="BF128" s="241">
        <f>IF(N128="snížená",J128,0)</f>
        <v>0</v>
      </c>
      <c r="BG128" s="241">
        <f>IF(N128="zákl. přenesená",J128,0)</f>
        <v>0</v>
      </c>
      <c r="BH128" s="241">
        <f>IF(N128="sníž. přenesená",J128,0)</f>
        <v>0</v>
      </c>
      <c r="BI128" s="241">
        <f>IF(N128="nulová",J128,0)</f>
        <v>0</v>
      </c>
      <c r="BJ128" s="18" t="s">
        <v>83</v>
      </c>
      <c r="BK128" s="241">
        <f>ROUND(I128*H128,2)</f>
        <v>0</v>
      </c>
      <c r="BL128" s="18" t="s">
        <v>398</v>
      </c>
      <c r="BM128" s="240" t="s">
        <v>512</v>
      </c>
    </row>
    <row r="129" s="2" customFormat="1" ht="66.75" customHeight="1">
      <c r="A129" s="39"/>
      <c r="B129" s="40"/>
      <c r="C129" s="229" t="s">
        <v>260</v>
      </c>
      <c r="D129" s="229" t="s">
        <v>256</v>
      </c>
      <c r="E129" s="230" t="s">
        <v>1186</v>
      </c>
      <c r="F129" s="231" t="s">
        <v>1187</v>
      </c>
      <c r="G129" s="232" t="s">
        <v>369</v>
      </c>
      <c r="H129" s="233">
        <v>1</v>
      </c>
      <c r="I129" s="234"/>
      <c r="J129" s="235">
        <f>ROUND(I129*H129,2)</f>
        <v>0</v>
      </c>
      <c r="K129" s="231" t="s">
        <v>1</v>
      </c>
      <c r="L129" s="45"/>
      <c r="M129" s="236" t="s">
        <v>1</v>
      </c>
      <c r="N129" s="237" t="s">
        <v>41</v>
      </c>
      <c r="O129" s="92"/>
      <c r="P129" s="238">
        <f>O129*H129</f>
        <v>0</v>
      </c>
      <c r="Q129" s="238">
        <v>0</v>
      </c>
      <c r="R129" s="238">
        <f>Q129*H129</f>
        <v>0</v>
      </c>
      <c r="S129" s="238">
        <v>0</v>
      </c>
      <c r="T129" s="239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40" t="s">
        <v>398</v>
      </c>
      <c r="AT129" s="240" t="s">
        <v>256</v>
      </c>
      <c r="AU129" s="240" t="s">
        <v>83</v>
      </c>
      <c r="AY129" s="18" t="s">
        <v>253</v>
      </c>
      <c r="BE129" s="241">
        <f>IF(N129="základní",J129,0)</f>
        <v>0</v>
      </c>
      <c r="BF129" s="241">
        <f>IF(N129="snížená",J129,0)</f>
        <v>0</v>
      </c>
      <c r="BG129" s="241">
        <f>IF(N129="zákl. přenesená",J129,0)</f>
        <v>0</v>
      </c>
      <c r="BH129" s="241">
        <f>IF(N129="sníž. přenesená",J129,0)</f>
        <v>0</v>
      </c>
      <c r="BI129" s="241">
        <f>IF(N129="nulová",J129,0)</f>
        <v>0</v>
      </c>
      <c r="BJ129" s="18" t="s">
        <v>83</v>
      </c>
      <c r="BK129" s="241">
        <f>ROUND(I129*H129,2)</f>
        <v>0</v>
      </c>
      <c r="BL129" s="18" t="s">
        <v>398</v>
      </c>
      <c r="BM129" s="240" t="s">
        <v>539</v>
      </c>
    </row>
    <row r="130" s="2" customFormat="1" ht="24.15" customHeight="1">
      <c r="A130" s="39"/>
      <c r="B130" s="40"/>
      <c r="C130" s="229" t="s">
        <v>288</v>
      </c>
      <c r="D130" s="229" t="s">
        <v>256</v>
      </c>
      <c r="E130" s="230" t="s">
        <v>1188</v>
      </c>
      <c r="F130" s="231" t="s">
        <v>1189</v>
      </c>
      <c r="G130" s="232" t="s">
        <v>369</v>
      </c>
      <c r="H130" s="233">
        <v>1</v>
      </c>
      <c r="I130" s="234"/>
      <c r="J130" s="235">
        <f>ROUND(I130*H130,2)</f>
        <v>0</v>
      </c>
      <c r="K130" s="231" t="s">
        <v>1</v>
      </c>
      <c r="L130" s="45"/>
      <c r="M130" s="236" t="s">
        <v>1</v>
      </c>
      <c r="N130" s="237" t="s">
        <v>41</v>
      </c>
      <c r="O130" s="92"/>
      <c r="P130" s="238">
        <f>O130*H130</f>
        <v>0</v>
      </c>
      <c r="Q130" s="238">
        <v>0</v>
      </c>
      <c r="R130" s="238">
        <f>Q130*H130</f>
        <v>0</v>
      </c>
      <c r="S130" s="238">
        <v>0</v>
      </c>
      <c r="T130" s="239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40" t="s">
        <v>398</v>
      </c>
      <c r="AT130" s="240" t="s">
        <v>256</v>
      </c>
      <c r="AU130" s="240" t="s">
        <v>83</v>
      </c>
      <c r="AY130" s="18" t="s">
        <v>253</v>
      </c>
      <c r="BE130" s="241">
        <f>IF(N130="základní",J130,0)</f>
        <v>0</v>
      </c>
      <c r="BF130" s="241">
        <f>IF(N130="snížená",J130,0)</f>
        <v>0</v>
      </c>
      <c r="BG130" s="241">
        <f>IF(N130="zákl. přenesená",J130,0)</f>
        <v>0</v>
      </c>
      <c r="BH130" s="241">
        <f>IF(N130="sníž. přenesená",J130,0)</f>
        <v>0</v>
      </c>
      <c r="BI130" s="241">
        <f>IF(N130="nulová",J130,0)</f>
        <v>0</v>
      </c>
      <c r="BJ130" s="18" t="s">
        <v>83</v>
      </c>
      <c r="BK130" s="241">
        <f>ROUND(I130*H130,2)</f>
        <v>0</v>
      </c>
      <c r="BL130" s="18" t="s">
        <v>398</v>
      </c>
      <c r="BM130" s="240" t="s">
        <v>548</v>
      </c>
    </row>
    <row r="131" s="2" customFormat="1" ht="44.25" customHeight="1">
      <c r="A131" s="39"/>
      <c r="B131" s="40"/>
      <c r="C131" s="229" t="s">
        <v>254</v>
      </c>
      <c r="D131" s="229" t="s">
        <v>256</v>
      </c>
      <c r="E131" s="230" t="s">
        <v>1190</v>
      </c>
      <c r="F131" s="231" t="s">
        <v>1191</v>
      </c>
      <c r="G131" s="232" t="s">
        <v>369</v>
      </c>
      <c r="H131" s="233">
        <v>1</v>
      </c>
      <c r="I131" s="234"/>
      <c r="J131" s="235">
        <f>ROUND(I131*H131,2)</f>
        <v>0</v>
      </c>
      <c r="K131" s="231" t="s">
        <v>1</v>
      </c>
      <c r="L131" s="45"/>
      <c r="M131" s="236" t="s">
        <v>1</v>
      </c>
      <c r="N131" s="237" t="s">
        <v>41</v>
      </c>
      <c r="O131" s="92"/>
      <c r="P131" s="238">
        <f>O131*H131</f>
        <v>0</v>
      </c>
      <c r="Q131" s="238">
        <v>0</v>
      </c>
      <c r="R131" s="238">
        <f>Q131*H131</f>
        <v>0</v>
      </c>
      <c r="S131" s="238">
        <v>0</v>
      </c>
      <c r="T131" s="239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40" t="s">
        <v>398</v>
      </c>
      <c r="AT131" s="240" t="s">
        <v>256</v>
      </c>
      <c r="AU131" s="240" t="s">
        <v>83</v>
      </c>
      <c r="AY131" s="18" t="s">
        <v>253</v>
      </c>
      <c r="BE131" s="241">
        <f>IF(N131="základní",J131,0)</f>
        <v>0</v>
      </c>
      <c r="BF131" s="241">
        <f>IF(N131="snížená",J131,0)</f>
        <v>0</v>
      </c>
      <c r="BG131" s="241">
        <f>IF(N131="zákl. přenesená",J131,0)</f>
        <v>0</v>
      </c>
      <c r="BH131" s="241">
        <f>IF(N131="sníž. přenesená",J131,0)</f>
        <v>0</v>
      </c>
      <c r="BI131" s="241">
        <f>IF(N131="nulová",J131,0)</f>
        <v>0</v>
      </c>
      <c r="BJ131" s="18" t="s">
        <v>83</v>
      </c>
      <c r="BK131" s="241">
        <f>ROUND(I131*H131,2)</f>
        <v>0</v>
      </c>
      <c r="BL131" s="18" t="s">
        <v>398</v>
      </c>
      <c r="BM131" s="240" t="s">
        <v>559</v>
      </c>
    </row>
    <row r="132" s="2" customFormat="1" ht="16.5" customHeight="1">
      <c r="A132" s="39"/>
      <c r="B132" s="40"/>
      <c r="C132" s="229" t="s">
        <v>361</v>
      </c>
      <c r="D132" s="229" t="s">
        <v>256</v>
      </c>
      <c r="E132" s="230" t="s">
        <v>1192</v>
      </c>
      <c r="F132" s="231" t="s">
        <v>1193</v>
      </c>
      <c r="G132" s="232" t="s">
        <v>369</v>
      </c>
      <c r="H132" s="233">
        <v>1</v>
      </c>
      <c r="I132" s="234"/>
      <c r="J132" s="235">
        <f>ROUND(I132*H132,2)</f>
        <v>0</v>
      </c>
      <c r="K132" s="231" t="s">
        <v>1</v>
      </c>
      <c r="L132" s="45"/>
      <c r="M132" s="236" t="s">
        <v>1</v>
      </c>
      <c r="N132" s="237" t="s">
        <v>41</v>
      </c>
      <c r="O132" s="92"/>
      <c r="P132" s="238">
        <f>O132*H132</f>
        <v>0</v>
      </c>
      <c r="Q132" s="238">
        <v>0</v>
      </c>
      <c r="R132" s="238">
        <f>Q132*H132</f>
        <v>0</v>
      </c>
      <c r="S132" s="238">
        <v>0</v>
      </c>
      <c r="T132" s="239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40" t="s">
        <v>398</v>
      </c>
      <c r="AT132" s="240" t="s">
        <v>256</v>
      </c>
      <c r="AU132" s="240" t="s">
        <v>83</v>
      </c>
      <c r="AY132" s="18" t="s">
        <v>253</v>
      </c>
      <c r="BE132" s="241">
        <f>IF(N132="základní",J132,0)</f>
        <v>0</v>
      </c>
      <c r="BF132" s="241">
        <f>IF(N132="snížená",J132,0)</f>
        <v>0</v>
      </c>
      <c r="BG132" s="241">
        <f>IF(N132="zákl. přenesená",J132,0)</f>
        <v>0</v>
      </c>
      <c r="BH132" s="241">
        <f>IF(N132="sníž. přenesená",J132,0)</f>
        <v>0</v>
      </c>
      <c r="BI132" s="241">
        <f>IF(N132="nulová",J132,0)</f>
        <v>0</v>
      </c>
      <c r="BJ132" s="18" t="s">
        <v>83</v>
      </c>
      <c r="BK132" s="241">
        <f>ROUND(I132*H132,2)</f>
        <v>0</v>
      </c>
      <c r="BL132" s="18" t="s">
        <v>398</v>
      </c>
      <c r="BM132" s="240" t="s">
        <v>567</v>
      </c>
    </row>
    <row r="133" s="2" customFormat="1" ht="24.15" customHeight="1">
      <c r="A133" s="39"/>
      <c r="B133" s="40"/>
      <c r="C133" s="229" t="s">
        <v>328</v>
      </c>
      <c r="D133" s="229" t="s">
        <v>256</v>
      </c>
      <c r="E133" s="230" t="s">
        <v>1194</v>
      </c>
      <c r="F133" s="231" t="s">
        <v>1195</v>
      </c>
      <c r="G133" s="232" t="s">
        <v>422</v>
      </c>
      <c r="H133" s="233">
        <v>0.14999999999999999</v>
      </c>
      <c r="I133" s="234"/>
      <c r="J133" s="235">
        <f>ROUND(I133*H133,2)</f>
        <v>0</v>
      </c>
      <c r="K133" s="231" t="s">
        <v>1</v>
      </c>
      <c r="L133" s="45"/>
      <c r="M133" s="236" t="s">
        <v>1</v>
      </c>
      <c r="N133" s="237" t="s">
        <v>41</v>
      </c>
      <c r="O133" s="92"/>
      <c r="P133" s="238">
        <f>O133*H133</f>
        <v>0</v>
      </c>
      <c r="Q133" s="238">
        <v>0</v>
      </c>
      <c r="R133" s="238">
        <f>Q133*H133</f>
        <v>0</v>
      </c>
      <c r="S133" s="238">
        <v>0</v>
      </c>
      <c r="T133" s="239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40" t="s">
        <v>398</v>
      </c>
      <c r="AT133" s="240" t="s">
        <v>256</v>
      </c>
      <c r="AU133" s="240" t="s">
        <v>83</v>
      </c>
      <c r="AY133" s="18" t="s">
        <v>253</v>
      </c>
      <c r="BE133" s="241">
        <f>IF(N133="základní",J133,0)</f>
        <v>0</v>
      </c>
      <c r="BF133" s="241">
        <f>IF(N133="snížená",J133,0)</f>
        <v>0</v>
      </c>
      <c r="BG133" s="241">
        <f>IF(N133="zákl. přenesená",J133,0)</f>
        <v>0</v>
      </c>
      <c r="BH133" s="241">
        <f>IF(N133="sníž. přenesená",J133,0)</f>
        <v>0</v>
      </c>
      <c r="BI133" s="241">
        <f>IF(N133="nulová",J133,0)</f>
        <v>0</v>
      </c>
      <c r="BJ133" s="18" t="s">
        <v>83</v>
      </c>
      <c r="BK133" s="241">
        <f>ROUND(I133*H133,2)</f>
        <v>0</v>
      </c>
      <c r="BL133" s="18" t="s">
        <v>398</v>
      </c>
      <c r="BM133" s="240" t="s">
        <v>577</v>
      </c>
    </row>
    <row r="134" s="12" customFormat="1" ht="25.92" customHeight="1">
      <c r="A134" s="12"/>
      <c r="B134" s="213"/>
      <c r="C134" s="214"/>
      <c r="D134" s="215" t="s">
        <v>75</v>
      </c>
      <c r="E134" s="216" t="s">
        <v>1196</v>
      </c>
      <c r="F134" s="216" t="s">
        <v>1197</v>
      </c>
      <c r="G134" s="214"/>
      <c r="H134" s="214"/>
      <c r="I134" s="217"/>
      <c r="J134" s="218">
        <f>BK134</f>
        <v>0</v>
      </c>
      <c r="K134" s="214"/>
      <c r="L134" s="219"/>
      <c r="M134" s="220"/>
      <c r="N134" s="221"/>
      <c r="O134" s="221"/>
      <c r="P134" s="222">
        <f>SUM(P135:P171)</f>
        <v>0</v>
      </c>
      <c r="Q134" s="221"/>
      <c r="R134" s="222">
        <f>SUM(R135:R171)</f>
        <v>0</v>
      </c>
      <c r="S134" s="221"/>
      <c r="T134" s="223">
        <f>SUM(T135:T171)</f>
        <v>0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224" t="s">
        <v>85</v>
      </c>
      <c r="AT134" s="225" t="s">
        <v>75</v>
      </c>
      <c r="AU134" s="225" t="s">
        <v>76</v>
      </c>
      <c r="AY134" s="224" t="s">
        <v>253</v>
      </c>
      <c r="BK134" s="226">
        <f>SUM(BK135:BK171)</f>
        <v>0</v>
      </c>
    </row>
    <row r="135" s="2" customFormat="1" ht="16.5" customHeight="1">
      <c r="A135" s="39"/>
      <c r="B135" s="40"/>
      <c r="C135" s="229" t="s">
        <v>305</v>
      </c>
      <c r="D135" s="229" t="s">
        <v>256</v>
      </c>
      <c r="E135" s="230" t="s">
        <v>1198</v>
      </c>
      <c r="F135" s="231" t="s">
        <v>1199</v>
      </c>
      <c r="G135" s="232" t="s">
        <v>369</v>
      </c>
      <c r="H135" s="233">
        <v>54</v>
      </c>
      <c r="I135" s="234"/>
      <c r="J135" s="235">
        <f>ROUND(I135*H135,2)</f>
        <v>0</v>
      </c>
      <c r="K135" s="231" t="s">
        <v>1</v>
      </c>
      <c r="L135" s="45"/>
      <c r="M135" s="236" t="s">
        <v>1</v>
      </c>
      <c r="N135" s="237" t="s">
        <v>41</v>
      </c>
      <c r="O135" s="92"/>
      <c r="P135" s="238">
        <f>O135*H135</f>
        <v>0</v>
      </c>
      <c r="Q135" s="238">
        <v>0</v>
      </c>
      <c r="R135" s="238">
        <f>Q135*H135</f>
        <v>0</v>
      </c>
      <c r="S135" s="238">
        <v>0</v>
      </c>
      <c r="T135" s="239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40" t="s">
        <v>398</v>
      </c>
      <c r="AT135" s="240" t="s">
        <v>256</v>
      </c>
      <c r="AU135" s="240" t="s">
        <v>83</v>
      </c>
      <c r="AY135" s="18" t="s">
        <v>253</v>
      </c>
      <c r="BE135" s="241">
        <f>IF(N135="základní",J135,0)</f>
        <v>0</v>
      </c>
      <c r="BF135" s="241">
        <f>IF(N135="snížená",J135,0)</f>
        <v>0</v>
      </c>
      <c r="BG135" s="241">
        <f>IF(N135="zákl. přenesená",J135,0)</f>
        <v>0</v>
      </c>
      <c r="BH135" s="241">
        <f>IF(N135="sníž. přenesená",J135,0)</f>
        <v>0</v>
      </c>
      <c r="BI135" s="241">
        <f>IF(N135="nulová",J135,0)</f>
        <v>0</v>
      </c>
      <c r="BJ135" s="18" t="s">
        <v>83</v>
      </c>
      <c r="BK135" s="241">
        <f>ROUND(I135*H135,2)</f>
        <v>0</v>
      </c>
      <c r="BL135" s="18" t="s">
        <v>398</v>
      </c>
      <c r="BM135" s="240" t="s">
        <v>668</v>
      </c>
    </row>
    <row r="136" s="2" customFormat="1" ht="16.5" customHeight="1">
      <c r="A136" s="39"/>
      <c r="B136" s="40"/>
      <c r="C136" s="229" t="s">
        <v>375</v>
      </c>
      <c r="D136" s="229" t="s">
        <v>256</v>
      </c>
      <c r="E136" s="230" t="s">
        <v>1200</v>
      </c>
      <c r="F136" s="231" t="s">
        <v>1201</v>
      </c>
      <c r="G136" s="232" t="s">
        <v>369</v>
      </c>
      <c r="H136" s="233">
        <v>1</v>
      </c>
      <c r="I136" s="234"/>
      <c r="J136" s="235">
        <f>ROUND(I136*H136,2)</f>
        <v>0</v>
      </c>
      <c r="K136" s="231" t="s">
        <v>1</v>
      </c>
      <c r="L136" s="45"/>
      <c r="M136" s="236" t="s">
        <v>1</v>
      </c>
      <c r="N136" s="237" t="s">
        <v>41</v>
      </c>
      <c r="O136" s="92"/>
      <c r="P136" s="238">
        <f>O136*H136</f>
        <v>0</v>
      </c>
      <c r="Q136" s="238">
        <v>0</v>
      </c>
      <c r="R136" s="238">
        <f>Q136*H136</f>
        <v>0</v>
      </c>
      <c r="S136" s="238">
        <v>0</v>
      </c>
      <c r="T136" s="239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40" t="s">
        <v>398</v>
      </c>
      <c r="AT136" s="240" t="s">
        <v>256</v>
      </c>
      <c r="AU136" s="240" t="s">
        <v>83</v>
      </c>
      <c r="AY136" s="18" t="s">
        <v>253</v>
      </c>
      <c r="BE136" s="241">
        <f>IF(N136="základní",J136,0)</f>
        <v>0</v>
      </c>
      <c r="BF136" s="241">
        <f>IF(N136="snížená",J136,0)</f>
        <v>0</v>
      </c>
      <c r="BG136" s="241">
        <f>IF(N136="zákl. přenesená",J136,0)</f>
        <v>0</v>
      </c>
      <c r="BH136" s="241">
        <f>IF(N136="sníž. přenesená",J136,0)</f>
        <v>0</v>
      </c>
      <c r="BI136" s="241">
        <f>IF(N136="nulová",J136,0)</f>
        <v>0</v>
      </c>
      <c r="BJ136" s="18" t="s">
        <v>83</v>
      </c>
      <c r="BK136" s="241">
        <f>ROUND(I136*H136,2)</f>
        <v>0</v>
      </c>
      <c r="BL136" s="18" t="s">
        <v>398</v>
      </c>
      <c r="BM136" s="240" t="s">
        <v>676</v>
      </c>
    </row>
    <row r="137" s="2" customFormat="1" ht="24.15" customHeight="1">
      <c r="A137" s="39"/>
      <c r="B137" s="40"/>
      <c r="C137" s="229" t="s">
        <v>379</v>
      </c>
      <c r="D137" s="229" t="s">
        <v>256</v>
      </c>
      <c r="E137" s="230" t="s">
        <v>1202</v>
      </c>
      <c r="F137" s="231" t="s">
        <v>1203</v>
      </c>
      <c r="G137" s="232" t="s">
        <v>369</v>
      </c>
      <c r="H137" s="233">
        <v>10</v>
      </c>
      <c r="I137" s="234"/>
      <c r="J137" s="235">
        <f>ROUND(I137*H137,2)</f>
        <v>0</v>
      </c>
      <c r="K137" s="231" t="s">
        <v>1</v>
      </c>
      <c r="L137" s="45"/>
      <c r="M137" s="236" t="s">
        <v>1</v>
      </c>
      <c r="N137" s="237" t="s">
        <v>41</v>
      </c>
      <c r="O137" s="92"/>
      <c r="P137" s="238">
        <f>O137*H137</f>
        <v>0</v>
      </c>
      <c r="Q137" s="238">
        <v>0</v>
      </c>
      <c r="R137" s="238">
        <f>Q137*H137</f>
        <v>0</v>
      </c>
      <c r="S137" s="238">
        <v>0</v>
      </c>
      <c r="T137" s="239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40" t="s">
        <v>398</v>
      </c>
      <c r="AT137" s="240" t="s">
        <v>256</v>
      </c>
      <c r="AU137" s="240" t="s">
        <v>83</v>
      </c>
      <c r="AY137" s="18" t="s">
        <v>253</v>
      </c>
      <c r="BE137" s="241">
        <f>IF(N137="základní",J137,0)</f>
        <v>0</v>
      </c>
      <c r="BF137" s="241">
        <f>IF(N137="snížená",J137,0)</f>
        <v>0</v>
      </c>
      <c r="BG137" s="241">
        <f>IF(N137="zákl. přenesená",J137,0)</f>
        <v>0</v>
      </c>
      <c r="BH137" s="241">
        <f>IF(N137="sníž. přenesená",J137,0)</f>
        <v>0</v>
      </c>
      <c r="BI137" s="241">
        <f>IF(N137="nulová",J137,0)</f>
        <v>0</v>
      </c>
      <c r="BJ137" s="18" t="s">
        <v>83</v>
      </c>
      <c r="BK137" s="241">
        <f>ROUND(I137*H137,2)</f>
        <v>0</v>
      </c>
      <c r="BL137" s="18" t="s">
        <v>398</v>
      </c>
      <c r="BM137" s="240" t="s">
        <v>684</v>
      </c>
    </row>
    <row r="138" s="2" customFormat="1" ht="33" customHeight="1">
      <c r="A138" s="39"/>
      <c r="B138" s="40"/>
      <c r="C138" s="229" t="s">
        <v>8</v>
      </c>
      <c r="D138" s="229" t="s">
        <v>256</v>
      </c>
      <c r="E138" s="230" t="s">
        <v>1204</v>
      </c>
      <c r="F138" s="231" t="s">
        <v>1205</v>
      </c>
      <c r="G138" s="232" t="s">
        <v>369</v>
      </c>
      <c r="H138" s="233">
        <v>1</v>
      </c>
      <c r="I138" s="234"/>
      <c r="J138" s="235">
        <f>ROUND(I138*H138,2)</f>
        <v>0</v>
      </c>
      <c r="K138" s="231" t="s">
        <v>1</v>
      </c>
      <c r="L138" s="45"/>
      <c r="M138" s="236" t="s">
        <v>1</v>
      </c>
      <c r="N138" s="237" t="s">
        <v>41</v>
      </c>
      <c r="O138" s="92"/>
      <c r="P138" s="238">
        <f>O138*H138</f>
        <v>0</v>
      </c>
      <c r="Q138" s="238">
        <v>0</v>
      </c>
      <c r="R138" s="238">
        <f>Q138*H138</f>
        <v>0</v>
      </c>
      <c r="S138" s="238">
        <v>0</v>
      </c>
      <c r="T138" s="239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40" t="s">
        <v>398</v>
      </c>
      <c r="AT138" s="240" t="s">
        <v>256</v>
      </c>
      <c r="AU138" s="240" t="s">
        <v>83</v>
      </c>
      <c r="AY138" s="18" t="s">
        <v>253</v>
      </c>
      <c r="BE138" s="241">
        <f>IF(N138="základní",J138,0)</f>
        <v>0</v>
      </c>
      <c r="BF138" s="241">
        <f>IF(N138="snížená",J138,0)</f>
        <v>0</v>
      </c>
      <c r="BG138" s="241">
        <f>IF(N138="zákl. přenesená",J138,0)</f>
        <v>0</v>
      </c>
      <c r="BH138" s="241">
        <f>IF(N138="sníž. přenesená",J138,0)</f>
        <v>0</v>
      </c>
      <c r="BI138" s="241">
        <f>IF(N138="nulová",J138,0)</f>
        <v>0</v>
      </c>
      <c r="BJ138" s="18" t="s">
        <v>83</v>
      </c>
      <c r="BK138" s="241">
        <f>ROUND(I138*H138,2)</f>
        <v>0</v>
      </c>
      <c r="BL138" s="18" t="s">
        <v>398</v>
      </c>
      <c r="BM138" s="240" t="s">
        <v>692</v>
      </c>
    </row>
    <row r="139" s="2" customFormat="1" ht="21.75" customHeight="1">
      <c r="A139" s="39"/>
      <c r="B139" s="40"/>
      <c r="C139" s="229" t="s">
        <v>386</v>
      </c>
      <c r="D139" s="229" t="s">
        <v>256</v>
      </c>
      <c r="E139" s="230" t="s">
        <v>1206</v>
      </c>
      <c r="F139" s="231" t="s">
        <v>1207</v>
      </c>
      <c r="G139" s="232" t="s">
        <v>369</v>
      </c>
      <c r="H139" s="233">
        <v>7</v>
      </c>
      <c r="I139" s="234"/>
      <c r="J139" s="235">
        <f>ROUND(I139*H139,2)</f>
        <v>0</v>
      </c>
      <c r="K139" s="231" t="s">
        <v>1</v>
      </c>
      <c r="L139" s="45"/>
      <c r="M139" s="236" t="s">
        <v>1</v>
      </c>
      <c r="N139" s="237" t="s">
        <v>41</v>
      </c>
      <c r="O139" s="92"/>
      <c r="P139" s="238">
        <f>O139*H139</f>
        <v>0</v>
      </c>
      <c r="Q139" s="238">
        <v>0</v>
      </c>
      <c r="R139" s="238">
        <f>Q139*H139</f>
        <v>0</v>
      </c>
      <c r="S139" s="238">
        <v>0</v>
      </c>
      <c r="T139" s="239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40" t="s">
        <v>398</v>
      </c>
      <c r="AT139" s="240" t="s">
        <v>256</v>
      </c>
      <c r="AU139" s="240" t="s">
        <v>83</v>
      </c>
      <c r="AY139" s="18" t="s">
        <v>253</v>
      </c>
      <c r="BE139" s="241">
        <f>IF(N139="základní",J139,0)</f>
        <v>0</v>
      </c>
      <c r="BF139" s="241">
        <f>IF(N139="snížená",J139,0)</f>
        <v>0</v>
      </c>
      <c r="BG139" s="241">
        <f>IF(N139="zákl. přenesená",J139,0)</f>
        <v>0</v>
      </c>
      <c r="BH139" s="241">
        <f>IF(N139="sníž. přenesená",J139,0)</f>
        <v>0</v>
      </c>
      <c r="BI139" s="241">
        <f>IF(N139="nulová",J139,0)</f>
        <v>0</v>
      </c>
      <c r="BJ139" s="18" t="s">
        <v>83</v>
      </c>
      <c r="BK139" s="241">
        <f>ROUND(I139*H139,2)</f>
        <v>0</v>
      </c>
      <c r="BL139" s="18" t="s">
        <v>398</v>
      </c>
      <c r="BM139" s="240" t="s">
        <v>700</v>
      </c>
    </row>
    <row r="140" s="2" customFormat="1" ht="24.15" customHeight="1">
      <c r="A140" s="39"/>
      <c r="B140" s="40"/>
      <c r="C140" s="229" t="s">
        <v>390</v>
      </c>
      <c r="D140" s="229" t="s">
        <v>256</v>
      </c>
      <c r="E140" s="230" t="s">
        <v>1208</v>
      </c>
      <c r="F140" s="231" t="s">
        <v>1209</v>
      </c>
      <c r="G140" s="232" t="s">
        <v>369</v>
      </c>
      <c r="H140" s="233">
        <v>2</v>
      </c>
      <c r="I140" s="234"/>
      <c r="J140" s="235">
        <f>ROUND(I140*H140,2)</f>
        <v>0</v>
      </c>
      <c r="K140" s="231" t="s">
        <v>1</v>
      </c>
      <c r="L140" s="45"/>
      <c r="M140" s="236" t="s">
        <v>1</v>
      </c>
      <c r="N140" s="237" t="s">
        <v>41</v>
      </c>
      <c r="O140" s="92"/>
      <c r="P140" s="238">
        <f>O140*H140</f>
        <v>0</v>
      </c>
      <c r="Q140" s="238">
        <v>0</v>
      </c>
      <c r="R140" s="238">
        <f>Q140*H140</f>
        <v>0</v>
      </c>
      <c r="S140" s="238">
        <v>0</v>
      </c>
      <c r="T140" s="239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40" t="s">
        <v>398</v>
      </c>
      <c r="AT140" s="240" t="s">
        <v>256</v>
      </c>
      <c r="AU140" s="240" t="s">
        <v>83</v>
      </c>
      <c r="AY140" s="18" t="s">
        <v>253</v>
      </c>
      <c r="BE140" s="241">
        <f>IF(N140="základní",J140,0)</f>
        <v>0</v>
      </c>
      <c r="BF140" s="241">
        <f>IF(N140="snížená",J140,0)</f>
        <v>0</v>
      </c>
      <c r="BG140" s="241">
        <f>IF(N140="zákl. přenesená",J140,0)</f>
        <v>0</v>
      </c>
      <c r="BH140" s="241">
        <f>IF(N140="sníž. přenesená",J140,0)</f>
        <v>0</v>
      </c>
      <c r="BI140" s="241">
        <f>IF(N140="nulová",J140,0)</f>
        <v>0</v>
      </c>
      <c r="BJ140" s="18" t="s">
        <v>83</v>
      </c>
      <c r="BK140" s="241">
        <f>ROUND(I140*H140,2)</f>
        <v>0</v>
      </c>
      <c r="BL140" s="18" t="s">
        <v>398</v>
      </c>
      <c r="BM140" s="240" t="s">
        <v>708</v>
      </c>
    </row>
    <row r="141" s="2" customFormat="1" ht="24.15" customHeight="1">
      <c r="A141" s="39"/>
      <c r="B141" s="40"/>
      <c r="C141" s="229" t="s">
        <v>394</v>
      </c>
      <c r="D141" s="229" t="s">
        <v>256</v>
      </c>
      <c r="E141" s="230" t="s">
        <v>1210</v>
      </c>
      <c r="F141" s="231" t="s">
        <v>1211</v>
      </c>
      <c r="G141" s="232" t="s">
        <v>369</v>
      </c>
      <c r="H141" s="233">
        <v>1</v>
      </c>
      <c r="I141" s="234"/>
      <c r="J141" s="235">
        <f>ROUND(I141*H141,2)</f>
        <v>0</v>
      </c>
      <c r="K141" s="231" t="s">
        <v>1</v>
      </c>
      <c r="L141" s="45"/>
      <c r="M141" s="236" t="s">
        <v>1</v>
      </c>
      <c r="N141" s="237" t="s">
        <v>41</v>
      </c>
      <c r="O141" s="92"/>
      <c r="P141" s="238">
        <f>O141*H141</f>
        <v>0</v>
      </c>
      <c r="Q141" s="238">
        <v>0</v>
      </c>
      <c r="R141" s="238">
        <f>Q141*H141</f>
        <v>0</v>
      </c>
      <c r="S141" s="238">
        <v>0</v>
      </c>
      <c r="T141" s="239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40" t="s">
        <v>398</v>
      </c>
      <c r="AT141" s="240" t="s">
        <v>256</v>
      </c>
      <c r="AU141" s="240" t="s">
        <v>83</v>
      </c>
      <c r="AY141" s="18" t="s">
        <v>253</v>
      </c>
      <c r="BE141" s="241">
        <f>IF(N141="základní",J141,0)</f>
        <v>0</v>
      </c>
      <c r="BF141" s="241">
        <f>IF(N141="snížená",J141,0)</f>
        <v>0</v>
      </c>
      <c r="BG141" s="241">
        <f>IF(N141="zákl. přenesená",J141,0)</f>
        <v>0</v>
      </c>
      <c r="BH141" s="241">
        <f>IF(N141="sníž. přenesená",J141,0)</f>
        <v>0</v>
      </c>
      <c r="BI141" s="241">
        <f>IF(N141="nulová",J141,0)</f>
        <v>0</v>
      </c>
      <c r="BJ141" s="18" t="s">
        <v>83</v>
      </c>
      <c r="BK141" s="241">
        <f>ROUND(I141*H141,2)</f>
        <v>0</v>
      </c>
      <c r="BL141" s="18" t="s">
        <v>398</v>
      </c>
      <c r="BM141" s="240" t="s">
        <v>716</v>
      </c>
    </row>
    <row r="142" s="2" customFormat="1" ht="21.75" customHeight="1">
      <c r="A142" s="39"/>
      <c r="B142" s="40"/>
      <c r="C142" s="229" t="s">
        <v>398</v>
      </c>
      <c r="D142" s="229" t="s">
        <v>256</v>
      </c>
      <c r="E142" s="230" t="s">
        <v>1212</v>
      </c>
      <c r="F142" s="231" t="s">
        <v>1213</v>
      </c>
      <c r="G142" s="232" t="s">
        <v>369</v>
      </c>
      <c r="H142" s="233">
        <v>1</v>
      </c>
      <c r="I142" s="234"/>
      <c r="J142" s="235">
        <f>ROUND(I142*H142,2)</f>
        <v>0</v>
      </c>
      <c r="K142" s="231" t="s">
        <v>1</v>
      </c>
      <c r="L142" s="45"/>
      <c r="M142" s="236" t="s">
        <v>1</v>
      </c>
      <c r="N142" s="237" t="s">
        <v>41</v>
      </c>
      <c r="O142" s="92"/>
      <c r="P142" s="238">
        <f>O142*H142</f>
        <v>0</v>
      </c>
      <c r="Q142" s="238">
        <v>0</v>
      </c>
      <c r="R142" s="238">
        <f>Q142*H142</f>
        <v>0</v>
      </c>
      <c r="S142" s="238">
        <v>0</v>
      </c>
      <c r="T142" s="239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40" t="s">
        <v>398</v>
      </c>
      <c r="AT142" s="240" t="s">
        <v>256</v>
      </c>
      <c r="AU142" s="240" t="s">
        <v>83</v>
      </c>
      <c r="AY142" s="18" t="s">
        <v>253</v>
      </c>
      <c r="BE142" s="241">
        <f>IF(N142="základní",J142,0)</f>
        <v>0</v>
      </c>
      <c r="BF142" s="241">
        <f>IF(N142="snížená",J142,0)</f>
        <v>0</v>
      </c>
      <c r="BG142" s="241">
        <f>IF(N142="zákl. přenesená",J142,0)</f>
        <v>0</v>
      </c>
      <c r="BH142" s="241">
        <f>IF(N142="sníž. přenesená",J142,0)</f>
        <v>0</v>
      </c>
      <c r="BI142" s="241">
        <f>IF(N142="nulová",J142,0)</f>
        <v>0</v>
      </c>
      <c r="BJ142" s="18" t="s">
        <v>83</v>
      </c>
      <c r="BK142" s="241">
        <f>ROUND(I142*H142,2)</f>
        <v>0</v>
      </c>
      <c r="BL142" s="18" t="s">
        <v>398</v>
      </c>
      <c r="BM142" s="240" t="s">
        <v>724</v>
      </c>
    </row>
    <row r="143" s="2" customFormat="1" ht="24.15" customHeight="1">
      <c r="A143" s="39"/>
      <c r="B143" s="40"/>
      <c r="C143" s="229" t="s">
        <v>402</v>
      </c>
      <c r="D143" s="229" t="s">
        <v>256</v>
      </c>
      <c r="E143" s="230" t="s">
        <v>1214</v>
      </c>
      <c r="F143" s="231" t="s">
        <v>1215</v>
      </c>
      <c r="G143" s="232" t="s">
        <v>369</v>
      </c>
      <c r="H143" s="233">
        <v>3</v>
      </c>
      <c r="I143" s="234"/>
      <c r="J143" s="235">
        <f>ROUND(I143*H143,2)</f>
        <v>0</v>
      </c>
      <c r="K143" s="231" t="s">
        <v>1</v>
      </c>
      <c r="L143" s="45"/>
      <c r="M143" s="236" t="s">
        <v>1</v>
      </c>
      <c r="N143" s="237" t="s">
        <v>41</v>
      </c>
      <c r="O143" s="92"/>
      <c r="P143" s="238">
        <f>O143*H143</f>
        <v>0</v>
      </c>
      <c r="Q143" s="238">
        <v>0</v>
      </c>
      <c r="R143" s="238">
        <f>Q143*H143</f>
        <v>0</v>
      </c>
      <c r="S143" s="238">
        <v>0</v>
      </c>
      <c r="T143" s="239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40" t="s">
        <v>398</v>
      </c>
      <c r="AT143" s="240" t="s">
        <v>256</v>
      </c>
      <c r="AU143" s="240" t="s">
        <v>83</v>
      </c>
      <c r="AY143" s="18" t="s">
        <v>253</v>
      </c>
      <c r="BE143" s="241">
        <f>IF(N143="základní",J143,0)</f>
        <v>0</v>
      </c>
      <c r="BF143" s="241">
        <f>IF(N143="snížená",J143,0)</f>
        <v>0</v>
      </c>
      <c r="BG143" s="241">
        <f>IF(N143="zákl. přenesená",J143,0)</f>
        <v>0</v>
      </c>
      <c r="BH143" s="241">
        <f>IF(N143="sníž. přenesená",J143,0)</f>
        <v>0</v>
      </c>
      <c r="BI143" s="241">
        <f>IF(N143="nulová",J143,0)</f>
        <v>0</v>
      </c>
      <c r="BJ143" s="18" t="s">
        <v>83</v>
      </c>
      <c r="BK143" s="241">
        <f>ROUND(I143*H143,2)</f>
        <v>0</v>
      </c>
      <c r="BL143" s="18" t="s">
        <v>398</v>
      </c>
      <c r="BM143" s="240" t="s">
        <v>732</v>
      </c>
    </row>
    <row r="144" s="2" customFormat="1" ht="24.15" customHeight="1">
      <c r="A144" s="39"/>
      <c r="B144" s="40"/>
      <c r="C144" s="229" t="s">
        <v>406</v>
      </c>
      <c r="D144" s="229" t="s">
        <v>256</v>
      </c>
      <c r="E144" s="230" t="s">
        <v>1216</v>
      </c>
      <c r="F144" s="231" t="s">
        <v>1217</v>
      </c>
      <c r="G144" s="232" t="s">
        <v>369</v>
      </c>
      <c r="H144" s="233">
        <v>1</v>
      </c>
      <c r="I144" s="234"/>
      <c r="J144" s="235">
        <f>ROUND(I144*H144,2)</f>
        <v>0</v>
      </c>
      <c r="K144" s="231" t="s">
        <v>1</v>
      </c>
      <c r="L144" s="45"/>
      <c r="M144" s="236" t="s">
        <v>1</v>
      </c>
      <c r="N144" s="237" t="s">
        <v>41</v>
      </c>
      <c r="O144" s="92"/>
      <c r="P144" s="238">
        <f>O144*H144</f>
        <v>0</v>
      </c>
      <c r="Q144" s="238">
        <v>0</v>
      </c>
      <c r="R144" s="238">
        <f>Q144*H144</f>
        <v>0</v>
      </c>
      <c r="S144" s="238">
        <v>0</v>
      </c>
      <c r="T144" s="239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40" t="s">
        <v>398</v>
      </c>
      <c r="AT144" s="240" t="s">
        <v>256</v>
      </c>
      <c r="AU144" s="240" t="s">
        <v>83</v>
      </c>
      <c r="AY144" s="18" t="s">
        <v>253</v>
      </c>
      <c r="BE144" s="241">
        <f>IF(N144="základní",J144,0)</f>
        <v>0</v>
      </c>
      <c r="BF144" s="241">
        <f>IF(N144="snížená",J144,0)</f>
        <v>0</v>
      </c>
      <c r="BG144" s="241">
        <f>IF(N144="zákl. přenesená",J144,0)</f>
        <v>0</v>
      </c>
      <c r="BH144" s="241">
        <f>IF(N144="sníž. přenesená",J144,0)</f>
        <v>0</v>
      </c>
      <c r="BI144" s="241">
        <f>IF(N144="nulová",J144,0)</f>
        <v>0</v>
      </c>
      <c r="BJ144" s="18" t="s">
        <v>83</v>
      </c>
      <c r="BK144" s="241">
        <f>ROUND(I144*H144,2)</f>
        <v>0</v>
      </c>
      <c r="BL144" s="18" t="s">
        <v>398</v>
      </c>
      <c r="BM144" s="240" t="s">
        <v>740</v>
      </c>
    </row>
    <row r="145" s="2" customFormat="1" ht="16.5" customHeight="1">
      <c r="A145" s="39"/>
      <c r="B145" s="40"/>
      <c r="C145" s="229" t="s">
        <v>410</v>
      </c>
      <c r="D145" s="229" t="s">
        <v>256</v>
      </c>
      <c r="E145" s="230" t="s">
        <v>1218</v>
      </c>
      <c r="F145" s="231" t="s">
        <v>1219</v>
      </c>
      <c r="G145" s="232" t="s">
        <v>369</v>
      </c>
      <c r="H145" s="233">
        <v>3</v>
      </c>
      <c r="I145" s="234"/>
      <c r="J145" s="235">
        <f>ROUND(I145*H145,2)</f>
        <v>0</v>
      </c>
      <c r="K145" s="231" t="s">
        <v>1</v>
      </c>
      <c r="L145" s="45"/>
      <c r="M145" s="236" t="s">
        <v>1</v>
      </c>
      <c r="N145" s="237" t="s">
        <v>41</v>
      </c>
      <c r="O145" s="92"/>
      <c r="P145" s="238">
        <f>O145*H145</f>
        <v>0</v>
      </c>
      <c r="Q145" s="238">
        <v>0</v>
      </c>
      <c r="R145" s="238">
        <f>Q145*H145</f>
        <v>0</v>
      </c>
      <c r="S145" s="238">
        <v>0</v>
      </c>
      <c r="T145" s="239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40" t="s">
        <v>398</v>
      </c>
      <c r="AT145" s="240" t="s">
        <v>256</v>
      </c>
      <c r="AU145" s="240" t="s">
        <v>83</v>
      </c>
      <c r="AY145" s="18" t="s">
        <v>253</v>
      </c>
      <c r="BE145" s="241">
        <f>IF(N145="základní",J145,0)</f>
        <v>0</v>
      </c>
      <c r="BF145" s="241">
        <f>IF(N145="snížená",J145,0)</f>
        <v>0</v>
      </c>
      <c r="BG145" s="241">
        <f>IF(N145="zákl. přenesená",J145,0)</f>
        <v>0</v>
      </c>
      <c r="BH145" s="241">
        <f>IF(N145="sníž. přenesená",J145,0)</f>
        <v>0</v>
      </c>
      <c r="BI145" s="241">
        <f>IF(N145="nulová",J145,0)</f>
        <v>0</v>
      </c>
      <c r="BJ145" s="18" t="s">
        <v>83</v>
      </c>
      <c r="BK145" s="241">
        <f>ROUND(I145*H145,2)</f>
        <v>0</v>
      </c>
      <c r="BL145" s="18" t="s">
        <v>398</v>
      </c>
      <c r="BM145" s="240" t="s">
        <v>748</v>
      </c>
    </row>
    <row r="146" s="2" customFormat="1" ht="76.35" customHeight="1">
      <c r="A146" s="39"/>
      <c r="B146" s="40"/>
      <c r="C146" s="229" t="s">
        <v>414</v>
      </c>
      <c r="D146" s="229" t="s">
        <v>256</v>
      </c>
      <c r="E146" s="230" t="s">
        <v>1220</v>
      </c>
      <c r="F146" s="231" t="s">
        <v>1221</v>
      </c>
      <c r="G146" s="232" t="s">
        <v>369</v>
      </c>
      <c r="H146" s="233">
        <v>2</v>
      </c>
      <c r="I146" s="234"/>
      <c r="J146" s="235">
        <f>ROUND(I146*H146,2)</f>
        <v>0</v>
      </c>
      <c r="K146" s="231" t="s">
        <v>1</v>
      </c>
      <c r="L146" s="45"/>
      <c r="M146" s="236" t="s">
        <v>1</v>
      </c>
      <c r="N146" s="237" t="s">
        <v>41</v>
      </c>
      <c r="O146" s="92"/>
      <c r="P146" s="238">
        <f>O146*H146</f>
        <v>0</v>
      </c>
      <c r="Q146" s="238">
        <v>0</v>
      </c>
      <c r="R146" s="238">
        <f>Q146*H146</f>
        <v>0</v>
      </c>
      <c r="S146" s="238">
        <v>0</v>
      </c>
      <c r="T146" s="239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40" t="s">
        <v>398</v>
      </c>
      <c r="AT146" s="240" t="s">
        <v>256</v>
      </c>
      <c r="AU146" s="240" t="s">
        <v>83</v>
      </c>
      <c r="AY146" s="18" t="s">
        <v>253</v>
      </c>
      <c r="BE146" s="241">
        <f>IF(N146="základní",J146,0)</f>
        <v>0</v>
      </c>
      <c r="BF146" s="241">
        <f>IF(N146="snížená",J146,0)</f>
        <v>0</v>
      </c>
      <c r="BG146" s="241">
        <f>IF(N146="zákl. přenesená",J146,0)</f>
        <v>0</v>
      </c>
      <c r="BH146" s="241">
        <f>IF(N146="sníž. přenesená",J146,0)</f>
        <v>0</v>
      </c>
      <c r="BI146" s="241">
        <f>IF(N146="nulová",J146,0)</f>
        <v>0</v>
      </c>
      <c r="BJ146" s="18" t="s">
        <v>83</v>
      </c>
      <c r="BK146" s="241">
        <f>ROUND(I146*H146,2)</f>
        <v>0</v>
      </c>
      <c r="BL146" s="18" t="s">
        <v>398</v>
      </c>
      <c r="BM146" s="240" t="s">
        <v>756</v>
      </c>
    </row>
    <row r="147" s="2" customFormat="1" ht="76.35" customHeight="1">
      <c r="A147" s="39"/>
      <c r="B147" s="40"/>
      <c r="C147" s="229" t="s">
        <v>7</v>
      </c>
      <c r="D147" s="229" t="s">
        <v>256</v>
      </c>
      <c r="E147" s="230" t="s">
        <v>1222</v>
      </c>
      <c r="F147" s="231" t="s">
        <v>1221</v>
      </c>
      <c r="G147" s="232" t="s">
        <v>369</v>
      </c>
      <c r="H147" s="233">
        <v>1</v>
      </c>
      <c r="I147" s="234"/>
      <c r="J147" s="235">
        <f>ROUND(I147*H147,2)</f>
        <v>0</v>
      </c>
      <c r="K147" s="231" t="s">
        <v>1</v>
      </c>
      <c r="L147" s="45"/>
      <c r="M147" s="236" t="s">
        <v>1</v>
      </c>
      <c r="N147" s="237" t="s">
        <v>41</v>
      </c>
      <c r="O147" s="92"/>
      <c r="P147" s="238">
        <f>O147*H147</f>
        <v>0</v>
      </c>
      <c r="Q147" s="238">
        <v>0</v>
      </c>
      <c r="R147" s="238">
        <f>Q147*H147</f>
        <v>0</v>
      </c>
      <c r="S147" s="238">
        <v>0</v>
      </c>
      <c r="T147" s="239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40" t="s">
        <v>398</v>
      </c>
      <c r="AT147" s="240" t="s">
        <v>256</v>
      </c>
      <c r="AU147" s="240" t="s">
        <v>83</v>
      </c>
      <c r="AY147" s="18" t="s">
        <v>253</v>
      </c>
      <c r="BE147" s="241">
        <f>IF(N147="základní",J147,0)</f>
        <v>0</v>
      </c>
      <c r="BF147" s="241">
        <f>IF(N147="snížená",J147,0)</f>
        <v>0</v>
      </c>
      <c r="BG147" s="241">
        <f>IF(N147="zákl. přenesená",J147,0)</f>
        <v>0</v>
      </c>
      <c r="BH147" s="241">
        <f>IF(N147="sníž. přenesená",J147,0)</f>
        <v>0</v>
      </c>
      <c r="BI147" s="241">
        <f>IF(N147="nulová",J147,0)</f>
        <v>0</v>
      </c>
      <c r="BJ147" s="18" t="s">
        <v>83</v>
      </c>
      <c r="BK147" s="241">
        <f>ROUND(I147*H147,2)</f>
        <v>0</v>
      </c>
      <c r="BL147" s="18" t="s">
        <v>398</v>
      </c>
      <c r="BM147" s="240" t="s">
        <v>764</v>
      </c>
    </row>
    <row r="148" s="2" customFormat="1" ht="16.5" customHeight="1">
      <c r="A148" s="39"/>
      <c r="B148" s="40"/>
      <c r="C148" s="229" t="s">
        <v>428</v>
      </c>
      <c r="D148" s="229" t="s">
        <v>256</v>
      </c>
      <c r="E148" s="230" t="s">
        <v>1223</v>
      </c>
      <c r="F148" s="231" t="s">
        <v>1224</v>
      </c>
      <c r="G148" s="232" t="s">
        <v>369</v>
      </c>
      <c r="H148" s="233">
        <v>3</v>
      </c>
      <c r="I148" s="234"/>
      <c r="J148" s="235">
        <f>ROUND(I148*H148,2)</f>
        <v>0</v>
      </c>
      <c r="K148" s="231" t="s">
        <v>1</v>
      </c>
      <c r="L148" s="45"/>
      <c r="M148" s="236" t="s">
        <v>1</v>
      </c>
      <c r="N148" s="237" t="s">
        <v>41</v>
      </c>
      <c r="O148" s="92"/>
      <c r="P148" s="238">
        <f>O148*H148</f>
        <v>0</v>
      </c>
      <c r="Q148" s="238">
        <v>0</v>
      </c>
      <c r="R148" s="238">
        <f>Q148*H148</f>
        <v>0</v>
      </c>
      <c r="S148" s="238">
        <v>0</v>
      </c>
      <c r="T148" s="239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40" t="s">
        <v>398</v>
      </c>
      <c r="AT148" s="240" t="s">
        <v>256</v>
      </c>
      <c r="AU148" s="240" t="s">
        <v>83</v>
      </c>
      <c r="AY148" s="18" t="s">
        <v>253</v>
      </c>
      <c r="BE148" s="241">
        <f>IF(N148="základní",J148,0)</f>
        <v>0</v>
      </c>
      <c r="BF148" s="241">
        <f>IF(N148="snížená",J148,0)</f>
        <v>0</v>
      </c>
      <c r="BG148" s="241">
        <f>IF(N148="zákl. přenesená",J148,0)</f>
        <v>0</v>
      </c>
      <c r="BH148" s="241">
        <f>IF(N148="sníž. přenesená",J148,0)</f>
        <v>0</v>
      </c>
      <c r="BI148" s="241">
        <f>IF(N148="nulová",J148,0)</f>
        <v>0</v>
      </c>
      <c r="BJ148" s="18" t="s">
        <v>83</v>
      </c>
      <c r="BK148" s="241">
        <f>ROUND(I148*H148,2)</f>
        <v>0</v>
      </c>
      <c r="BL148" s="18" t="s">
        <v>398</v>
      </c>
      <c r="BM148" s="240" t="s">
        <v>772</v>
      </c>
    </row>
    <row r="149" s="2" customFormat="1" ht="24.15" customHeight="1">
      <c r="A149" s="39"/>
      <c r="B149" s="40"/>
      <c r="C149" s="229" t="s">
        <v>432</v>
      </c>
      <c r="D149" s="229" t="s">
        <v>256</v>
      </c>
      <c r="E149" s="230" t="s">
        <v>1225</v>
      </c>
      <c r="F149" s="231" t="s">
        <v>1226</v>
      </c>
      <c r="G149" s="232" t="s">
        <v>369</v>
      </c>
      <c r="H149" s="233">
        <v>3</v>
      </c>
      <c r="I149" s="234"/>
      <c r="J149" s="235">
        <f>ROUND(I149*H149,2)</f>
        <v>0</v>
      </c>
      <c r="K149" s="231" t="s">
        <v>1</v>
      </c>
      <c r="L149" s="45"/>
      <c r="M149" s="236" t="s">
        <v>1</v>
      </c>
      <c r="N149" s="237" t="s">
        <v>41</v>
      </c>
      <c r="O149" s="92"/>
      <c r="P149" s="238">
        <f>O149*H149</f>
        <v>0</v>
      </c>
      <c r="Q149" s="238">
        <v>0</v>
      </c>
      <c r="R149" s="238">
        <f>Q149*H149</f>
        <v>0</v>
      </c>
      <c r="S149" s="238">
        <v>0</v>
      </c>
      <c r="T149" s="239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40" t="s">
        <v>398</v>
      </c>
      <c r="AT149" s="240" t="s">
        <v>256</v>
      </c>
      <c r="AU149" s="240" t="s">
        <v>83</v>
      </c>
      <c r="AY149" s="18" t="s">
        <v>253</v>
      </c>
      <c r="BE149" s="241">
        <f>IF(N149="základní",J149,0)</f>
        <v>0</v>
      </c>
      <c r="BF149" s="241">
        <f>IF(N149="snížená",J149,0)</f>
        <v>0</v>
      </c>
      <c r="BG149" s="241">
        <f>IF(N149="zákl. přenesená",J149,0)</f>
        <v>0</v>
      </c>
      <c r="BH149" s="241">
        <f>IF(N149="sníž. přenesená",J149,0)</f>
        <v>0</v>
      </c>
      <c r="BI149" s="241">
        <f>IF(N149="nulová",J149,0)</f>
        <v>0</v>
      </c>
      <c r="BJ149" s="18" t="s">
        <v>83</v>
      </c>
      <c r="BK149" s="241">
        <f>ROUND(I149*H149,2)</f>
        <v>0</v>
      </c>
      <c r="BL149" s="18" t="s">
        <v>398</v>
      </c>
      <c r="BM149" s="240" t="s">
        <v>780</v>
      </c>
    </row>
    <row r="150" s="2" customFormat="1" ht="21.75" customHeight="1">
      <c r="A150" s="39"/>
      <c r="B150" s="40"/>
      <c r="C150" s="229" t="s">
        <v>437</v>
      </c>
      <c r="D150" s="229" t="s">
        <v>256</v>
      </c>
      <c r="E150" s="230" t="s">
        <v>1227</v>
      </c>
      <c r="F150" s="231" t="s">
        <v>1228</v>
      </c>
      <c r="G150" s="232" t="s">
        <v>798</v>
      </c>
      <c r="H150" s="233">
        <v>7</v>
      </c>
      <c r="I150" s="234"/>
      <c r="J150" s="235">
        <f>ROUND(I150*H150,2)</f>
        <v>0</v>
      </c>
      <c r="K150" s="231" t="s">
        <v>1</v>
      </c>
      <c r="L150" s="45"/>
      <c r="M150" s="236" t="s">
        <v>1</v>
      </c>
      <c r="N150" s="237" t="s">
        <v>41</v>
      </c>
      <c r="O150" s="92"/>
      <c r="P150" s="238">
        <f>O150*H150</f>
        <v>0</v>
      </c>
      <c r="Q150" s="238">
        <v>0</v>
      </c>
      <c r="R150" s="238">
        <f>Q150*H150</f>
        <v>0</v>
      </c>
      <c r="S150" s="238">
        <v>0</v>
      </c>
      <c r="T150" s="239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40" t="s">
        <v>398</v>
      </c>
      <c r="AT150" s="240" t="s">
        <v>256</v>
      </c>
      <c r="AU150" s="240" t="s">
        <v>83</v>
      </c>
      <c r="AY150" s="18" t="s">
        <v>253</v>
      </c>
      <c r="BE150" s="241">
        <f>IF(N150="základní",J150,0)</f>
        <v>0</v>
      </c>
      <c r="BF150" s="241">
        <f>IF(N150="snížená",J150,0)</f>
        <v>0</v>
      </c>
      <c r="BG150" s="241">
        <f>IF(N150="zákl. přenesená",J150,0)</f>
        <v>0</v>
      </c>
      <c r="BH150" s="241">
        <f>IF(N150="sníž. přenesená",J150,0)</f>
        <v>0</v>
      </c>
      <c r="BI150" s="241">
        <f>IF(N150="nulová",J150,0)</f>
        <v>0</v>
      </c>
      <c r="BJ150" s="18" t="s">
        <v>83</v>
      </c>
      <c r="BK150" s="241">
        <f>ROUND(I150*H150,2)</f>
        <v>0</v>
      </c>
      <c r="BL150" s="18" t="s">
        <v>398</v>
      </c>
      <c r="BM150" s="240" t="s">
        <v>795</v>
      </c>
    </row>
    <row r="151" s="2" customFormat="1" ht="66.75" customHeight="1">
      <c r="A151" s="39"/>
      <c r="B151" s="40"/>
      <c r="C151" s="229" t="s">
        <v>444</v>
      </c>
      <c r="D151" s="229" t="s">
        <v>256</v>
      </c>
      <c r="E151" s="230" t="s">
        <v>1229</v>
      </c>
      <c r="F151" s="231" t="s">
        <v>1230</v>
      </c>
      <c r="G151" s="232" t="s">
        <v>369</v>
      </c>
      <c r="H151" s="233">
        <v>7</v>
      </c>
      <c r="I151" s="234"/>
      <c r="J151" s="235">
        <f>ROUND(I151*H151,2)</f>
        <v>0</v>
      </c>
      <c r="K151" s="231" t="s">
        <v>1</v>
      </c>
      <c r="L151" s="45"/>
      <c r="M151" s="236" t="s">
        <v>1</v>
      </c>
      <c r="N151" s="237" t="s">
        <v>41</v>
      </c>
      <c r="O151" s="92"/>
      <c r="P151" s="238">
        <f>O151*H151</f>
        <v>0</v>
      </c>
      <c r="Q151" s="238">
        <v>0</v>
      </c>
      <c r="R151" s="238">
        <f>Q151*H151</f>
        <v>0</v>
      </c>
      <c r="S151" s="238">
        <v>0</v>
      </c>
      <c r="T151" s="239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40" t="s">
        <v>398</v>
      </c>
      <c r="AT151" s="240" t="s">
        <v>256</v>
      </c>
      <c r="AU151" s="240" t="s">
        <v>83</v>
      </c>
      <c r="AY151" s="18" t="s">
        <v>253</v>
      </c>
      <c r="BE151" s="241">
        <f>IF(N151="základní",J151,0)</f>
        <v>0</v>
      </c>
      <c r="BF151" s="241">
        <f>IF(N151="snížená",J151,0)</f>
        <v>0</v>
      </c>
      <c r="BG151" s="241">
        <f>IF(N151="zákl. přenesená",J151,0)</f>
        <v>0</v>
      </c>
      <c r="BH151" s="241">
        <f>IF(N151="sníž. přenesená",J151,0)</f>
        <v>0</v>
      </c>
      <c r="BI151" s="241">
        <f>IF(N151="nulová",J151,0)</f>
        <v>0</v>
      </c>
      <c r="BJ151" s="18" t="s">
        <v>83</v>
      </c>
      <c r="BK151" s="241">
        <f>ROUND(I151*H151,2)</f>
        <v>0</v>
      </c>
      <c r="BL151" s="18" t="s">
        <v>398</v>
      </c>
      <c r="BM151" s="240" t="s">
        <v>804</v>
      </c>
    </row>
    <row r="152" s="2" customFormat="1" ht="24.15" customHeight="1">
      <c r="A152" s="39"/>
      <c r="B152" s="40"/>
      <c r="C152" s="229" t="s">
        <v>456</v>
      </c>
      <c r="D152" s="229" t="s">
        <v>256</v>
      </c>
      <c r="E152" s="230" t="s">
        <v>1231</v>
      </c>
      <c r="F152" s="231" t="s">
        <v>1232</v>
      </c>
      <c r="G152" s="232" t="s">
        <v>369</v>
      </c>
      <c r="H152" s="233">
        <v>7</v>
      </c>
      <c r="I152" s="234"/>
      <c r="J152" s="235">
        <f>ROUND(I152*H152,2)</f>
        <v>0</v>
      </c>
      <c r="K152" s="231" t="s">
        <v>1</v>
      </c>
      <c r="L152" s="45"/>
      <c r="M152" s="236" t="s">
        <v>1</v>
      </c>
      <c r="N152" s="237" t="s">
        <v>41</v>
      </c>
      <c r="O152" s="92"/>
      <c r="P152" s="238">
        <f>O152*H152</f>
        <v>0</v>
      </c>
      <c r="Q152" s="238">
        <v>0</v>
      </c>
      <c r="R152" s="238">
        <f>Q152*H152</f>
        <v>0</v>
      </c>
      <c r="S152" s="238">
        <v>0</v>
      </c>
      <c r="T152" s="239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40" t="s">
        <v>398</v>
      </c>
      <c r="AT152" s="240" t="s">
        <v>256</v>
      </c>
      <c r="AU152" s="240" t="s">
        <v>83</v>
      </c>
      <c r="AY152" s="18" t="s">
        <v>253</v>
      </c>
      <c r="BE152" s="241">
        <f>IF(N152="základní",J152,0)</f>
        <v>0</v>
      </c>
      <c r="BF152" s="241">
        <f>IF(N152="snížená",J152,0)</f>
        <v>0</v>
      </c>
      <c r="BG152" s="241">
        <f>IF(N152="zákl. přenesená",J152,0)</f>
        <v>0</v>
      </c>
      <c r="BH152" s="241">
        <f>IF(N152="sníž. přenesená",J152,0)</f>
        <v>0</v>
      </c>
      <c r="BI152" s="241">
        <f>IF(N152="nulová",J152,0)</f>
        <v>0</v>
      </c>
      <c r="BJ152" s="18" t="s">
        <v>83</v>
      </c>
      <c r="BK152" s="241">
        <f>ROUND(I152*H152,2)</f>
        <v>0</v>
      </c>
      <c r="BL152" s="18" t="s">
        <v>398</v>
      </c>
      <c r="BM152" s="240" t="s">
        <v>812</v>
      </c>
    </row>
    <row r="153" s="2" customFormat="1" ht="24.15" customHeight="1">
      <c r="A153" s="39"/>
      <c r="B153" s="40"/>
      <c r="C153" s="229" t="s">
        <v>462</v>
      </c>
      <c r="D153" s="229" t="s">
        <v>256</v>
      </c>
      <c r="E153" s="230" t="s">
        <v>1233</v>
      </c>
      <c r="F153" s="231" t="s">
        <v>1234</v>
      </c>
      <c r="G153" s="232" t="s">
        <v>369</v>
      </c>
      <c r="H153" s="233">
        <v>7</v>
      </c>
      <c r="I153" s="234"/>
      <c r="J153" s="235">
        <f>ROUND(I153*H153,2)</f>
        <v>0</v>
      </c>
      <c r="K153" s="231" t="s">
        <v>1</v>
      </c>
      <c r="L153" s="45"/>
      <c r="M153" s="236" t="s">
        <v>1</v>
      </c>
      <c r="N153" s="237" t="s">
        <v>41</v>
      </c>
      <c r="O153" s="92"/>
      <c r="P153" s="238">
        <f>O153*H153</f>
        <v>0</v>
      </c>
      <c r="Q153" s="238">
        <v>0</v>
      </c>
      <c r="R153" s="238">
        <f>Q153*H153</f>
        <v>0</v>
      </c>
      <c r="S153" s="238">
        <v>0</v>
      </c>
      <c r="T153" s="239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40" t="s">
        <v>398</v>
      </c>
      <c r="AT153" s="240" t="s">
        <v>256</v>
      </c>
      <c r="AU153" s="240" t="s">
        <v>83</v>
      </c>
      <c r="AY153" s="18" t="s">
        <v>253</v>
      </c>
      <c r="BE153" s="241">
        <f>IF(N153="základní",J153,0)</f>
        <v>0</v>
      </c>
      <c r="BF153" s="241">
        <f>IF(N153="snížená",J153,0)</f>
        <v>0</v>
      </c>
      <c r="BG153" s="241">
        <f>IF(N153="zákl. přenesená",J153,0)</f>
        <v>0</v>
      </c>
      <c r="BH153" s="241">
        <f>IF(N153="sníž. přenesená",J153,0)</f>
        <v>0</v>
      </c>
      <c r="BI153" s="241">
        <f>IF(N153="nulová",J153,0)</f>
        <v>0</v>
      </c>
      <c r="BJ153" s="18" t="s">
        <v>83</v>
      </c>
      <c r="BK153" s="241">
        <f>ROUND(I153*H153,2)</f>
        <v>0</v>
      </c>
      <c r="BL153" s="18" t="s">
        <v>398</v>
      </c>
      <c r="BM153" s="240" t="s">
        <v>823</v>
      </c>
    </row>
    <row r="154" s="2" customFormat="1" ht="16.5" customHeight="1">
      <c r="A154" s="39"/>
      <c r="B154" s="40"/>
      <c r="C154" s="229" t="s">
        <v>470</v>
      </c>
      <c r="D154" s="229" t="s">
        <v>256</v>
      </c>
      <c r="E154" s="230" t="s">
        <v>1235</v>
      </c>
      <c r="F154" s="231" t="s">
        <v>1236</v>
      </c>
      <c r="G154" s="232" t="s">
        <v>798</v>
      </c>
      <c r="H154" s="233">
        <v>1</v>
      </c>
      <c r="I154" s="234"/>
      <c r="J154" s="235">
        <f>ROUND(I154*H154,2)</f>
        <v>0</v>
      </c>
      <c r="K154" s="231" t="s">
        <v>1</v>
      </c>
      <c r="L154" s="45"/>
      <c r="M154" s="236" t="s">
        <v>1</v>
      </c>
      <c r="N154" s="237" t="s">
        <v>41</v>
      </c>
      <c r="O154" s="92"/>
      <c r="P154" s="238">
        <f>O154*H154</f>
        <v>0</v>
      </c>
      <c r="Q154" s="238">
        <v>0</v>
      </c>
      <c r="R154" s="238">
        <f>Q154*H154</f>
        <v>0</v>
      </c>
      <c r="S154" s="238">
        <v>0</v>
      </c>
      <c r="T154" s="239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40" t="s">
        <v>398</v>
      </c>
      <c r="AT154" s="240" t="s">
        <v>256</v>
      </c>
      <c r="AU154" s="240" t="s">
        <v>83</v>
      </c>
      <c r="AY154" s="18" t="s">
        <v>253</v>
      </c>
      <c r="BE154" s="241">
        <f>IF(N154="základní",J154,0)</f>
        <v>0</v>
      </c>
      <c r="BF154" s="241">
        <f>IF(N154="snížená",J154,0)</f>
        <v>0</v>
      </c>
      <c r="BG154" s="241">
        <f>IF(N154="zákl. přenesená",J154,0)</f>
        <v>0</v>
      </c>
      <c r="BH154" s="241">
        <f>IF(N154="sníž. přenesená",J154,0)</f>
        <v>0</v>
      </c>
      <c r="BI154" s="241">
        <f>IF(N154="nulová",J154,0)</f>
        <v>0</v>
      </c>
      <c r="BJ154" s="18" t="s">
        <v>83</v>
      </c>
      <c r="BK154" s="241">
        <f>ROUND(I154*H154,2)</f>
        <v>0</v>
      </c>
      <c r="BL154" s="18" t="s">
        <v>398</v>
      </c>
      <c r="BM154" s="240" t="s">
        <v>832</v>
      </c>
    </row>
    <row r="155" s="2" customFormat="1" ht="37.8" customHeight="1">
      <c r="A155" s="39"/>
      <c r="B155" s="40"/>
      <c r="C155" s="229" t="s">
        <v>475</v>
      </c>
      <c r="D155" s="229" t="s">
        <v>256</v>
      </c>
      <c r="E155" s="230" t="s">
        <v>1237</v>
      </c>
      <c r="F155" s="231" t="s">
        <v>1238</v>
      </c>
      <c r="G155" s="232" t="s">
        <v>369</v>
      </c>
      <c r="H155" s="233">
        <v>1</v>
      </c>
      <c r="I155" s="234"/>
      <c r="J155" s="235">
        <f>ROUND(I155*H155,2)</f>
        <v>0</v>
      </c>
      <c r="K155" s="231" t="s">
        <v>1</v>
      </c>
      <c r="L155" s="45"/>
      <c r="M155" s="236" t="s">
        <v>1</v>
      </c>
      <c r="N155" s="237" t="s">
        <v>41</v>
      </c>
      <c r="O155" s="92"/>
      <c r="P155" s="238">
        <f>O155*H155</f>
        <v>0</v>
      </c>
      <c r="Q155" s="238">
        <v>0</v>
      </c>
      <c r="R155" s="238">
        <f>Q155*H155</f>
        <v>0</v>
      </c>
      <c r="S155" s="238">
        <v>0</v>
      </c>
      <c r="T155" s="239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40" t="s">
        <v>398</v>
      </c>
      <c r="AT155" s="240" t="s">
        <v>256</v>
      </c>
      <c r="AU155" s="240" t="s">
        <v>83</v>
      </c>
      <c r="AY155" s="18" t="s">
        <v>253</v>
      </c>
      <c r="BE155" s="241">
        <f>IF(N155="základní",J155,0)</f>
        <v>0</v>
      </c>
      <c r="BF155" s="241">
        <f>IF(N155="snížená",J155,0)</f>
        <v>0</v>
      </c>
      <c r="BG155" s="241">
        <f>IF(N155="zákl. přenesená",J155,0)</f>
        <v>0</v>
      </c>
      <c r="BH155" s="241">
        <f>IF(N155="sníž. přenesená",J155,0)</f>
        <v>0</v>
      </c>
      <c r="BI155" s="241">
        <f>IF(N155="nulová",J155,0)</f>
        <v>0</v>
      </c>
      <c r="BJ155" s="18" t="s">
        <v>83</v>
      </c>
      <c r="BK155" s="241">
        <f>ROUND(I155*H155,2)</f>
        <v>0</v>
      </c>
      <c r="BL155" s="18" t="s">
        <v>398</v>
      </c>
      <c r="BM155" s="240" t="s">
        <v>840</v>
      </c>
    </row>
    <row r="156" s="2" customFormat="1" ht="24.15" customHeight="1">
      <c r="A156" s="39"/>
      <c r="B156" s="40"/>
      <c r="C156" s="229" t="s">
        <v>487</v>
      </c>
      <c r="D156" s="229" t="s">
        <v>256</v>
      </c>
      <c r="E156" s="230" t="s">
        <v>1239</v>
      </c>
      <c r="F156" s="231" t="s">
        <v>1240</v>
      </c>
      <c r="G156" s="232" t="s">
        <v>369</v>
      </c>
      <c r="H156" s="233">
        <v>7</v>
      </c>
      <c r="I156" s="234"/>
      <c r="J156" s="235">
        <f>ROUND(I156*H156,2)</f>
        <v>0</v>
      </c>
      <c r="K156" s="231" t="s">
        <v>1</v>
      </c>
      <c r="L156" s="45"/>
      <c r="M156" s="236" t="s">
        <v>1</v>
      </c>
      <c r="N156" s="237" t="s">
        <v>41</v>
      </c>
      <c r="O156" s="92"/>
      <c r="P156" s="238">
        <f>O156*H156</f>
        <v>0</v>
      </c>
      <c r="Q156" s="238">
        <v>0</v>
      </c>
      <c r="R156" s="238">
        <f>Q156*H156</f>
        <v>0</v>
      </c>
      <c r="S156" s="238">
        <v>0</v>
      </c>
      <c r="T156" s="239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40" t="s">
        <v>398</v>
      </c>
      <c r="AT156" s="240" t="s">
        <v>256</v>
      </c>
      <c r="AU156" s="240" t="s">
        <v>83</v>
      </c>
      <c r="AY156" s="18" t="s">
        <v>253</v>
      </c>
      <c r="BE156" s="241">
        <f>IF(N156="základní",J156,0)</f>
        <v>0</v>
      </c>
      <c r="BF156" s="241">
        <f>IF(N156="snížená",J156,0)</f>
        <v>0</v>
      </c>
      <c r="BG156" s="241">
        <f>IF(N156="zákl. přenesená",J156,0)</f>
        <v>0</v>
      </c>
      <c r="BH156" s="241">
        <f>IF(N156="sníž. přenesená",J156,0)</f>
        <v>0</v>
      </c>
      <c r="BI156" s="241">
        <f>IF(N156="nulová",J156,0)</f>
        <v>0</v>
      </c>
      <c r="BJ156" s="18" t="s">
        <v>83</v>
      </c>
      <c r="BK156" s="241">
        <f>ROUND(I156*H156,2)</f>
        <v>0</v>
      </c>
      <c r="BL156" s="18" t="s">
        <v>398</v>
      </c>
      <c r="BM156" s="240" t="s">
        <v>848</v>
      </c>
    </row>
    <row r="157" s="2" customFormat="1" ht="16.5" customHeight="1">
      <c r="A157" s="39"/>
      <c r="B157" s="40"/>
      <c r="C157" s="229" t="s">
        <v>497</v>
      </c>
      <c r="D157" s="229" t="s">
        <v>256</v>
      </c>
      <c r="E157" s="230" t="s">
        <v>1241</v>
      </c>
      <c r="F157" s="231" t="s">
        <v>1242</v>
      </c>
      <c r="G157" s="232" t="s">
        <v>369</v>
      </c>
      <c r="H157" s="233">
        <v>20</v>
      </c>
      <c r="I157" s="234"/>
      <c r="J157" s="235">
        <f>ROUND(I157*H157,2)</f>
        <v>0</v>
      </c>
      <c r="K157" s="231" t="s">
        <v>1</v>
      </c>
      <c r="L157" s="45"/>
      <c r="M157" s="236" t="s">
        <v>1</v>
      </c>
      <c r="N157" s="237" t="s">
        <v>41</v>
      </c>
      <c r="O157" s="92"/>
      <c r="P157" s="238">
        <f>O157*H157</f>
        <v>0</v>
      </c>
      <c r="Q157" s="238">
        <v>0</v>
      </c>
      <c r="R157" s="238">
        <f>Q157*H157</f>
        <v>0</v>
      </c>
      <c r="S157" s="238">
        <v>0</v>
      </c>
      <c r="T157" s="239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40" t="s">
        <v>398</v>
      </c>
      <c r="AT157" s="240" t="s">
        <v>256</v>
      </c>
      <c r="AU157" s="240" t="s">
        <v>83</v>
      </c>
      <c r="AY157" s="18" t="s">
        <v>253</v>
      </c>
      <c r="BE157" s="241">
        <f>IF(N157="základní",J157,0)</f>
        <v>0</v>
      </c>
      <c r="BF157" s="241">
        <f>IF(N157="snížená",J157,0)</f>
        <v>0</v>
      </c>
      <c r="BG157" s="241">
        <f>IF(N157="zákl. přenesená",J157,0)</f>
        <v>0</v>
      </c>
      <c r="BH157" s="241">
        <f>IF(N157="sníž. přenesená",J157,0)</f>
        <v>0</v>
      </c>
      <c r="BI157" s="241">
        <f>IF(N157="nulová",J157,0)</f>
        <v>0</v>
      </c>
      <c r="BJ157" s="18" t="s">
        <v>83</v>
      </c>
      <c r="BK157" s="241">
        <f>ROUND(I157*H157,2)</f>
        <v>0</v>
      </c>
      <c r="BL157" s="18" t="s">
        <v>398</v>
      </c>
      <c r="BM157" s="240" t="s">
        <v>856</v>
      </c>
    </row>
    <row r="158" s="2" customFormat="1" ht="62.7" customHeight="1">
      <c r="A158" s="39"/>
      <c r="B158" s="40"/>
      <c r="C158" s="229" t="s">
        <v>366</v>
      </c>
      <c r="D158" s="229" t="s">
        <v>256</v>
      </c>
      <c r="E158" s="230" t="s">
        <v>1243</v>
      </c>
      <c r="F158" s="231" t="s">
        <v>1244</v>
      </c>
      <c r="G158" s="232" t="s">
        <v>369</v>
      </c>
      <c r="H158" s="233">
        <v>10</v>
      </c>
      <c r="I158" s="234"/>
      <c r="J158" s="235">
        <f>ROUND(I158*H158,2)</f>
        <v>0</v>
      </c>
      <c r="K158" s="231" t="s">
        <v>1</v>
      </c>
      <c r="L158" s="45"/>
      <c r="M158" s="236" t="s">
        <v>1</v>
      </c>
      <c r="N158" s="237" t="s">
        <v>41</v>
      </c>
      <c r="O158" s="92"/>
      <c r="P158" s="238">
        <f>O158*H158</f>
        <v>0</v>
      </c>
      <c r="Q158" s="238">
        <v>0</v>
      </c>
      <c r="R158" s="238">
        <f>Q158*H158</f>
        <v>0</v>
      </c>
      <c r="S158" s="238">
        <v>0</v>
      </c>
      <c r="T158" s="239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40" t="s">
        <v>398</v>
      </c>
      <c r="AT158" s="240" t="s">
        <v>256</v>
      </c>
      <c r="AU158" s="240" t="s">
        <v>83</v>
      </c>
      <c r="AY158" s="18" t="s">
        <v>253</v>
      </c>
      <c r="BE158" s="241">
        <f>IF(N158="základní",J158,0)</f>
        <v>0</v>
      </c>
      <c r="BF158" s="241">
        <f>IF(N158="snížená",J158,0)</f>
        <v>0</v>
      </c>
      <c r="BG158" s="241">
        <f>IF(N158="zákl. přenesená",J158,0)</f>
        <v>0</v>
      </c>
      <c r="BH158" s="241">
        <f>IF(N158="sníž. přenesená",J158,0)</f>
        <v>0</v>
      </c>
      <c r="BI158" s="241">
        <f>IF(N158="nulová",J158,0)</f>
        <v>0</v>
      </c>
      <c r="BJ158" s="18" t="s">
        <v>83</v>
      </c>
      <c r="BK158" s="241">
        <f>ROUND(I158*H158,2)</f>
        <v>0</v>
      </c>
      <c r="BL158" s="18" t="s">
        <v>398</v>
      </c>
      <c r="BM158" s="240" t="s">
        <v>867</v>
      </c>
    </row>
    <row r="159" s="2" customFormat="1" ht="49.05" customHeight="1">
      <c r="A159" s="39"/>
      <c r="B159" s="40"/>
      <c r="C159" s="229" t="s">
        <v>506</v>
      </c>
      <c r="D159" s="229" t="s">
        <v>256</v>
      </c>
      <c r="E159" s="230" t="s">
        <v>1245</v>
      </c>
      <c r="F159" s="231" t="s">
        <v>1246</v>
      </c>
      <c r="G159" s="232" t="s">
        <v>369</v>
      </c>
      <c r="H159" s="233">
        <v>10</v>
      </c>
      <c r="I159" s="234"/>
      <c r="J159" s="235">
        <f>ROUND(I159*H159,2)</f>
        <v>0</v>
      </c>
      <c r="K159" s="231" t="s">
        <v>1</v>
      </c>
      <c r="L159" s="45"/>
      <c r="M159" s="236" t="s">
        <v>1</v>
      </c>
      <c r="N159" s="237" t="s">
        <v>41</v>
      </c>
      <c r="O159" s="92"/>
      <c r="P159" s="238">
        <f>O159*H159</f>
        <v>0</v>
      </c>
      <c r="Q159" s="238">
        <v>0</v>
      </c>
      <c r="R159" s="238">
        <f>Q159*H159</f>
        <v>0</v>
      </c>
      <c r="S159" s="238">
        <v>0</v>
      </c>
      <c r="T159" s="239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40" t="s">
        <v>398</v>
      </c>
      <c r="AT159" s="240" t="s">
        <v>256</v>
      </c>
      <c r="AU159" s="240" t="s">
        <v>83</v>
      </c>
      <c r="AY159" s="18" t="s">
        <v>253</v>
      </c>
      <c r="BE159" s="241">
        <f>IF(N159="základní",J159,0)</f>
        <v>0</v>
      </c>
      <c r="BF159" s="241">
        <f>IF(N159="snížená",J159,0)</f>
        <v>0</v>
      </c>
      <c r="BG159" s="241">
        <f>IF(N159="zákl. přenesená",J159,0)</f>
        <v>0</v>
      </c>
      <c r="BH159" s="241">
        <f>IF(N159="sníž. přenesená",J159,0)</f>
        <v>0</v>
      </c>
      <c r="BI159" s="241">
        <f>IF(N159="nulová",J159,0)</f>
        <v>0</v>
      </c>
      <c r="BJ159" s="18" t="s">
        <v>83</v>
      </c>
      <c r="BK159" s="241">
        <f>ROUND(I159*H159,2)</f>
        <v>0</v>
      </c>
      <c r="BL159" s="18" t="s">
        <v>398</v>
      </c>
      <c r="BM159" s="240" t="s">
        <v>875</v>
      </c>
    </row>
    <row r="160" s="2" customFormat="1" ht="49.05" customHeight="1">
      <c r="A160" s="39"/>
      <c r="B160" s="40"/>
      <c r="C160" s="229" t="s">
        <v>512</v>
      </c>
      <c r="D160" s="229" t="s">
        <v>256</v>
      </c>
      <c r="E160" s="230" t="s">
        <v>1247</v>
      </c>
      <c r="F160" s="231" t="s">
        <v>1248</v>
      </c>
      <c r="G160" s="232" t="s">
        <v>369</v>
      </c>
      <c r="H160" s="233">
        <v>9</v>
      </c>
      <c r="I160" s="234"/>
      <c r="J160" s="235">
        <f>ROUND(I160*H160,2)</f>
        <v>0</v>
      </c>
      <c r="K160" s="231" t="s">
        <v>1</v>
      </c>
      <c r="L160" s="45"/>
      <c r="M160" s="236" t="s">
        <v>1</v>
      </c>
      <c r="N160" s="237" t="s">
        <v>41</v>
      </c>
      <c r="O160" s="92"/>
      <c r="P160" s="238">
        <f>O160*H160</f>
        <v>0</v>
      </c>
      <c r="Q160" s="238">
        <v>0</v>
      </c>
      <c r="R160" s="238">
        <f>Q160*H160</f>
        <v>0</v>
      </c>
      <c r="S160" s="238">
        <v>0</v>
      </c>
      <c r="T160" s="239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40" t="s">
        <v>398</v>
      </c>
      <c r="AT160" s="240" t="s">
        <v>256</v>
      </c>
      <c r="AU160" s="240" t="s">
        <v>83</v>
      </c>
      <c r="AY160" s="18" t="s">
        <v>253</v>
      </c>
      <c r="BE160" s="241">
        <f>IF(N160="základní",J160,0)</f>
        <v>0</v>
      </c>
      <c r="BF160" s="241">
        <f>IF(N160="snížená",J160,0)</f>
        <v>0</v>
      </c>
      <c r="BG160" s="241">
        <f>IF(N160="zákl. přenesená",J160,0)</f>
        <v>0</v>
      </c>
      <c r="BH160" s="241">
        <f>IF(N160="sníž. přenesená",J160,0)</f>
        <v>0</v>
      </c>
      <c r="BI160" s="241">
        <f>IF(N160="nulová",J160,0)</f>
        <v>0</v>
      </c>
      <c r="BJ160" s="18" t="s">
        <v>83</v>
      </c>
      <c r="BK160" s="241">
        <f>ROUND(I160*H160,2)</f>
        <v>0</v>
      </c>
      <c r="BL160" s="18" t="s">
        <v>398</v>
      </c>
      <c r="BM160" s="240" t="s">
        <v>888</v>
      </c>
    </row>
    <row r="161" s="2" customFormat="1" ht="24.15" customHeight="1">
      <c r="A161" s="39"/>
      <c r="B161" s="40"/>
      <c r="C161" s="229" t="s">
        <v>535</v>
      </c>
      <c r="D161" s="229" t="s">
        <v>256</v>
      </c>
      <c r="E161" s="230" t="s">
        <v>1249</v>
      </c>
      <c r="F161" s="231" t="s">
        <v>1250</v>
      </c>
      <c r="G161" s="232" t="s">
        <v>369</v>
      </c>
      <c r="H161" s="233">
        <v>9</v>
      </c>
      <c r="I161" s="234"/>
      <c r="J161" s="235">
        <f>ROUND(I161*H161,2)</f>
        <v>0</v>
      </c>
      <c r="K161" s="231" t="s">
        <v>1</v>
      </c>
      <c r="L161" s="45"/>
      <c r="M161" s="236" t="s">
        <v>1</v>
      </c>
      <c r="N161" s="237" t="s">
        <v>41</v>
      </c>
      <c r="O161" s="92"/>
      <c r="P161" s="238">
        <f>O161*H161</f>
        <v>0</v>
      </c>
      <c r="Q161" s="238">
        <v>0</v>
      </c>
      <c r="R161" s="238">
        <f>Q161*H161</f>
        <v>0</v>
      </c>
      <c r="S161" s="238">
        <v>0</v>
      </c>
      <c r="T161" s="239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40" t="s">
        <v>398</v>
      </c>
      <c r="AT161" s="240" t="s">
        <v>256</v>
      </c>
      <c r="AU161" s="240" t="s">
        <v>83</v>
      </c>
      <c r="AY161" s="18" t="s">
        <v>253</v>
      </c>
      <c r="BE161" s="241">
        <f>IF(N161="základní",J161,0)</f>
        <v>0</v>
      </c>
      <c r="BF161" s="241">
        <f>IF(N161="snížená",J161,0)</f>
        <v>0</v>
      </c>
      <c r="BG161" s="241">
        <f>IF(N161="zákl. přenesená",J161,0)</f>
        <v>0</v>
      </c>
      <c r="BH161" s="241">
        <f>IF(N161="sníž. přenesená",J161,0)</f>
        <v>0</v>
      </c>
      <c r="BI161" s="241">
        <f>IF(N161="nulová",J161,0)</f>
        <v>0</v>
      </c>
      <c r="BJ161" s="18" t="s">
        <v>83</v>
      </c>
      <c r="BK161" s="241">
        <f>ROUND(I161*H161,2)</f>
        <v>0</v>
      </c>
      <c r="BL161" s="18" t="s">
        <v>398</v>
      </c>
      <c r="BM161" s="240" t="s">
        <v>897</v>
      </c>
    </row>
    <row r="162" s="2" customFormat="1" ht="55.5" customHeight="1">
      <c r="A162" s="39"/>
      <c r="B162" s="40"/>
      <c r="C162" s="229" t="s">
        <v>539</v>
      </c>
      <c r="D162" s="229" t="s">
        <v>256</v>
      </c>
      <c r="E162" s="230" t="s">
        <v>1251</v>
      </c>
      <c r="F162" s="231" t="s">
        <v>1252</v>
      </c>
      <c r="G162" s="232" t="s">
        <v>369</v>
      </c>
      <c r="H162" s="233">
        <v>18</v>
      </c>
      <c r="I162" s="234"/>
      <c r="J162" s="235">
        <f>ROUND(I162*H162,2)</f>
        <v>0</v>
      </c>
      <c r="K162" s="231" t="s">
        <v>1</v>
      </c>
      <c r="L162" s="45"/>
      <c r="M162" s="236" t="s">
        <v>1</v>
      </c>
      <c r="N162" s="237" t="s">
        <v>41</v>
      </c>
      <c r="O162" s="92"/>
      <c r="P162" s="238">
        <f>O162*H162</f>
        <v>0</v>
      </c>
      <c r="Q162" s="238">
        <v>0</v>
      </c>
      <c r="R162" s="238">
        <f>Q162*H162</f>
        <v>0</v>
      </c>
      <c r="S162" s="238">
        <v>0</v>
      </c>
      <c r="T162" s="239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40" t="s">
        <v>398</v>
      </c>
      <c r="AT162" s="240" t="s">
        <v>256</v>
      </c>
      <c r="AU162" s="240" t="s">
        <v>83</v>
      </c>
      <c r="AY162" s="18" t="s">
        <v>253</v>
      </c>
      <c r="BE162" s="241">
        <f>IF(N162="základní",J162,0)</f>
        <v>0</v>
      </c>
      <c r="BF162" s="241">
        <f>IF(N162="snížená",J162,0)</f>
        <v>0</v>
      </c>
      <c r="BG162" s="241">
        <f>IF(N162="zákl. přenesená",J162,0)</f>
        <v>0</v>
      </c>
      <c r="BH162" s="241">
        <f>IF(N162="sníž. přenesená",J162,0)</f>
        <v>0</v>
      </c>
      <c r="BI162" s="241">
        <f>IF(N162="nulová",J162,0)</f>
        <v>0</v>
      </c>
      <c r="BJ162" s="18" t="s">
        <v>83</v>
      </c>
      <c r="BK162" s="241">
        <f>ROUND(I162*H162,2)</f>
        <v>0</v>
      </c>
      <c r="BL162" s="18" t="s">
        <v>398</v>
      </c>
      <c r="BM162" s="240" t="s">
        <v>908</v>
      </c>
    </row>
    <row r="163" s="2" customFormat="1" ht="24.15" customHeight="1">
      <c r="A163" s="39"/>
      <c r="B163" s="40"/>
      <c r="C163" s="229" t="s">
        <v>544</v>
      </c>
      <c r="D163" s="229" t="s">
        <v>256</v>
      </c>
      <c r="E163" s="230" t="s">
        <v>1253</v>
      </c>
      <c r="F163" s="231" t="s">
        <v>1254</v>
      </c>
      <c r="G163" s="232" t="s">
        <v>369</v>
      </c>
      <c r="H163" s="233">
        <v>54</v>
      </c>
      <c r="I163" s="234"/>
      <c r="J163" s="235">
        <f>ROUND(I163*H163,2)</f>
        <v>0</v>
      </c>
      <c r="K163" s="231" t="s">
        <v>1</v>
      </c>
      <c r="L163" s="45"/>
      <c r="M163" s="236" t="s">
        <v>1</v>
      </c>
      <c r="N163" s="237" t="s">
        <v>41</v>
      </c>
      <c r="O163" s="92"/>
      <c r="P163" s="238">
        <f>O163*H163</f>
        <v>0</v>
      </c>
      <c r="Q163" s="238">
        <v>0</v>
      </c>
      <c r="R163" s="238">
        <f>Q163*H163</f>
        <v>0</v>
      </c>
      <c r="S163" s="238">
        <v>0</v>
      </c>
      <c r="T163" s="239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40" t="s">
        <v>398</v>
      </c>
      <c r="AT163" s="240" t="s">
        <v>256</v>
      </c>
      <c r="AU163" s="240" t="s">
        <v>83</v>
      </c>
      <c r="AY163" s="18" t="s">
        <v>253</v>
      </c>
      <c r="BE163" s="241">
        <f>IF(N163="základní",J163,0)</f>
        <v>0</v>
      </c>
      <c r="BF163" s="241">
        <f>IF(N163="snížená",J163,0)</f>
        <v>0</v>
      </c>
      <c r="BG163" s="241">
        <f>IF(N163="zákl. přenesená",J163,0)</f>
        <v>0</v>
      </c>
      <c r="BH163" s="241">
        <f>IF(N163="sníž. přenesená",J163,0)</f>
        <v>0</v>
      </c>
      <c r="BI163" s="241">
        <f>IF(N163="nulová",J163,0)</f>
        <v>0</v>
      </c>
      <c r="BJ163" s="18" t="s">
        <v>83</v>
      </c>
      <c r="BK163" s="241">
        <f>ROUND(I163*H163,2)</f>
        <v>0</v>
      </c>
      <c r="BL163" s="18" t="s">
        <v>398</v>
      </c>
      <c r="BM163" s="240" t="s">
        <v>918</v>
      </c>
    </row>
    <row r="164" s="2" customFormat="1" ht="16.5" customHeight="1">
      <c r="A164" s="39"/>
      <c r="B164" s="40"/>
      <c r="C164" s="229" t="s">
        <v>548</v>
      </c>
      <c r="D164" s="229" t="s">
        <v>256</v>
      </c>
      <c r="E164" s="230" t="s">
        <v>1255</v>
      </c>
      <c r="F164" s="231" t="s">
        <v>1256</v>
      </c>
      <c r="G164" s="232" t="s">
        <v>369</v>
      </c>
      <c r="H164" s="233">
        <v>18</v>
      </c>
      <c r="I164" s="234"/>
      <c r="J164" s="235">
        <f>ROUND(I164*H164,2)</f>
        <v>0</v>
      </c>
      <c r="K164" s="231" t="s">
        <v>1</v>
      </c>
      <c r="L164" s="45"/>
      <c r="M164" s="236" t="s">
        <v>1</v>
      </c>
      <c r="N164" s="237" t="s">
        <v>41</v>
      </c>
      <c r="O164" s="92"/>
      <c r="P164" s="238">
        <f>O164*H164</f>
        <v>0</v>
      </c>
      <c r="Q164" s="238">
        <v>0</v>
      </c>
      <c r="R164" s="238">
        <f>Q164*H164</f>
        <v>0</v>
      </c>
      <c r="S164" s="238">
        <v>0</v>
      </c>
      <c r="T164" s="239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40" t="s">
        <v>398</v>
      </c>
      <c r="AT164" s="240" t="s">
        <v>256</v>
      </c>
      <c r="AU164" s="240" t="s">
        <v>83</v>
      </c>
      <c r="AY164" s="18" t="s">
        <v>253</v>
      </c>
      <c r="BE164" s="241">
        <f>IF(N164="základní",J164,0)</f>
        <v>0</v>
      </c>
      <c r="BF164" s="241">
        <f>IF(N164="snížená",J164,0)</f>
        <v>0</v>
      </c>
      <c r="BG164" s="241">
        <f>IF(N164="zákl. přenesená",J164,0)</f>
        <v>0</v>
      </c>
      <c r="BH164" s="241">
        <f>IF(N164="sníž. přenesená",J164,0)</f>
        <v>0</v>
      </c>
      <c r="BI164" s="241">
        <f>IF(N164="nulová",J164,0)</f>
        <v>0</v>
      </c>
      <c r="BJ164" s="18" t="s">
        <v>83</v>
      </c>
      <c r="BK164" s="241">
        <f>ROUND(I164*H164,2)</f>
        <v>0</v>
      </c>
      <c r="BL164" s="18" t="s">
        <v>398</v>
      </c>
      <c r="BM164" s="240" t="s">
        <v>928</v>
      </c>
    </row>
    <row r="165" s="2" customFormat="1" ht="16.5" customHeight="1">
      <c r="A165" s="39"/>
      <c r="B165" s="40"/>
      <c r="C165" s="229" t="s">
        <v>552</v>
      </c>
      <c r="D165" s="229" t="s">
        <v>256</v>
      </c>
      <c r="E165" s="230" t="s">
        <v>1257</v>
      </c>
      <c r="F165" s="231" t="s">
        <v>1258</v>
      </c>
      <c r="G165" s="232" t="s">
        <v>369</v>
      </c>
      <c r="H165" s="233">
        <v>9</v>
      </c>
      <c r="I165" s="234"/>
      <c r="J165" s="235">
        <f>ROUND(I165*H165,2)</f>
        <v>0</v>
      </c>
      <c r="K165" s="231" t="s">
        <v>1</v>
      </c>
      <c r="L165" s="45"/>
      <c r="M165" s="236" t="s">
        <v>1</v>
      </c>
      <c r="N165" s="237" t="s">
        <v>41</v>
      </c>
      <c r="O165" s="92"/>
      <c r="P165" s="238">
        <f>O165*H165</f>
        <v>0</v>
      </c>
      <c r="Q165" s="238">
        <v>0</v>
      </c>
      <c r="R165" s="238">
        <f>Q165*H165</f>
        <v>0</v>
      </c>
      <c r="S165" s="238">
        <v>0</v>
      </c>
      <c r="T165" s="239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40" t="s">
        <v>398</v>
      </c>
      <c r="AT165" s="240" t="s">
        <v>256</v>
      </c>
      <c r="AU165" s="240" t="s">
        <v>83</v>
      </c>
      <c r="AY165" s="18" t="s">
        <v>253</v>
      </c>
      <c r="BE165" s="241">
        <f>IF(N165="základní",J165,0)</f>
        <v>0</v>
      </c>
      <c r="BF165" s="241">
        <f>IF(N165="snížená",J165,0)</f>
        <v>0</v>
      </c>
      <c r="BG165" s="241">
        <f>IF(N165="zákl. přenesená",J165,0)</f>
        <v>0</v>
      </c>
      <c r="BH165" s="241">
        <f>IF(N165="sníž. přenesená",J165,0)</f>
        <v>0</v>
      </c>
      <c r="BI165" s="241">
        <f>IF(N165="nulová",J165,0)</f>
        <v>0</v>
      </c>
      <c r="BJ165" s="18" t="s">
        <v>83</v>
      </c>
      <c r="BK165" s="241">
        <f>ROUND(I165*H165,2)</f>
        <v>0</v>
      </c>
      <c r="BL165" s="18" t="s">
        <v>398</v>
      </c>
      <c r="BM165" s="240" t="s">
        <v>939</v>
      </c>
    </row>
    <row r="166" s="2" customFormat="1" ht="16.5" customHeight="1">
      <c r="A166" s="39"/>
      <c r="B166" s="40"/>
      <c r="C166" s="229" t="s">
        <v>559</v>
      </c>
      <c r="D166" s="229" t="s">
        <v>256</v>
      </c>
      <c r="E166" s="230" t="s">
        <v>1259</v>
      </c>
      <c r="F166" s="231" t="s">
        <v>1260</v>
      </c>
      <c r="G166" s="232" t="s">
        <v>369</v>
      </c>
      <c r="H166" s="233">
        <v>1</v>
      </c>
      <c r="I166" s="234"/>
      <c r="J166" s="235">
        <f>ROUND(I166*H166,2)</f>
        <v>0</v>
      </c>
      <c r="K166" s="231" t="s">
        <v>1</v>
      </c>
      <c r="L166" s="45"/>
      <c r="M166" s="236" t="s">
        <v>1</v>
      </c>
      <c r="N166" s="237" t="s">
        <v>41</v>
      </c>
      <c r="O166" s="92"/>
      <c r="P166" s="238">
        <f>O166*H166</f>
        <v>0</v>
      </c>
      <c r="Q166" s="238">
        <v>0</v>
      </c>
      <c r="R166" s="238">
        <f>Q166*H166</f>
        <v>0</v>
      </c>
      <c r="S166" s="238">
        <v>0</v>
      </c>
      <c r="T166" s="239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40" t="s">
        <v>398</v>
      </c>
      <c r="AT166" s="240" t="s">
        <v>256</v>
      </c>
      <c r="AU166" s="240" t="s">
        <v>83</v>
      </c>
      <c r="AY166" s="18" t="s">
        <v>253</v>
      </c>
      <c r="BE166" s="241">
        <f>IF(N166="základní",J166,0)</f>
        <v>0</v>
      </c>
      <c r="BF166" s="241">
        <f>IF(N166="snížená",J166,0)</f>
        <v>0</v>
      </c>
      <c r="BG166" s="241">
        <f>IF(N166="zákl. přenesená",J166,0)</f>
        <v>0</v>
      </c>
      <c r="BH166" s="241">
        <f>IF(N166="sníž. přenesená",J166,0)</f>
        <v>0</v>
      </c>
      <c r="BI166" s="241">
        <f>IF(N166="nulová",J166,0)</f>
        <v>0</v>
      </c>
      <c r="BJ166" s="18" t="s">
        <v>83</v>
      </c>
      <c r="BK166" s="241">
        <f>ROUND(I166*H166,2)</f>
        <v>0</v>
      </c>
      <c r="BL166" s="18" t="s">
        <v>398</v>
      </c>
      <c r="BM166" s="240" t="s">
        <v>949</v>
      </c>
    </row>
    <row r="167" s="2" customFormat="1" ht="24.15" customHeight="1">
      <c r="A167" s="39"/>
      <c r="B167" s="40"/>
      <c r="C167" s="229" t="s">
        <v>563</v>
      </c>
      <c r="D167" s="229" t="s">
        <v>256</v>
      </c>
      <c r="E167" s="230" t="s">
        <v>1261</v>
      </c>
      <c r="F167" s="231" t="s">
        <v>1262</v>
      </c>
      <c r="G167" s="232" t="s">
        <v>369</v>
      </c>
      <c r="H167" s="233">
        <v>2</v>
      </c>
      <c r="I167" s="234"/>
      <c r="J167" s="235">
        <f>ROUND(I167*H167,2)</f>
        <v>0</v>
      </c>
      <c r="K167" s="231" t="s">
        <v>1</v>
      </c>
      <c r="L167" s="45"/>
      <c r="M167" s="236" t="s">
        <v>1</v>
      </c>
      <c r="N167" s="237" t="s">
        <v>41</v>
      </c>
      <c r="O167" s="92"/>
      <c r="P167" s="238">
        <f>O167*H167</f>
        <v>0</v>
      </c>
      <c r="Q167" s="238">
        <v>0</v>
      </c>
      <c r="R167" s="238">
        <f>Q167*H167</f>
        <v>0</v>
      </c>
      <c r="S167" s="238">
        <v>0</v>
      </c>
      <c r="T167" s="239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40" t="s">
        <v>398</v>
      </c>
      <c r="AT167" s="240" t="s">
        <v>256</v>
      </c>
      <c r="AU167" s="240" t="s">
        <v>83</v>
      </c>
      <c r="AY167" s="18" t="s">
        <v>253</v>
      </c>
      <c r="BE167" s="241">
        <f>IF(N167="základní",J167,0)</f>
        <v>0</v>
      </c>
      <c r="BF167" s="241">
        <f>IF(N167="snížená",J167,0)</f>
        <v>0</v>
      </c>
      <c r="BG167" s="241">
        <f>IF(N167="zákl. přenesená",J167,0)</f>
        <v>0</v>
      </c>
      <c r="BH167" s="241">
        <f>IF(N167="sníž. přenesená",J167,0)</f>
        <v>0</v>
      </c>
      <c r="BI167" s="241">
        <f>IF(N167="nulová",J167,0)</f>
        <v>0</v>
      </c>
      <c r="BJ167" s="18" t="s">
        <v>83</v>
      </c>
      <c r="BK167" s="241">
        <f>ROUND(I167*H167,2)</f>
        <v>0</v>
      </c>
      <c r="BL167" s="18" t="s">
        <v>398</v>
      </c>
      <c r="BM167" s="240" t="s">
        <v>959</v>
      </c>
    </row>
    <row r="168" s="2" customFormat="1" ht="24.15" customHeight="1">
      <c r="A168" s="39"/>
      <c r="B168" s="40"/>
      <c r="C168" s="229" t="s">
        <v>567</v>
      </c>
      <c r="D168" s="229" t="s">
        <v>256</v>
      </c>
      <c r="E168" s="230" t="s">
        <v>1263</v>
      </c>
      <c r="F168" s="231" t="s">
        <v>1264</v>
      </c>
      <c r="G168" s="232" t="s">
        <v>369</v>
      </c>
      <c r="H168" s="233">
        <v>2</v>
      </c>
      <c r="I168" s="234"/>
      <c r="J168" s="235">
        <f>ROUND(I168*H168,2)</f>
        <v>0</v>
      </c>
      <c r="K168" s="231" t="s">
        <v>1</v>
      </c>
      <c r="L168" s="45"/>
      <c r="M168" s="236" t="s">
        <v>1</v>
      </c>
      <c r="N168" s="237" t="s">
        <v>41</v>
      </c>
      <c r="O168" s="92"/>
      <c r="P168" s="238">
        <f>O168*H168</f>
        <v>0</v>
      </c>
      <c r="Q168" s="238">
        <v>0</v>
      </c>
      <c r="R168" s="238">
        <f>Q168*H168</f>
        <v>0</v>
      </c>
      <c r="S168" s="238">
        <v>0</v>
      </c>
      <c r="T168" s="239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40" t="s">
        <v>398</v>
      </c>
      <c r="AT168" s="240" t="s">
        <v>256</v>
      </c>
      <c r="AU168" s="240" t="s">
        <v>83</v>
      </c>
      <c r="AY168" s="18" t="s">
        <v>253</v>
      </c>
      <c r="BE168" s="241">
        <f>IF(N168="základní",J168,0)</f>
        <v>0</v>
      </c>
      <c r="BF168" s="241">
        <f>IF(N168="snížená",J168,0)</f>
        <v>0</v>
      </c>
      <c r="BG168" s="241">
        <f>IF(N168="zákl. přenesená",J168,0)</f>
        <v>0</v>
      </c>
      <c r="BH168" s="241">
        <f>IF(N168="sníž. přenesená",J168,0)</f>
        <v>0</v>
      </c>
      <c r="BI168" s="241">
        <f>IF(N168="nulová",J168,0)</f>
        <v>0</v>
      </c>
      <c r="BJ168" s="18" t="s">
        <v>83</v>
      </c>
      <c r="BK168" s="241">
        <f>ROUND(I168*H168,2)</f>
        <v>0</v>
      </c>
      <c r="BL168" s="18" t="s">
        <v>398</v>
      </c>
      <c r="BM168" s="240" t="s">
        <v>971</v>
      </c>
    </row>
    <row r="169" s="2" customFormat="1" ht="33" customHeight="1">
      <c r="A169" s="39"/>
      <c r="B169" s="40"/>
      <c r="C169" s="229" t="s">
        <v>572</v>
      </c>
      <c r="D169" s="229" t="s">
        <v>256</v>
      </c>
      <c r="E169" s="230" t="s">
        <v>1265</v>
      </c>
      <c r="F169" s="231" t="s">
        <v>1266</v>
      </c>
      <c r="G169" s="232" t="s">
        <v>369</v>
      </c>
      <c r="H169" s="233">
        <v>4</v>
      </c>
      <c r="I169" s="234"/>
      <c r="J169" s="235">
        <f>ROUND(I169*H169,2)</f>
        <v>0</v>
      </c>
      <c r="K169" s="231" t="s">
        <v>1</v>
      </c>
      <c r="L169" s="45"/>
      <c r="M169" s="236" t="s">
        <v>1</v>
      </c>
      <c r="N169" s="237" t="s">
        <v>41</v>
      </c>
      <c r="O169" s="92"/>
      <c r="P169" s="238">
        <f>O169*H169</f>
        <v>0</v>
      </c>
      <c r="Q169" s="238">
        <v>0</v>
      </c>
      <c r="R169" s="238">
        <f>Q169*H169</f>
        <v>0</v>
      </c>
      <c r="S169" s="238">
        <v>0</v>
      </c>
      <c r="T169" s="239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40" t="s">
        <v>398</v>
      </c>
      <c r="AT169" s="240" t="s">
        <v>256</v>
      </c>
      <c r="AU169" s="240" t="s">
        <v>83</v>
      </c>
      <c r="AY169" s="18" t="s">
        <v>253</v>
      </c>
      <c r="BE169" s="241">
        <f>IF(N169="základní",J169,0)</f>
        <v>0</v>
      </c>
      <c r="BF169" s="241">
        <f>IF(N169="snížená",J169,0)</f>
        <v>0</v>
      </c>
      <c r="BG169" s="241">
        <f>IF(N169="zákl. přenesená",J169,0)</f>
        <v>0</v>
      </c>
      <c r="BH169" s="241">
        <f>IF(N169="sníž. přenesená",J169,0)</f>
        <v>0</v>
      </c>
      <c r="BI169" s="241">
        <f>IF(N169="nulová",J169,0)</f>
        <v>0</v>
      </c>
      <c r="BJ169" s="18" t="s">
        <v>83</v>
      </c>
      <c r="BK169" s="241">
        <f>ROUND(I169*H169,2)</f>
        <v>0</v>
      </c>
      <c r="BL169" s="18" t="s">
        <v>398</v>
      </c>
      <c r="BM169" s="240" t="s">
        <v>985</v>
      </c>
    </row>
    <row r="170" s="2" customFormat="1" ht="24.15" customHeight="1">
      <c r="A170" s="39"/>
      <c r="B170" s="40"/>
      <c r="C170" s="229" t="s">
        <v>577</v>
      </c>
      <c r="D170" s="229" t="s">
        <v>256</v>
      </c>
      <c r="E170" s="230" t="s">
        <v>1267</v>
      </c>
      <c r="F170" s="231" t="s">
        <v>1268</v>
      </c>
      <c r="G170" s="232" t="s">
        <v>798</v>
      </c>
      <c r="H170" s="233">
        <v>1</v>
      </c>
      <c r="I170" s="234"/>
      <c r="J170" s="235">
        <f>ROUND(I170*H170,2)</f>
        <v>0</v>
      </c>
      <c r="K170" s="231" t="s">
        <v>1</v>
      </c>
      <c r="L170" s="45"/>
      <c r="M170" s="236" t="s">
        <v>1</v>
      </c>
      <c r="N170" s="237" t="s">
        <v>41</v>
      </c>
      <c r="O170" s="92"/>
      <c r="P170" s="238">
        <f>O170*H170</f>
        <v>0</v>
      </c>
      <c r="Q170" s="238">
        <v>0</v>
      </c>
      <c r="R170" s="238">
        <f>Q170*H170</f>
        <v>0</v>
      </c>
      <c r="S170" s="238">
        <v>0</v>
      </c>
      <c r="T170" s="239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40" t="s">
        <v>398</v>
      </c>
      <c r="AT170" s="240" t="s">
        <v>256</v>
      </c>
      <c r="AU170" s="240" t="s">
        <v>83</v>
      </c>
      <c r="AY170" s="18" t="s">
        <v>253</v>
      </c>
      <c r="BE170" s="241">
        <f>IF(N170="základní",J170,0)</f>
        <v>0</v>
      </c>
      <c r="BF170" s="241">
        <f>IF(N170="snížená",J170,0)</f>
        <v>0</v>
      </c>
      <c r="BG170" s="241">
        <f>IF(N170="zákl. přenesená",J170,0)</f>
        <v>0</v>
      </c>
      <c r="BH170" s="241">
        <f>IF(N170="sníž. přenesená",J170,0)</f>
        <v>0</v>
      </c>
      <c r="BI170" s="241">
        <f>IF(N170="nulová",J170,0)</f>
        <v>0</v>
      </c>
      <c r="BJ170" s="18" t="s">
        <v>83</v>
      </c>
      <c r="BK170" s="241">
        <f>ROUND(I170*H170,2)</f>
        <v>0</v>
      </c>
      <c r="BL170" s="18" t="s">
        <v>398</v>
      </c>
      <c r="BM170" s="240" t="s">
        <v>995</v>
      </c>
    </row>
    <row r="171" s="2" customFormat="1" ht="24.15" customHeight="1">
      <c r="A171" s="39"/>
      <c r="B171" s="40"/>
      <c r="C171" s="229" t="s">
        <v>583</v>
      </c>
      <c r="D171" s="229" t="s">
        <v>256</v>
      </c>
      <c r="E171" s="230" t="s">
        <v>1269</v>
      </c>
      <c r="F171" s="231" t="s">
        <v>1270</v>
      </c>
      <c r="G171" s="232" t="s">
        <v>422</v>
      </c>
      <c r="H171" s="233">
        <v>0.14999999999999999</v>
      </c>
      <c r="I171" s="234"/>
      <c r="J171" s="235">
        <f>ROUND(I171*H171,2)</f>
        <v>0</v>
      </c>
      <c r="K171" s="231" t="s">
        <v>1</v>
      </c>
      <c r="L171" s="45"/>
      <c r="M171" s="236" t="s">
        <v>1</v>
      </c>
      <c r="N171" s="237" t="s">
        <v>41</v>
      </c>
      <c r="O171" s="92"/>
      <c r="P171" s="238">
        <f>O171*H171</f>
        <v>0</v>
      </c>
      <c r="Q171" s="238">
        <v>0</v>
      </c>
      <c r="R171" s="238">
        <f>Q171*H171</f>
        <v>0</v>
      </c>
      <c r="S171" s="238">
        <v>0</v>
      </c>
      <c r="T171" s="239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40" t="s">
        <v>398</v>
      </c>
      <c r="AT171" s="240" t="s">
        <v>256</v>
      </c>
      <c r="AU171" s="240" t="s">
        <v>83</v>
      </c>
      <c r="AY171" s="18" t="s">
        <v>253</v>
      </c>
      <c r="BE171" s="241">
        <f>IF(N171="základní",J171,0)</f>
        <v>0</v>
      </c>
      <c r="BF171" s="241">
        <f>IF(N171="snížená",J171,0)</f>
        <v>0</v>
      </c>
      <c r="BG171" s="241">
        <f>IF(N171="zákl. přenesená",J171,0)</f>
        <v>0</v>
      </c>
      <c r="BH171" s="241">
        <f>IF(N171="sníž. přenesená",J171,0)</f>
        <v>0</v>
      </c>
      <c r="BI171" s="241">
        <f>IF(N171="nulová",J171,0)</f>
        <v>0</v>
      </c>
      <c r="BJ171" s="18" t="s">
        <v>83</v>
      </c>
      <c r="BK171" s="241">
        <f>ROUND(I171*H171,2)</f>
        <v>0</v>
      </c>
      <c r="BL171" s="18" t="s">
        <v>398</v>
      </c>
      <c r="BM171" s="240" t="s">
        <v>1010</v>
      </c>
    </row>
    <row r="172" s="12" customFormat="1" ht="25.92" customHeight="1">
      <c r="A172" s="12"/>
      <c r="B172" s="213"/>
      <c r="C172" s="214"/>
      <c r="D172" s="215" t="s">
        <v>75</v>
      </c>
      <c r="E172" s="216" t="s">
        <v>1271</v>
      </c>
      <c r="F172" s="216" t="s">
        <v>1272</v>
      </c>
      <c r="G172" s="214"/>
      <c r="H172" s="214"/>
      <c r="I172" s="217"/>
      <c r="J172" s="218">
        <f>BK172</f>
        <v>0</v>
      </c>
      <c r="K172" s="214"/>
      <c r="L172" s="219"/>
      <c r="M172" s="220"/>
      <c r="N172" s="221"/>
      <c r="O172" s="221"/>
      <c r="P172" s="222">
        <f>SUM(P173:P200)</f>
        <v>0</v>
      </c>
      <c r="Q172" s="221"/>
      <c r="R172" s="222">
        <f>SUM(R173:R200)</f>
        <v>0</v>
      </c>
      <c r="S172" s="221"/>
      <c r="T172" s="223">
        <f>SUM(T173:T200)</f>
        <v>0</v>
      </c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R172" s="224" t="s">
        <v>85</v>
      </c>
      <c r="AT172" s="225" t="s">
        <v>75</v>
      </c>
      <c r="AU172" s="225" t="s">
        <v>76</v>
      </c>
      <c r="AY172" s="224" t="s">
        <v>253</v>
      </c>
      <c r="BK172" s="226">
        <f>SUM(BK173:BK200)</f>
        <v>0</v>
      </c>
    </row>
    <row r="173" s="2" customFormat="1" ht="24.15" customHeight="1">
      <c r="A173" s="39"/>
      <c r="B173" s="40"/>
      <c r="C173" s="229" t="s">
        <v>589</v>
      </c>
      <c r="D173" s="229" t="s">
        <v>256</v>
      </c>
      <c r="E173" s="230" t="s">
        <v>1273</v>
      </c>
      <c r="F173" s="231" t="s">
        <v>1274</v>
      </c>
      <c r="G173" s="232" t="s">
        <v>369</v>
      </c>
      <c r="H173" s="233">
        <v>2</v>
      </c>
      <c r="I173" s="234"/>
      <c r="J173" s="235">
        <f>ROUND(I173*H173,2)</f>
        <v>0</v>
      </c>
      <c r="K173" s="231" t="s">
        <v>1</v>
      </c>
      <c r="L173" s="45"/>
      <c r="M173" s="236" t="s">
        <v>1</v>
      </c>
      <c r="N173" s="237" t="s">
        <v>41</v>
      </c>
      <c r="O173" s="92"/>
      <c r="P173" s="238">
        <f>O173*H173</f>
        <v>0</v>
      </c>
      <c r="Q173" s="238">
        <v>0</v>
      </c>
      <c r="R173" s="238">
        <f>Q173*H173</f>
        <v>0</v>
      </c>
      <c r="S173" s="238">
        <v>0</v>
      </c>
      <c r="T173" s="239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40" t="s">
        <v>398</v>
      </c>
      <c r="AT173" s="240" t="s">
        <v>256</v>
      </c>
      <c r="AU173" s="240" t="s">
        <v>83</v>
      </c>
      <c r="AY173" s="18" t="s">
        <v>253</v>
      </c>
      <c r="BE173" s="241">
        <f>IF(N173="základní",J173,0)</f>
        <v>0</v>
      </c>
      <c r="BF173" s="241">
        <f>IF(N173="snížená",J173,0)</f>
        <v>0</v>
      </c>
      <c r="BG173" s="241">
        <f>IF(N173="zákl. přenesená",J173,0)</f>
        <v>0</v>
      </c>
      <c r="BH173" s="241">
        <f>IF(N173="sníž. přenesená",J173,0)</f>
        <v>0</v>
      </c>
      <c r="BI173" s="241">
        <f>IF(N173="nulová",J173,0)</f>
        <v>0</v>
      </c>
      <c r="BJ173" s="18" t="s">
        <v>83</v>
      </c>
      <c r="BK173" s="241">
        <f>ROUND(I173*H173,2)</f>
        <v>0</v>
      </c>
      <c r="BL173" s="18" t="s">
        <v>398</v>
      </c>
      <c r="BM173" s="240" t="s">
        <v>1022</v>
      </c>
    </row>
    <row r="174" s="2" customFormat="1" ht="24.15" customHeight="1">
      <c r="A174" s="39"/>
      <c r="B174" s="40"/>
      <c r="C174" s="229" t="s">
        <v>594</v>
      </c>
      <c r="D174" s="229" t="s">
        <v>256</v>
      </c>
      <c r="E174" s="230" t="s">
        <v>1275</v>
      </c>
      <c r="F174" s="231" t="s">
        <v>1276</v>
      </c>
      <c r="G174" s="232" t="s">
        <v>369</v>
      </c>
      <c r="H174" s="233">
        <v>1</v>
      </c>
      <c r="I174" s="234"/>
      <c r="J174" s="235">
        <f>ROUND(I174*H174,2)</f>
        <v>0</v>
      </c>
      <c r="K174" s="231" t="s">
        <v>1</v>
      </c>
      <c r="L174" s="45"/>
      <c r="M174" s="236" t="s">
        <v>1</v>
      </c>
      <c r="N174" s="237" t="s">
        <v>41</v>
      </c>
      <c r="O174" s="92"/>
      <c r="P174" s="238">
        <f>O174*H174</f>
        <v>0</v>
      </c>
      <c r="Q174" s="238">
        <v>0</v>
      </c>
      <c r="R174" s="238">
        <f>Q174*H174</f>
        <v>0</v>
      </c>
      <c r="S174" s="238">
        <v>0</v>
      </c>
      <c r="T174" s="239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40" t="s">
        <v>398</v>
      </c>
      <c r="AT174" s="240" t="s">
        <v>256</v>
      </c>
      <c r="AU174" s="240" t="s">
        <v>83</v>
      </c>
      <c r="AY174" s="18" t="s">
        <v>253</v>
      </c>
      <c r="BE174" s="241">
        <f>IF(N174="základní",J174,0)</f>
        <v>0</v>
      </c>
      <c r="BF174" s="241">
        <f>IF(N174="snížená",J174,0)</f>
        <v>0</v>
      </c>
      <c r="BG174" s="241">
        <f>IF(N174="zákl. přenesená",J174,0)</f>
        <v>0</v>
      </c>
      <c r="BH174" s="241">
        <f>IF(N174="sníž. přenesená",J174,0)</f>
        <v>0</v>
      </c>
      <c r="BI174" s="241">
        <f>IF(N174="nulová",J174,0)</f>
        <v>0</v>
      </c>
      <c r="BJ174" s="18" t="s">
        <v>83</v>
      </c>
      <c r="BK174" s="241">
        <f>ROUND(I174*H174,2)</f>
        <v>0</v>
      </c>
      <c r="BL174" s="18" t="s">
        <v>398</v>
      </c>
      <c r="BM174" s="240" t="s">
        <v>1040</v>
      </c>
    </row>
    <row r="175" s="2" customFormat="1" ht="55.5" customHeight="1">
      <c r="A175" s="39"/>
      <c r="B175" s="40"/>
      <c r="C175" s="229" t="s">
        <v>598</v>
      </c>
      <c r="D175" s="229" t="s">
        <v>256</v>
      </c>
      <c r="E175" s="230" t="s">
        <v>1277</v>
      </c>
      <c r="F175" s="231" t="s">
        <v>1278</v>
      </c>
      <c r="G175" s="232" t="s">
        <v>369</v>
      </c>
      <c r="H175" s="233">
        <v>2</v>
      </c>
      <c r="I175" s="234"/>
      <c r="J175" s="235">
        <f>ROUND(I175*H175,2)</f>
        <v>0</v>
      </c>
      <c r="K175" s="231" t="s">
        <v>1</v>
      </c>
      <c r="L175" s="45"/>
      <c r="M175" s="236" t="s">
        <v>1</v>
      </c>
      <c r="N175" s="237" t="s">
        <v>41</v>
      </c>
      <c r="O175" s="92"/>
      <c r="P175" s="238">
        <f>O175*H175</f>
        <v>0</v>
      </c>
      <c r="Q175" s="238">
        <v>0</v>
      </c>
      <c r="R175" s="238">
        <f>Q175*H175</f>
        <v>0</v>
      </c>
      <c r="S175" s="238">
        <v>0</v>
      </c>
      <c r="T175" s="239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40" t="s">
        <v>398</v>
      </c>
      <c r="AT175" s="240" t="s">
        <v>256</v>
      </c>
      <c r="AU175" s="240" t="s">
        <v>83</v>
      </c>
      <c r="AY175" s="18" t="s">
        <v>253</v>
      </c>
      <c r="BE175" s="241">
        <f>IF(N175="základní",J175,0)</f>
        <v>0</v>
      </c>
      <c r="BF175" s="241">
        <f>IF(N175="snížená",J175,0)</f>
        <v>0</v>
      </c>
      <c r="BG175" s="241">
        <f>IF(N175="zákl. přenesená",J175,0)</f>
        <v>0</v>
      </c>
      <c r="BH175" s="241">
        <f>IF(N175="sníž. přenesená",J175,0)</f>
        <v>0</v>
      </c>
      <c r="BI175" s="241">
        <f>IF(N175="nulová",J175,0)</f>
        <v>0</v>
      </c>
      <c r="BJ175" s="18" t="s">
        <v>83</v>
      </c>
      <c r="BK175" s="241">
        <f>ROUND(I175*H175,2)</f>
        <v>0</v>
      </c>
      <c r="BL175" s="18" t="s">
        <v>398</v>
      </c>
      <c r="BM175" s="240" t="s">
        <v>1056</v>
      </c>
    </row>
    <row r="176" s="2" customFormat="1" ht="55.5" customHeight="1">
      <c r="A176" s="39"/>
      <c r="B176" s="40"/>
      <c r="C176" s="229" t="s">
        <v>605</v>
      </c>
      <c r="D176" s="229" t="s">
        <v>256</v>
      </c>
      <c r="E176" s="230" t="s">
        <v>1279</v>
      </c>
      <c r="F176" s="231" t="s">
        <v>1280</v>
      </c>
      <c r="G176" s="232" t="s">
        <v>369</v>
      </c>
      <c r="H176" s="233">
        <v>1</v>
      </c>
      <c r="I176" s="234"/>
      <c r="J176" s="235">
        <f>ROUND(I176*H176,2)</f>
        <v>0</v>
      </c>
      <c r="K176" s="231" t="s">
        <v>1</v>
      </c>
      <c r="L176" s="45"/>
      <c r="M176" s="236" t="s">
        <v>1</v>
      </c>
      <c r="N176" s="237" t="s">
        <v>41</v>
      </c>
      <c r="O176" s="92"/>
      <c r="P176" s="238">
        <f>O176*H176</f>
        <v>0</v>
      </c>
      <c r="Q176" s="238">
        <v>0</v>
      </c>
      <c r="R176" s="238">
        <f>Q176*H176</f>
        <v>0</v>
      </c>
      <c r="S176" s="238">
        <v>0</v>
      </c>
      <c r="T176" s="239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40" t="s">
        <v>398</v>
      </c>
      <c r="AT176" s="240" t="s">
        <v>256</v>
      </c>
      <c r="AU176" s="240" t="s">
        <v>83</v>
      </c>
      <c r="AY176" s="18" t="s">
        <v>253</v>
      </c>
      <c r="BE176" s="241">
        <f>IF(N176="základní",J176,0)</f>
        <v>0</v>
      </c>
      <c r="BF176" s="241">
        <f>IF(N176="snížená",J176,0)</f>
        <v>0</v>
      </c>
      <c r="BG176" s="241">
        <f>IF(N176="zákl. přenesená",J176,0)</f>
        <v>0</v>
      </c>
      <c r="BH176" s="241">
        <f>IF(N176="sníž. přenesená",J176,0)</f>
        <v>0</v>
      </c>
      <c r="BI176" s="241">
        <f>IF(N176="nulová",J176,0)</f>
        <v>0</v>
      </c>
      <c r="BJ176" s="18" t="s">
        <v>83</v>
      </c>
      <c r="BK176" s="241">
        <f>ROUND(I176*H176,2)</f>
        <v>0</v>
      </c>
      <c r="BL176" s="18" t="s">
        <v>398</v>
      </c>
      <c r="BM176" s="240" t="s">
        <v>1066</v>
      </c>
    </row>
    <row r="177" s="2" customFormat="1" ht="62.7" customHeight="1">
      <c r="A177" s="39"/>
      <c r="B177" s="40"/>
      <c r="C177" s="229" t="s">
        <v>610</v>
      </c>
      <c r="D177" s="229" t="s">
        <v>256</v>
      </c>
      <c r="E177" s="230" t="s">
        <v>1281</v>
      </c>
      <c r="F177" s="231" t="s">
        <v>1282</v>
      </c>
      <c r="G177" s="232" t="s">
        <v>369</v>
      </c>
      <c r="H177" s="233">
        <v>3</v>
      </c>
      <c r="I177" s="234"/>
      <c r="J177" s="235">
        <f>ROUND(I177*H177,2)</f>
        <v>0</v>
      </c>
      <c r="K177" s="231" t="s">
        <v>1</v>
      </c>
      <c r="L177" s="45"/>
      <c r="M177" s="236" t="s">
        <v>1</v>
      </c>
      <c r="N177" s="237" t="s">
        <v>41</v>
      </c>
      <c r="O177" s="92"/>
      <c r="P177" s="238">
        <f>O177*H177</f>
        <v>0</v>
      </c>
      <c r="Q177" s="238">
        <v>0</v>
      </c>
      <c r="R177" s="238">
        <f>Q177*H177</f>
        <v>0</v>
      </c>
      <c r="S177" s="238">
        <v>0</v>
      </c>
      <c r="T177" s="239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40" t="s">
        <v>398</v>
      </c>
      <c r="AT177" s="240" t="s">
        <v>256</v>
      </c>
      <c r="AU177" s="240" t="s">
        <v>83</v>
      </c>
      <c r="AY177" s="18" t="s">
        <v>253</v>
      </c>
      <c r="BE177" s="241">
        <f>IF(N177="základní",J177,0)</f>
        <v>0</v>
      </c>
      <c r="BF177" s="241">
        <f>IF(N177="snížená",J177,0)</f>
        <v>0</v>
      </c>
      <c r="BG177" s="241">
        <f>IF(N177="zákl. přenesená",J177,0)</f>
        <v>0</v>
      </c>
      <c r="BH177" s="241">
        <f>IF(N177="sníž. přenesená",J177,0)</f>
        <v>0</v>
      </c>
      <c r="BI177" s="241">
        <f>IF(N177="nulová",J177,0)</f>
        <v>0</v>
      </c>
      <c r="BJ177" s="18" t="s">
        <v>83</v>
      </c>
      <c r="BK177" s="241">
        <f>ROUND(I177*H177,2)</f>
        <v>0</v>
      </c>
      <c r="BL177" s="18" t="s">
        <v>398</v>
      </c>
      <c r="BM177" s="240" t="s">
        <v>1077</v>
      </c>
    </row>
    <row r="178" s="2" customFormat="1" ht="24.15" customHeight="1">
      <c r="A178" s="39"/>
      <c r="B178" s="40"/>
      <c r="C178" s="229" t="s">
        <v>616</v>
      </c>
      <c r="D178" s="229" t="s">
        <v>256</v>
      </c>
      <c r="E178" s="230" t="s">
        <v>1283</v>
      </c>
      <c r="F178" s="231" t="s">
        <v>1284</v>
      </c>
      <c r="G178" s="232" t="s">
        <v>369</v>
      </c>
      <c r="H178" s="233">
        <v>7</v>
      </c>
      <c r="I178" s="234"/>
      <c r="J178" s="235">
        <f>ROUND(I178*H178,2)</f>
        <v>0</v>
      </c>
      <c r="K178" s="231" t="s">
        <v>1</v>
      </c>
      <c r="L178" s="45"/>
      <c r="M178" s="236" t="s">
        <v>1</v>
      </c>
      <c r="N178" s="237" t="s">
        <v>41</v>
      </c>
      <c r="O178" s="92"/>
      <c r="P178" s="238">
        <f>O178*H178</f>
        <v>0</v>
      </c>
      <c r="Q178" s="238">
        <v>0</v>
      </c>
      <c r="R178" s="238">
        <f>Q178*H178</f>
        <v>0</v>
      </c>
      <c r="S178" s="238">
        <v>0</v>
      </c>
      <c r="T178" s="239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40" t="s">
        <v>398</v>
      </c>
      <c r="AT178" s="240" t="s">
        <v>256</v>
      </c>
      <c r="AU178" s="240" t="s">
        <v>83</v>
      </c>
      <c r="AY178" s="18" t="s">
        <v>253</v>
      </c>
      <c r="BE178" s="241">
        <f>IF(N178="základní",J178,0)</f>
        <v>0</v>
      </c>
      <c r="BF178" s="241">
        <f>IF(N178="snížená",J178,0)</f>
        <v>0</v>
      </c>
      <c r="BG178" s="241">
        <f>IF(N178="zákl. přenesená",J178,0)</f>
        <v>0</v>
      </c>
      <c r="BH178" s="241">
        <f>IF(N178="sníž. přenesená",J178,0)</f>
        <v>0</v>
      </c>
      <c r="BI178" s="241">
        <f>IF(N178="nulová",J178,0)</f>
        <v>0</v>
      </c>
      <c r="BJ178" s="18" t="s">
        <v>83</v>
      </c>
      <c r="BK178" s="241">
        <f>ROUND(I178*H178,2)</f>
        <v>0</v>
      </c>
      <c r="BL178" s="18" t="s">
        <v>398</v>
      </c>
      <c r="BM178" s="240" t="s">
        <v>1086</v>
      </c>
    </row>
    <row r="179" s="2" customFormat="1" ht="24.15" customHeight="1">
      <c r="A179" s="39"/>
      <c r="B179" s="40"/>
      <c r="C179" s="229" t="s">
        <v>625</v>
      </c>
      <c r="D179" s="229" t="s">
        <v>256</v>
      </c>
      <c r="E179" s="230" t="s">
        <v>1285</v>
      </c>
      <c r="F179" s="231" t="s">
        <v>1286</v>
      </c>
      <c r="G179" s="232" t="s">
        <v>369</v>
      </c>
      <c r="H179" s="233">
        <v>12</v>
      </c>
      <c r="I179" s="234"/>
      <c r="J179" s="235">
        <f>ROUND(I179*H179,2)</f>
        <v>0</v>
      </c>
      <c r="K179" s="231" t="s">
        <v>1</v>
      </c>
      <c r="L179" s="45"/>
      <c r="M179" s="236" t="s">
        <v>1</v>
      </c>
      <c r="N179" s="237" t="s">
        <v>41</v>
      </c>
      <c r="O179" s="92"/>
      <c r="P179" s="238">
        <f>O179*H179</f>
        <v>0</v>
      </c>
      <c r="Q179" s="238">
        <v>0</v>
      </c>
      <c r="R179" s="238">
        <f>Q179*H179</f>
        <v>0</v>
      </c>
      <c r="S179" s="238">
        <v>0</v>
      </c>
      <c r="T179" s="239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40" t="s">
        <v>398</v>
      </c>
      <c r="AT179" s="240" t="s">
        <v>256</v>
      </c>
      <c r="AU179" s="240" t="s">
        <v>83</v>
      </c>
      <c r="AY179" s="18" t="s">
        <v>253</v>
      </c>
      <c r="BE179" s="241">
        <f>IF(N179="základní",J179,0)</f>
        <v>0</v>
      </c>
      <c r="BF179" s="241">
        <f>IF(N179="snížená",J179,0)</f>
        <v>0</v>
      </c>
      <c r="BG179" s="241">
        <f>IF(N179="zákl. přenesená",J179,0)</f>
        <v>0</v>
      </c>
      <c r="BH179" s="241">
        <f>IF(N179="sníž. přenesená",J179,0)</f>
        <v>0</v>
      </c>
      <c r="BI179" s="241">
        <f>IF(N179="nulová",J179,0)</f>
        <v>0</v>
      </c>
      <c r="BJ179" s="18" t="s">
        <v>83</v>
      </c>
      <c r="BK179" s="241">
        <f>ROUND(I179*H179,2)</f>
        <v>0</v>
      </c>
      <c r="BL179" s="18" t="s">
        <v>398</v>
      </c>
      <c r="BM179" s="240" t="s">
        <v>1095</v>
      </c>
    </row>
    <row r="180" s="2" customFormat="1" ht="24.15" customHeight="1">
      <c r="A180" s="39"/>
      <c r="B180" s="40"/>
      <c r="C180" s="229" t="s">
        <v>630</v>
      </c>
      <c r="D180" s="229" t="s">
        <v>256</v>
      </c>
      <c r="E180" s="230" t="s">
        <v>1287</v>
      </c>
      <c r="F180" s="231" t="s">
        <v>1288</v>
      </c>
      <c r="G180" s="232" t="s">
        <v>369</v>
      </c>
      <c r="H180" s="233">
        <v>1</v>
      </c>
      <c r="I180" s="234"/>
      <c r="J180" s="235">
        <f>ROUND(I180*H180,2)</f>
        <v>0</v>
      </c>
      <c r="K180" s="231" t="s">
        <v>1</v>
      </c>
      <c r="L180" s="45"/>
      <c r="M180" s="236" t="s">
        <v>1</v>
      </c>
      <c r="N180" s="237" t="s">
        <v>41</v>
      </c>
      <c r="O180" s="92"/>
      <c r="P180" s="238">
        <f>O180*H180</f>
        <v>0</v>
      </c>
      <c r="Q180" s="238">
        <v>0</v>
      </c>
      <c r="R180" s="238">
        <f>Q180*H180</f>
        <v>0</v>
      </c>
      <c r="S180" s="238">
        <v>0</v>
      </c>
      <c r="T180" s="239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40" t="s">
        <v>398</v>
      </c>
      <c r="AT180" s="240" t="s">
        <v>256</v>
      </c>
      <c r="AU180" s="240" t="s">
        <v>83</v>
      </c>
      <c r="AY180" s="18" t="s">
        <v>253</v>
      </c>
      <c r="BE180" s="241">
        <f>IF(N180="základní",J180,0)</f>
        <v>0</v>
      </c>
      <c r="BF180" s="241">
        <f>IF(N180="snížená",J180,0)</f>
        <v>0</v>
      </c>
      <c r="BG180" s="241">
        <f>IF(N180="zákl. přenesená",J180,0)</f>
        <v>0</v>
      </c>
      <c r="BH180" s="241">
        <f>IF(N180="sníž. přenesená",J180,0)</f>
        <v>0</v>
      </c>
      <c r="BI180" s="241">
        <f>IF(N180="nulová",J180,0)</f>
        <v>0</v>
      </c>
      <c r="BJ180" s="18" t="s">
        <v>83</v>
      </c>
      <c r="BK180" s="241">
        <f>ROUND(I180*H180,2)</f>
        <v>0</v>
      </c>
      <c r="BL180" s="18" t="s">
        <v>398</v>
      </c>
      <c r="BM180" s="240" t="s">
        <v>1105</v>
      </c>
    </row>
    <row r="181" s="2" customFormat="1" ht="24.15" customHeight="1">
      <c r="A181" s="39"/>
      <c r="B181" s="40"/>
      <c r="C181" s="229" t="s">
        <v>635</v>
      </c>
      <c r="D181" s="229" t="s">
        <v>256</v>
      </c>
      <c r="E181" s="230" t="s">
        <v>1289</v>
      </c>
      <c r="F181" s="231" t="s">
        <v>1290</v>
      </c>
      <c r="G181" s="232" t="s">
        <v>369</v>
      </c>
      <c r="H181" s="233">
        <v>3</v>
      </c>
      <c r="I181" s="234"/>
      <c r="J181" s="235">
        <f>ROUND(I181*H181,2)</f>
        <v>0</v>
      </c>
      <c r="K181" s="231" t="s">
        <v>1</v>
      </c>
      <c r="L181" s="45"/>
      <c r="M181" s="236" t="s">
        <v>1</v>
      </c>
      <c r="N181" s="237" t="s">
        <v>41</v>
      </c>
      <c r="O181" s="92"/>
      <c r="P181" s="238">
        <f>O181*H181</f>
        <v>0</v>
      </c>
      <c r="Q181" s="238">
        <v>0</v>
      </c>
      <c r="R181" s="238">
        <f>Q181*H181</f>
        <v>0</v>
      </c>
      <c r="S181" s="238">
        <v>0</v>
      </c>
      <c r="T181" s="239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40" t="s">
        <v>398</v>
      </c>
      <c r="AT181" s="240" t="s">
        <v>256</v>
      </c>
      <c r="AU181" s="240" t="s">
        <v>83</v>
      </c>
      <c r="AY181" s="18" t="s">
        <v>253</v>
      </c>
      <c r="BE181" s="241">
        <f>IF(N181="základní",J181,0)</f>
        <v>0</v>
      </c>
      <c r="BF181" s="241">
        <f>IF(N181="snížená",J181,0)</f>
        <v>0</v>
      </c>
      <c r="BG181" s="241">
        <f>IF(N181="zákl. přenesená",J181,0)</f>
        <v>0</v>
      </c>
      <c r="BH181" s="241">
        <f>IF(N181="sníž. přenesená",J181,0)</f>
        <v>0</v>
      </c>
      <c r="BI181" s="241">
        <f>IF(N181="nulová",J181,0)</f>
        <v>0</v>
      </c>
      <c r="BJ181" s="18" t="s">
        <v>83</v>
      </c>
      <c r="BK181" s="241">
        <f>ROUND(I181*H181,2)</f>
        <v>0</v>
      </c>
      <c r="BL181" s="18" t="s">
        <v>398</v>
      </c>
      <c r="BM181" s="240" t="s">
        <v>1115</v>
      </c>
    </row>
    <row r="182" s="2" customFormat="1" ht="24.15" customHeight="1">
      <c r="A182" s="39"/>
      <c r="B182" s="40"/>
      <c r="C182" s="229" t="s">
        <v>643</v>
      </c>
      <c r="D182" s="229" t="s">
        <v>256</v>
      </c>
      <c r="E182" s="230" t="s">
        <v>1291</v>
      </c>
      <c r="F182" s="231" t="s">
        <v>1292</v>
      </c>
      <c r="G182" s="232" t="s">
        <v>369</v>
      </c>
      <c r="H182" s="233">
        <v>1</v>
      </c>
      <c r="I182" s="234"/>
      <c r="J182" s="235">
        <f>ROUND(I182*H182,2)</f>
        <v>0</v>
      </c>
      <c r="K182" s="231" t="s">
        <v>1</v>
      </c>
      <c r="L182" s="45"/>
      <c r="M182" s="236" t="s">
        <v>1</v>
      </c>
      <c r="N182" s="237" t="s">
        <v>41</v>
      </c>
      <c r="O182" s="92"/>
      <c r="P182" s="238">
        <f>O182*H182</f>
        <v>0</v>
      </c>
      <c r="Q182" s="238">
        <v>0</v>
      </c>
      <c r="R182" s="238">
        <f>Q182*H182</f>
        <v>0</v>
      </c>
      <c r="S182" s="238">
        <v>0</v>
      </c>
      <c r="T182" s="239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40" t="s">
        <v>398</v>
      </c>
      <c r="AT182" s="240" t="s">
        <v>256</v>
      </c>
      <c r="AU182" s="240" t="s">
        <v>83</v>
      </c>
      <c r="AY182" s="18" t="s">
        <v>253</v>
      </c>
      <c r="BE182" s="241">
        <f>IF(N182="základní",J182,0)</f>
        <v>0</v>
      </c>
      <c r="BF182" s="241">
        <f>IF(N182="snížená",J182,0)</f>
        <v>0</v>
      </c>
      <c r="BG182" s="241">
        <f>IF(N182="zákl. přenesená",J182,0)</f>
        <v>0</v>
      </c>
      <c r="BH182" s="241">
        <f>IF(N182="sníž. přenesená",J182,0)</f>
        <v>0</v>
      </c>
      <c r="BI182" s="241">
        <f>IF(N182="nulová",J182,0)</f>
        <v>0</v>
      </c>
      <c r="BJ182" s="18" t="s">
        <v>83</v>
      </c>
      <c r="BK182" s="241">
        <f>ROUND(I182*H182,2)</f>
        <v>0</v>
      </c>
      <c r="BL182" s="18" t="s">
        <v>398</v>
      </c>
      <c r="BM182" s="240" t="s">
        <v>1152</v>
      </c>
    </row>
    <row r="183" s="2" customFormat="1" ht="49.05" customHeight="1">
      <c r="A183" s="39"/>
      <c r="B183" s="40"/>
      <c r="C183" s="229" t="s">
        <v>650</v>
      </c>
      <c r="D183" s="229" t="s">
        <v>256</v>
      </c>
      <c r="E183" s="230" t="s">
        <v>1293</v>
      </c>
      <c r="F183" s="231" t="s">
        <v>1294</v>
      </c>
      <c r="G183" s="232" t="s">
        <v>369</v>
      </c>
      <c r="H183" s="233">
        <v>4</v>
      </c>
      <c r="I183" s="234"/>
      <c r="J183" s="235">
        <f>ROUND(I183*H183,2)</f>
        <v>0</v>
      </c>
      <c r="K183" s="231" t="s">
        <v>1</v>
      </c>
      <c r="L183" s="45"/>
      <c r="M183" s="236" t="s">
        <v>1</v>
      </c>
      <c r="N183" s="237" t="s">
        <v>41</v>
      </c>
      <c r="O183" s="92"/>
      <c r="P183" s="238">
        <f>O183*H183</f>
        <v>0</v>
      </c>
      <c r="Q183" s="238">
        <v>0</v>
      </c>
      <c r="R183" s="238">
        <f>Q183*H183</f>
        <v>0</v>
      </c>
      <c r="S183" s="238">
        <v>0</v>
      </c>
      <c r="T183" s="239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40" t="s">
        <v>398</v>
      </c>
      <c r="AT183" s="240" t="s">
        <v>256</v>
      </c>
      <c r="AU183" s="240" t="s">
        <v>83</v>
      </c>
      <c r="AY183" s="18" t="s">
        <v>253</v>
      </c>
      <c r="BE183" s="241">
        <f>IF(N183="základní",J183,0)</f>
        <v>0</v>
      </c>
      <c r="BF183" s="241">
        <f>IF(N183="snížená",J183,0)</f>
        <v>0</v>
      </c>
      <c r="BG183" s="241">
        <f>IF(N183="zákl. přenesená",J183,0)</f>
        <v>0</v>
      </c>
      <c r="BH183" s="241">
        <f>IF(N183="sníž. přenesená",J183,0)</f>
        <v>0</v>
      </c>
      <c r="BI183" s="241">
        <f>IF(N183="nulová",J183,0)</f>
        <v>0</v>
      </c>
      <c r="BJ183" s="18" t="s">
        <v>83</v>
      </c>
      <c r="BK183" s="241">
        <f>ROUND(I183*H183,2)</f>
        <v>0</v>
      </c>
      <c r="BL183" s="18" t="s">
        <v>398</v>
      </c>
      <c r="BM183" s="240" t="s">
        <v>1169</v>
      </c>
    </row>
    <row r="184" s="2" customFormat="1" ht="55.5" customHeight="1">
      <c r="A184" s="39"/>
      <c r="B184" s="40"/>
      <c r="C184" s="229" t="s">
        <v>654</v>
      </c>
      <c r="D184" s="229" t="s">
        <v>256</v>
      </c>
      <c r="E184" s="230" t="s">
        <v>1295</v>
      </c>
      <c r="F184" s="231" t="s">
        <v>1296</v>
      </c>
      <c r="G184" s="232" t="s">
        <v>369</v>
      </c>
      <c r="H184" s="233">
        <v>2</v>
      </c>
      <c r="I184" s="234"/>
      <c r="J184" s="235">
        <f>ROUND(I184*H184,2)</f>
        <v>0</v>
      </c>
      <c r="K184" s="231" t="s">
        <v>1</v>
      </c>
      <c r="L184" s="45"/>
      <c r="M184" s="236" t="s">
        <v>1</v>
      </c>
      <c r="N184" s="237" t="s">
        <v>41</v>
      </c>
      <c r="O184" s="92"/>
      <c r="P184" s="238">
        <f>O184*H184</f>
        <v>0</v>
      </c>
      <c r="Q184" s="238">
        <v>0</v>
      </c>
      <c r="R184" s="238">
        <f>Q184*H184</f>
        <v>0</v>
      </c>
      <c r="S184" s="238">
        <v>0</v>
      </c>
      <c r="T184" s="239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40" t="s">
        <v>398</v>
      </c>
      <c r="AT184" s="240" t="s">
        <v>256</v>
      </c>
      <c r="AU184" s="240" t="s">
        <v>83</v>
      </c>
      <c r="AY184" s="18" t="s">
        <v>253</v>
      </c>
      <c r="BE184" s="241">
        <f>IF(N184="základní",J184,0)</f>
        <v>0</v>
      </c>
      <c r="BF184" s="241">
        <f>IF(N184="snížená",J184,0)</f>
        <v>0</v>
      </c>
      <c r="BG184" s="241">
        <f>IF(N184="zákl. přenesená",J184,0)</f>
        <v>0</v>
      </c>
      <c r="BH184" s="241">
        <f>IF(N184="sníž. přenesená",J184,0)</f>
        <v>0</v>
      </c>
      <c r="BI184" s="241">
        <f>IF(N184="nulová",J184,0)</f>
        <v>0</v>
      </c>
      <c r="BJ184" s="18" t="s">
        <v>83</v>
      </c>
      <c r="BK184" s="241">
        <f>ROUND(I184*H184,2)</f>
        <v>0</v>
      </c>
      <c r="BL184" s="18" t="s">
        <v>398</v>
      </c>
      <c r="BM184" s="240" t="s">
        <v>1297</v>
      </c>
    </row>
    <row r="185" s="2" customFormat="1" ht="55.5" customHeight="1">
      <c r="A185" s="39"/>
      <c r="B185" s="40"/>
      <c r="C185" s="229" t="s">
        <v>660</v>
      </c>
      <c r="D185" s="229" t="s">
        <v>256</v>
      </c>
      <c r="E185" s="230" t="s">
        <v>1298</v>
      </c>
      <c r="F185" s="231" t="s">
        <v>1299</v>
      </c>
      <c r="G185" s="232" t="s">
        <v>369</v>
      </c>
      <c r="H185" s="233">
        <v>1</v>
      </c>
      <c r="I185" s="234"/>
      <c r="J185" s="235">
        <f>ROUND(I185*H185,2)</f>
        <v>0</v>
      </c>
      <c r="K185" s="231" t="s">
        <v>1</v>
      </c>
      <c r="L185" s="45"/>
      <c r="M185" s="236" t="s">
        <v>1</v>
      </c>
      <c r="N185" s="237" t="s">
        <v>41</v>
      </c>
      <c r="O185" s="92"/>
      <c r="P185" s="238">
        <f>O185*H185</f>
        <v>0</v>
      </c>
      <c r="Q185" s="238">
        <v>0</v>
      </c>
      <c r="R185" s="238">
        <f>Q185*H185</f>
        <v>0</v>
      </c>
      <c r="S185" s="238">
        <v>0</v>
      </c>
      <c r="T185" s="239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40" t="s">
        <v>398</v>
      </c>
      <c r="AT185" s="240" t="s">
        <v>256</v>
      </c>
      <c r="AU185" s="240" t="s">
        <v>83</v>
      </c>
      <c r="AY185" s="18" t="s">
        <v>253</v>
      </c>
      <c r="BE185" s="241">
        <f>IF(N185="základní",J185,0)</f>
        <v>0</v>
      </c>
      <c r="BF185" s="241">
        <f>IF(N185="snížená",J185,0)</f>
        <v>0</v>
      </c>
      <c r="BG185" s="241">
        <f>IF(N185="zákl. přenesená",J185,0)</f>
        <v>0</v>
      </c>
      <c r="BH185" s="241">
        <f>IF(N185="sníž. přenesená",J185,0)</f>
        <v>0</v>
      </c>
      <c r="BI185" s="241">
        <f>IF(N185="nulová",J185,0)</f>
        <v>0</v>
      </c>
      <c r="BJ185" s="18" t="s">
        <v>83</v>
      </c>
      <c r="BK185" s="241">
        <f>ROUND(I185*H185,2)</f>
        <v>0</v>
      </c>
      <c r="BL185" s="18" t="s">
        <v>398</v>
      </c>
      <c r="BM185" s="240" t="s">
        <v>1300</v>
      </c>
    </row>
    <row r="186" s="2" customFormat="1" ht="55.5" customHeight="1">
      <c r="A186" s="39"/>
      <c r="B186" s="40"/>
      <c r="C186" s="229" t="s">
        <v>664</v>
      </c>
      <c r="D186" s="229" t="s">
        <v>256</v>
      </c>
      <c r="E186" s="230" t="s">
        <v>1301</v>
      </c>
      <c r="F186" s="231" t="s">
        <v>1302</v>
      </c>
      <c r="G186" s="232" t="s">
        <v>369</v>
      </c>
      <c r="H186" s="233">
        <v>1</v>
      </c>
      <c r="I186" s="234"/>
      <c r="J186" s="235">
        <f>ROUND(I186*H186,2)</f>
        <v>0</v>
      </c>
      <c r="K186" s="231" t="s">
        <v>1</v>
      </c>
      <c r="L186" s="45"/>
      <c r="M186" s="236" t="s">
        <v>1</v>
      </c>
      <c r="N186" s="237" t="s">
        <v>41</v>
      </c>
      <c r="O186" s="92"/>
      <c r="P186" s="238">
        <f>O186*H186</f>
        <v>0</v>
      </c>
      <c r="Q186" s="238">
        <v>0</v>
      </c>
      <c r="R186" s="238">
        <f>Q186*H186</f>
        <v>0</v>
      </c>
      <c r="S186" s="238">
        <v>0</v>
      </c>
      <c r="T186" s="239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40" t="s">
        <v>398</v>
      </c>
      <c r="AT186" s="240" t="s">
        <v>256</v>
      </c>
      <c r="AU186" s="240" t="s">
        <v>83</v>
      </c>
      <c r="AY186" s="18" t="s">
        <v>253</v>
      </c>
      <c r="BE186" s="241">
        <f>IF(N186="základní",J186,0)</f>
        <v>0</v>
      </c>
      <c r="BF186" s="241">
        <f>IF(N186="snížená",J186,0)</f>
        <v>0</v>
      </c>
      <c r="BG186" s="241">
        <f>IF(N186="zákl. přenesená",J186,0)</f>
        <v>0</v>
      </c>
      <c r="BH186" s="241">
        <f>IF(N186="sníž. přenesená",J186,0)</f>
        <v>0</v>
      </c>
      <c r="BI186" s="241">
        <f>IF(N186="nulová",J186,0)</f>
        <v>0</v>
      </c>
      <c r="BJ186" s="18" t="s">
        <v>83</v>
      </c>
      <c r="BK186" s="241">
        <f>ROUND(I186*H186,2)</f>
        <v>0</v>
      </c>
      <c r="BL186" s="18" t="s">
        <v>398</v>
      </c>
      <c r="BM186" s="240" t="s">
        <v>1303</v>
      </c>
    </row>
    <row r="187" s="2" customFormat="1" ht="55.5" customHeight="1">
      <c r="A187" s="39"/>
      <c r="B187" s="40"/>
      <c r="C187" s="229" t="s">
        <v>668</v>
      </c>
      <c r="D187" s="229" t="s">
        <v>256</v>
      </c>
      <c r="E187" s="230" t="s">
        <v>1304</v>
      </c>
      <c r="F187" s="231" t="s">
        <v>1305</v>
      </c>
      <c r="G187" s="232" t="s">
        <v>369</v>
      </c>
      <c r="H187" s="233">
        <v>1</v>
      </c>
      <c r="I187" s="234"/>
      <c r="J187" s="235">
        <f>ROUND(I187*H187,2)</f>
        <v>0</v>
      </c>
      <c r="K187" s="231" t="s">
        <v>1</v>
      </c>
      <c r="L187" s="45"/>
      <c r="M187" s="236" t="s">
        <v>1</v>
      </c>
      <c r="N187" s="237" t="s">
        <v>41</v>
      </c>
      <c r="O187" s="92"/>
      <c r="P187" s="238">
        <f>O187*H187</f>
        <v>0</v>
      </c>
      <c r="Q187" s="238">
        <v>0</v>
      </c>
      <c r="R187" s="238">
        <f>Q187*H187</f>
        <v>0</v>
      </c>
      <c r="S187" s="238">
        <v>0</v>
      </c>
      <c r="T187" s="239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40" t="s">
        <v>398</v>
      </c>
      <c r="AT187" s="240" t="s">
        <v>256</v>
      </c>
      <c r="AU187" s="240" t="s">
        <v>83</v>
      </c>
      <c r="AY187" s="18" t="s">
        <v>253</v>
      </c>
      <c r="BE187" s="241">
        <f>IF(N187="základní",J187,0)</f>
        <v>0</v>
      </c>
      <c r="BF187" s="241">
        <f>IF(N187="snížená",J187,0)</f>
        <v>0</v>
      </c>
      <c r="BG187" s="241">
        <f>IF(N187="zákl. přenesená",J187,0)</f>
        <v>0</v>
      </c>
      <c r="BH187" s="241">
        <f>IF(N187="sníž. přenesená",J187,0)</f>
        <v>0</v>
      </c>
      <c r="BI187" s="241">
        <f>IF(N187="nulová",J187,0)</f>
        <v>0</v>
      </c>
      <c r="BJ187" s="18" t="s">
        <v>83</v>
      </c>
      <c r="BK187" s="241">
        <f>ROUND(I187*H187,2)</f>
        <v>0</v>
      </c>
      <c r="BL187" s="18" t="s">
        <v>398</v>
      </c>
      <c r="BM187" s="240" t="s">
        <v>1306</v>
      </c>
    </row>
    <row r="188" s="2" customFormat="1" ht="55.5" customHeight="1">
      <c r="A188" s="39"/>
      <c r="B188" s="40"/>
      <c r="C188" s="229" t="s">
        <v>672</v>
      </c>
      <c r="D188" s="229" t="s">
        <v>256</v>
      </c>
      <c r="E188" s="230" t="s">
        <v>1307</v>
      </c>
      <c r="F188" s="231" t="s">
        <v>1308</v>
      </c>
      <c r="G188" s="232" t="s">
        <v>369</v>
      </c>
      <c r="H188" s="233">
        <v>1</v>
      </c>
      <c r="I188" s="234"/>
      <c r="J188" s="235">
        <f>ROUND(I188*H188,2)</f>
        <v>0</v>
      </c>
      <c r="K188" s="231" t="s">
        <v>1</v>
      </c>
      <c r="L188" s="45"/>
      <c r="M188" s="236" t="s">
        <v>1</v>
      </c>
      <c r="N188" s="237" t="s">
        <v>41</v>
      </c>
      <c r="O188" s="92"/>
      <c r="P188" s="238">
        <f>O188*H188</f>
        <v>0</v>
      </c>
      <c r="Q188" s="238">
        <v>0</v>
      </c>
      <c r="R188" s="238">
        <f>Q188*H188</f>
        <v>0</v>
      </c>
      <c r="S188" s="238">
        <v>0</v>
      </c>
      <c r="T188" s="239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40" t="s">
        <v>398</v>
      </c>
      <c r="AT188" s="240" t="s">
        <v>256</v>
      </c>
      <c r="AU188" s="240" t="s">
        <v>83</v>
      </c>
      <c r="AY188" s="18" t="s">
        <v>253</v>
      </c>
      <c r="BE188" s="241">
        <f>IF(N188="základní",J188,0)</f>
        <v>0</v>
      </c>
      <c r="BF188" s="241">
        <f>IF(N188="snížená",J188,0)</f>
        <v>0</v>
      </c>
      <c r="BG188" s="241">
        <f>IF(N188="zákl. přenesená",J188,0)</f>
        <v>0</v>
      </c>
      <c r="BH188" s="241">
        <f>IF(N188="sníž. přenesená",J188,0)</f>
        <v>0</v>
      </c>
      <c r="BI188" s="241">
        <f>IF(N188="nulová",J188,0)</f>
        <v>0</v>
      </c>
      <c r="BJ188" s="18" t="s">
        <v>83</v>
      </c>
      <c r="BK188" s="241">
        <f>ROUND(I188*H188,2)</f>
        <v>0</v>
      </c>
      <c r="BL188" s="18" t="s">
        <v>398</v>
      </c>
      <c r="BM188" s="240" t="s">
        <v>1309</v>
      </c>
    </row>
    <row r="189" s="2" customFormat="1" ht="55.5" customHeight="1">
      <c r="A189" s="39"/>
      <c r="B189" s="40"/>
      <c r="C189" s="229" t="s">
        <v>676</v>
      </c>
      <c r="D189" s="229" t="s">
        <v>256</v>
      </c>
      <c r="E189" s="230" t="s">
        <v>1310</v>
      </c>
      <c r="F189" s="231" t="s">
        <v>1311</v>
      </c>
      <c r="G189" s="232" t="s">
        <v>369</v>
      </c>
      <c r="H189" s="233">
        <v>1</v>
      </c>
      <c r="I189" s="234"/>
      <c r="J189" s="235">
        <f>ROUND(I189*H189,2)</f>
        <v>0</v>
      </c>
      <c r="K189" s="231" t="s">
        <v>1</v>
      </c>
      <c r="L189" s="45"/>
      <c r="M189" s="236" t="s">
        <v>1</v>
      </c>
      <c r="N189" s="237" t="s">
        <v>41</v>
      </c>
      <c r="O189" s="92"/>
      <c r="P189" s="238">
        <f>O189*H189</f>
        <v>0</v>
      </c>
      <c r="Q189" s="238">
        <v>0</v>
      </c>
      <c r="R189" s="238">
        <f>Q189*H189</f>
        <v>0</v>
      </c>
      <c r="S189" s="238">
        <v>0</v>
      </c>
      <c r="T189" s="239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40" t="s">
        <v>398</v>
      </c>
      <c r="AT189" s="240" t="s">
        <v>256</v>
      </c>
      <c r="AU189" s="240" t="s">
        <v>83</v>
      </c>
      <c r="AY189" s="18" t="s">
        <v>253</v>
      </c>
      <c r="BE189" s="241">
        <f>IF(N189="základní",J189,0)</f>
        <v>0</v>
      </c>
      <c r="BF189" s="241">
        <f>IF(N189="snížená",J189,0)</f>
        <v>0</v>
      </c>
      <c r="BG189" s="241">
        <f>IF(N189="zákl. přenesená",J189,0)</f>
        <v>0</v>
      </c>
      <c r="BH189" s="241">
        <f>IF(N189="sníž. přenesená",J189,0)</f>
        <v>0</v>
      </c>
      <c r="BI189" s="241">
        <f>IF(N189="nulová",J189,0)</f>
        <v>0</v>
      </c>
      <c r="BJ189" s="18" t="s">
        <v>83</v>
      </c>
      <c r="BK189" s="241">
        <f>ROUND(I189*H189,2)</f>
        <v>0</v>
      </c>
      <c r="BL189" s="18" t="s">
        <v>398</v>
      </c>
      <c r="BM189" s="240" t="s">
        <v>1312</v>
      </c>
    </row>
    <row r="190" s="2" customFormat="1" ht="55.5" customHeight="1">
      <c r="A190" s="39"/>
      <c r="B190" s="40"/>
      <c r="C190" s="229" t="s">
        <v>680</v>
      </c>
      <c r="D190" s="229" t="s">
        <v>256</v>
      </c>
      <c r="E190" s="230" t="s">
        <v>1313</v>
      </c>
      <c r="F190" s="231" t="s">
        <v>1314</v>
      </c>
      <c r="G190" s="232" t="s">
        <v>369</v>
      </c>
      <c r="H190" s="233">
        <v>2</v>
      </c>
      <c r="I190" s="234"/>
      <c r="J190" s="235">
        <f>ROUND(I190*H190,2)</f>
        <v>0</v>
      </c>
      <c r="K190" s="231" t="s">
        <v>1</v>
      </c>
      <c r="L190" s="45"/>
      <c r="M190" s="236" t="s">
        <v>1</v>
      </c>
      <c r="N190" s="237" t="s">
        <v>41</v>
      </c>
      <c r="O190" s="92"/>
      <c r="P190" s="238">
        <f>O190*H190</f>
        <v>0</v>
      </c>
      <c r="Q190" s="238">
        <v>0</v>
      </c>
      <c r="R190" s="238">
        <f>Q190*H190</f>
        <v>0</v>
      </c>
      <c r="S190" s="238">
        <v>0</v>
      </c>
      <c r="T190" s="239">
        <f>S190*H190</f>
        <v>0</v>
      </c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R190" s="240" t="s">
        <v>398</v>
      </c>
      <c r="AT190" s="240" t="s">
        <v>256</v>
      </c>
      <c r="AU190" s="240" t="s">
        <v>83</v>
      </c>
      <c r="AY190" s="18" t="s">
        <v>253</v>
      </c>
      <c r="BE190" s="241">
        <f>IF(N190="základní",J190,0)</f>
        <v>0</v>
      </c>
      <c r="BF190" s="241">
        <f>IF(N190="snížená",J190,0)</f>
        <v>0</v>
      </c>
      <c r="BG190" s="241">
        <f>IF(N190="zákl. přenesená",J190,0)</f>
        <v>0</v>
      </c>
      <c r="BH190" s="241">
        <f>IF(N190="sníž. přenesená",J190,0)</f>
        <v>0</v>
      </c>
      <c r="BI190" s="241">
        <f>IF(N190="nulová",J190,0)</f>
        <v>0</v>
      </c>
      <c r="BJ190" s="18" t="s">
        <v>83</v>
      </c>
      <c r="BK190" s="241">
        <f>ROUND(I190*H190,2)</f>
        <v>0</v>
      </c>
      <c r="BL190" s="18" t="s">
        <v>398</v>
      </c>
      <c r="BM190" s="240" t="s">
        <v>1315</v>
      </c>
    </row>
    <row r="191" s="2" customFormat="1" ht="55.5" customHeight="1">
      <c r="A191" s="39"/>
      <c r="B191" s="40"/>
      <c r="C191" s="229" t="s">
        <v>684</v>
      </c>
      <c r="D191" s="229" t="s">
        <v>256</v>
      </c>
      <c r="E191" s="230" t="s">
        <v>1316</v>
      </c>
      <c r="F191" s="231" t="s">
        <v>1317</v>
      </c>
      <c r="G191" s="232" t="s">
        <v>369</v>
      </c>
      <c r="H191" s="233">
        <v>1</v>
      </c>
      <c r="I191" s="234"/>
      <c r="J191" s="235">
        <f>ROUND(I191*H191,2)</f>
        <v>0</v>
      </c>
      <c r="K191" s="231" t="s">
        <v>1</v>
      </c>
      <c r="L191" s="45"/>
      <c r="M191" s="236" t="s">
        <v>1</v>
      </c>
      <c r="N191" s="237" t="s">
        <v>41</v>
      </c>
      <c r="O191" s="92"/>
      <c r="P191" s="238">
        <f>O191*H191</f>
        <v>0</v>
      </c>
      <c r="Q191" s="238">
        <v>0</v>
      </c>
      <c r="R191" s="238">
        <f>Q191*H191</f>
        <v>0</v>
      </c>
      <c r="S191" s="238">
        <v>0</v>
      </c>
      <c r="T191" s="239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40" t="s">
        <v>398</v>
      </c>
      <c r="AT191" s="240" t="s">
        <v>256</v>
      </c>
      <c r="AU191" s="240" t="s">
        <v>83</v>
      </c>
      <c r="AY191" s="18" t="s">
        <v>253</v>
      </c>
      <c r="BE191" s="241">
        <f>IF(N191="základní",J191,0)</f>
        <v>0</v>
      </c>
      <c r="BF191" s="241">
        <f>IF(N191="snížená",J191,0)</f>
        <v>0</v>
      </c>
      <c r="BG191" s="241">
        <f>IF(N191="zákl. přenesená",J191,0)</f>
        <v>0</v>
      </c>
      <c r="BH191" s="241">
        <f>IF(N191="sníž. přenesená",J191,0)</f>
        <v>0</v>
      </c>
      <c r="BI191" s="241">
        <f>IF(N191="nulová",J191,0)</f>
        <v>0</v>
      </c>
      <c r="BJ191" s="18" t="s">
        <v>83</v>
      </c>
      <c r="BK191" s="241">
        <f>ROUND(I191*H191,2)</f>
        <v>0</v>
      </c>
      <c r="BL191" s="18" t="s">
        <v>398</v>
      </c>
      <c r="BM191" s="240" t="s">
        <v>1318</v>
      </c>
    </row>
    <row r="192" s="2" customFormat="1" ht="55.5" customHeight="1">
      <c r="A192" s="39"/>
      <c r="B192" s="40"/>
      <c r="C192" s="229" t="s">
        <v>688</v>
      </c>
      <c r="D192" s="229" t="s">
        <v>256</v>
      </c>
      <c r="E192" s="230" t="s">
        <v>1319</v>
      </c>
      <c r="F192" s="231" t="s">
        <v>1320</v>
      </c>
      <c r="G192" s="232" t="s">
        <v>369</v>
      </c>
      <c r="H192" s="233">
        <v>1</v>
      </c>
      <c r="I192" s="234"/>
      <c r="J192" s="235">
        <f>ROUND(I192*H192,2)</f>
        <v>0</v>
      </c>
      <c r="K192" s="231" t="s">
        <v>1</v>
      </c>
      <c r="L192" s="45"/>
      <c r="M192" s="236" t="s">
        <v>1</v>
      </c>
      <c r="N192" s="237" t="s">
        <v>41</v>
      </c>
      <c r="O192" s="92"/>
      <c r="P192" s="238">
        <f>O192*H192</f>
        <v>0</v>
      </c>
      <c r="Q192" s="238">
        <v>0</v>
      </c>
      <c r="R192" s="238">
        <f>Q192*H192</f>
        <v>0</v>
      </c>
      <c r="S192" s="238">
        <v>0</v>
      </c>
      <c r="T192" s="239">
        <f>S192*H192</f>
        <v>0</v>
      </c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R192" s="240" t="s">
        <v>398</v>
      </c>
      <c r="AT192" s="240" t="s">
        <v>256</v>
      </c>
      <c r="AU192" s="240" t="s">
        <v>83</v>
      </c>
      <c r="AY192" s="18" t="s">
        <v>253</v>
      </c>
      <c r="BE192" s="241">
        <f>IF(N192="základní",J192,0)</f>
        <v>0</v>
      </c>
      <c r="BF192" s="241">
        <f>IF(N192="snížená",J192,0)</f>
        <v>0</v>
      </c>
      <c r="BG192" s="241">
        <f>IF(N192="zákl. přenesená",J192,0)</f>
        <v>0</v>
      </c>
      <c r="BH192" s="241">
        <f>IF(N192="sníž. přenesená",J192,0)</f>
        <v>0</v>
      </c>
      <c r="BI192" s="241">
        <f>IF(N192="nulová",J192,0)</f>
        <v>0</v>
      </c>
      <c r="BJ192" s="18" t="s">
        <v>83</v>
      </c>
      <c r="BK192" s="241">
        <f>ROUND(I192*H192,2)</f>
        <v>0</v>
      </c>
      <c r="BL192" s="18" t="s">
        <v>398</v>
      </c>
      <c r="BM192" s="240" t="s">
        <v>1321</v>
      </c>
    </row>
    <row r="193" s="2" customFormat="1" ht="55.5" customHeight="1">
      <c r="A193" s="39"/>
      <c r="B193" s="40"/>
      <c r="C193" s="229" t="s">
        <v>692</v>
      </c>
      <c r="D193" s="229" t="s">
        <v>256</v>
      </c>
      <c r="E193" s="230" t="s">
        <v>1322</v>
      </c>
      <c r="F193" s="231" t="s">
        <v>1323</v>
      </c>
      <c r="G193" s="232" t="s">
        <v>369</v>
      </c>
      <c r="H193" s="233">
        <v>1</v>
      </c>
      <c r="I193" s="234"/>
      <c r="J193" s="235">
        <f>ROUND(I193*H193,2)</f>
        <v>0</v>
      </c>
      <c r="K193" s="231" t="s">
        <v>1</v>
      </c>
      <c r="L193" s="45"/>
      <c r="M193" s="236" t="s">
        <v>1</v>
      </c>
      <c r="N193" s="237" t="s">
        <v>41</v>
      </c>
      <c r="O193" s="92"/>
      <c r="P193" s="238">
        <f>O193*H193</f>
        <v>0</v>
      </c>
      <c r="Q193" s="238">
        <v>0</v>
      </c>
      <c r="R193" s="238">
        <f>Q193*H193</f>
        <v>0</v>
      </c>
      <c r="S193" s="238">
        <v>0</v>
      </c>
      <c r="T193" s="239">
        <f>S193*H193</f>
        <v>0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240" t="s">
        <v>398</v>
      </c>
      <c r="AT193" s="240" t="s">
        <v>256</v>
      </c>
      <c r="AU193" s="240" t="s">
        <v>83</v>
      </c>
      <c r="AY193" s="18" t="s">
        <v>253</v>
      </c>
      <c r="BE193" s="241">
        <f>IF(N193="základní",J193,0)</f>
        <v>0</v>
      </c>
      <c r="BF193" s="241">
        <f>IF(N193="snížená",J193,0)</f>
        <v>0</v>
      </c>
      <c r="BG193" s="241">
        <f>IF(N193="zákl. přenesená",J193,0)</f>
        <v>0</v>
      </c>
      <c r="BH193" s="241">
        <f>IF(N193="sníž. přenesená",J193,0)</f>
        <v>0</v>
      </c>
      <c r="BI193" s="241">
        <f>IF(N193="nulová",J193,0)</f>
        <v>0</v>
      </c>
      <c r="BJ193" s="18" t="s">
        <v>83</v>
      </c>
      <c r="BK193" s="241">
        <f>ROUND(I193*H193,2)</f>
        <v>0</v>
      </c>
      <c r="BL193" s="18" t="s">
        <v>398</v>
      </c>
      <c r="BM193" s="240" t="s">
        <v>1324</v>
      </c>
    </row>
    <row r="194" s="2" customFormat="1" ht="55.5" customHeight="1">
      <c r="A194" s="39"/>
      <c r="B194" s="40"/>
      <c r="C194" s="229" t="s">
        <v>696</v>
      </c>
      <c r="D194" s="229" t="s">
        <v>256</v>
      </c>
      <c r="E194" s="230" t="s">
        <v>1325</v>
      </c>
      <c r="F194" s="231" t="s">
        <v>1326</v>
      </c>
      <c r="G194" s="232" t="s">
        <v>369</v>
      </c>
      <c r="H194" s="233">
        <v>1</v>
      </c>
      <c r="I194" s="234"/>
      <c r="J194" s="235">
        <f>ROUND(I194*H194,2)</f>
        <v>0</v>
      </c>
      <c r="K194" s="231" t="s">
        <v>1</v>
      </c>
      <c r="L194" s="45"/>
      <c r="M194" s="236" t="s">
        <v>1</v>
      </c>
      <c r="N194" s="237" t="s">
        <v>41</v>
      </c>
      <c r="O194" s="92"/>
      <c r="P194" s="238">
        <f>O194*H194</f>
        <v>0</v>
      </c>
      <c r="Q194" s="238">
        <v>0</v>
      </c>
      <c r="R194" s="238">
        <f>Q194*H194</f>
        <v>0</v>
      </c>
      <c r="S194" s="238">
        <v>0</v>
      </c>
      <c r="T194" s="239">
        <f>S194*H194</f>
        <v>0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240" t="s">
        <v>398</v>
      </c>
      <c r="AT194" s="240" t="s">
        <v>256</v>
      </c>
      <c r="AU194" s="240" t="s">
        <v>83</v>
      </c>
      <c r="AY194" s="18" t="s">
        <v>253</v>
      </c>
      <c r="BE194" s="241">
        <f>IF(N194="základní",J194,0)</f>
        <v>0</v>
      </c>
      <c r="BF194" s="241">
        <f>IF(N194="snížená",J194,0)</f>
        <v>0</v>
      </c>
      <c r="BG194" s="241">
        <f>IF(N194="zákl. přenesená",J194,0)</f>
        <v>0</v>
      </c>
      <c r="BH194" s="241">
        <f>IF(N194="sníž. přenesená",J194,0)</f>
        <v>0</v>
      </c>
      <c r="BI194" s="241">
        <f>IF(N194="nulová",J194,0)</f>
        <v>0</v>
      </c>
      <c r="BJ194" s="18" t="s">
        <v>83</v>
      </c>
      <c r="BK194" s="241">
        <f>ROUND(I194*H194,2)</f>
        <v>0</v>
      </c>
      <c r="BL194" s="18" t="s">
        <v>398</v>
      </c>
      <c r="BM194" s="240" t="s">
        <v>1327</v>
      </c>
    </row>
    <row r="195" s="2" customFormat="1" ht="55.5" customHeight="1">
      <c r="A195" s="39"/>
      <c r="B195" s="40"/>
      <c r="C195" s="229" t="s">
        <v>700</v>
      </c>
      <c r="D195" s="229" t="s">
        <v>256</v>
      </c>
      <c r="E195" s="230" t="s">
        <v>1328</v>
      </c>
      <c r="F195" s="231" t="s">
        <v>1329</v>
      </c>
      <c r="G195" s="232" t="s">
        <v>369</v>
      </c>
      <c r="H195" s="233">
        <v>1</v>
      </c>
      <c r="I195" s="234"/>
      <c r="J195" s="235">
        <f>ROUND(I195*H195,2)</f>
        <v>0</v>
      </c>
      <c r="K195" s="231" t="s">
        <v>1</v>
      </c>
      <c r="L195" s="45"/>
      <c r="M195" s="236" t="s">
        <v>1</v>
      </c>
      <c r="N195" s="237" t="s">
        <v>41</v>
      </c>
      <c r="O195" s="92"/>
      <c r="P195" s="238">
        <f>O195*H195</f>
        <v>0</v>
      </c>
      <c r="Q195" s="238">
        <v>0</v>
      </c>
      <c r="R195" s="238">
        <f>Q195*H195</f>
        <v>0</v>
      </c>
      <c r="S195" s="238">
        <v>0</v>
      </c>
      <c r="T195" s="239">
        <f>S195*H195</f>
        <v>0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240" t="s">
        <v>398</v>
      </c>
      <c r="AT195" s="240" t="s">
        <v>256</v>
      </c>
      <c r="AU195" s="240" t="s">
        <v>83</v>
      </c>
      <c r="AY195" s="18" t="s">
        <v>253</v>
      </c>
      <c r="BE195" s="241">
        <f>IF(N195="základní",J195,0)</f>
        <v>0</v>
      </c>
      <c r="BF195" s="241">
        <f>IF(N195="snížená",J195,0)</f>
        <v>0</v>
      </c>
      <c r="BG195" s="241">
        <f>IF(N195="zákl. přenesená",J195,0)</f>
        <v>0</v>
      </c>
      <c r="BH195" s="241">
        <f>IF(N195="sníž. přenesená",J195,0)</f>
        <v>0</v>
      </c>
      <c r="BI195" s="241">
        <f>IF(N195="nulová",J195,0)</f>
        <v>0</v>
      </c>
      <c r="BJ195" s="18" t="s">
        <v>83</v>
      </c>
      <c r="BK195" s="241">
        <f>ROUND(I195*H195,2)</f>
        <v>0</v>
      </c>
      <c r="BL195" s="18" t="s">
        <v>398</v>
      </c>
      <c r="BM195" s="240" t="s">
        <v>1330</v>
      </c>
    </row>
    <row r="196" s="2" customFormat="1" ht="49.05" customHeight="1">
      <c r="A196" s="39"/>
      <c r="B196" s="40"/>
      <c r="C196" s="229" t="s">
        <v>704</v>
      </c>
      <c r="D196" s="229" t="s">
        <v>256</v>
      </c>
      <c r="E196" s="230" t="s">
        <v>1331</v>
      </c>
      <c r="F196" s="231" t="s">
        <v>1332</v>
      </c>
      <c r="G196" s="232" t="s">
        <v>369</v>
      </c>
      <c r="H196" s="233">
        <v>1</v>
      </c>
      <c r="I196" s="234"/>
      <c r="J196" s="235">
        <f>ROUND(I196*H196,2)</f>
        <v>0</v>
      </c>
      <c r="K196" s="231" t="s">
        <v>1</v>
      </c>
      <c r="L196" s="45"/>
      <c r="M196" s="236" t="s">
        <v>1</v>
      </c>
      <c r="N196" s="237" t="s">
        <v>41</v>
      </c>
      <c r="O196" s="92"/>
      <c r="P196" s="238">
        <f>O196*H196</f>
        <v>0</v>
      </c>
      <c r="Q196" s="238">
        <v>0</v>
      </c>
      <c r="R196" s="238">
        <f>Q196*H196</f>
        <v>0</v>
      </c>
      <c r="S196" s="238">
        <v>0</v>
      </c>
      <c r="T196" s="239">
        <f>S196*H196</f>
        <v>0</v>
      </c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R196" s="240" t="s">
        <v>398</v>
      </c>
      <c r="AT196" s="240" t="s">
        <v>256</v>
      </c>
      <c r="AU196" s="240" t="s">
        <v>83</v>
      </c>
      <c r="AY196" s="18" t="s">
        <v>253</v>
      </c>
      <c r="BE196" s="241">
        <f>IF(N196="základní",J196,0)</f>
        <v>0</v>
      </c>
      <c r="BF196" s="241">
        <f>IF(N196="snížená",J196,0)</f>
        <v>0</v>
      </c>
      <c r="BG196" s="241">
        <f>IF(N196="zákl. přenesená",J196,0)</f>
        <v>0</v>
      </c>
      <c r="BH196" s="241">
        <f>IF(N196="sníž. přenesená",J196,0)</f>
        <v>0</v>
      </c>
      <c r="BI196" s="241">
        <f>IF(N196="nulová",J196,0)</f>
        <v>0</v>
      </c>
      <c r="BJ196" s="18" t="s">
        <v>83</v>
      </c>
      <c r="BK196" s="241">
        <f>ROUND(I196*H196,2)</f>
        <v>0</v>
      </c>
      <c r="BL196" s="18" t="s">
        <v>398</v>
      </c>
      <c r="BM196" s="240" t="s">
        <v>1333</v>
      </c>
    </row>
    <row r="197" s="2" customFormat="1" ht="49.05" customHeight="1">
      <c r="A197" s="39"/>
      <c r="B197" s="40"/>
      <c r="C197" s="229" t="s">
        <v>708</v>
      </c>
      <c r="D197" s="229" t="s">
        <v>256</v>
      </c>
      <c r="E197" s="230" t="s">
        <v>1334</v>
      </c>
      <c r="F197" s="231" t="s">
        <v>1335</v>
      </c>
      <c r="G197" s="232" t="s">
        <v>369</v>
      </c>
      <c r="H197" s="233">
        <v>1</v>
      </c>
      <c r="I197" s="234"/>
      <c r="J197" s="235">
        <f>ROUND(I197*H197,2)</f>
        <v>0</v>
      </c>
      <c r="K197" s="231" t="s">
        <v>1</v>
      </c>
      <c r="L197" s="45"/>
      <c r="M197" s="236" t="s">
        <v>1</v>
      </c>
      <c r="N197" s="237" t="s">
        <v>41</v>
      </c>
      <c r="O197" s="92"/>
      <c r="P197" s="238">
        <f>O197*H197</f>
        <v>0</v>
      </c>
      <c r="Q197" s="238">
        <v>0</v>
      </c>
      <c r="R197" s="238">
        <f>Q197*H197</f>
        <v>0</v>
      </c>
      <c r="S197" s="238">
        <v>0</v>
      </c>
      <c r="T197" s="239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240" t="s">
        <v>398</v>
      </c>
      <c r="AT197" s="240" t="s">
        <v>256</v>
      </c>
      <c r="AU197" s="240" t="s">
        <v>83</v>
      </c>
      <c r="AY197" s="18" t="s">
        <v>253</v>
      </c>
      <c r="BE197" s="241">
        <f>IF(N197="základní",J197,0)</f>
        <v>0</v>
      </c>
      <c r="BF197" s="241">
        <f>IF(N197="snížená",J197,0)</f>
        <v>0</v>
      </c>
      <c r="BG197" s="241">
        <f>IF(N197="zákl. přenesená",J197,0)</f>
        <v>0</v>
      </c>
      <c r="BH197" s="241">
        <f>IF(N197="sníž. přenesená",J197,0)</f>
        <v>0</v>
      </c>
      <c r="BI197" s="241">
        <f>IF(N197="nulová",J197,0)</f>
        <v>0</v>
      </c>
      <c r="BJ197" s="18" t="s">
        <v>83</v>
      </c>
      <c r="BK197" s="241">
        <f>ROUND(I197*H197,2)</f>
        <v>0</v>
      </c>
      <c r="BL197" s="18" t="s">
        <v>398</v>
      </c>
      <c r="BM197" s="240" t="s">
        <v>1336</v>
      </c>
    </row>
    <row r="198" s="2" customFormat="1" ht="49.05" customHeight="1">
      <c r="A198" s="39"/>
      <c r="B198" s="40"/>
      <c r="C198" s="229" t="s">
        <v>712</v>
      </c>
      <c r="D198" s="229" t="s">
        <v>256</v>
      </c>
      <c r="E198" s="230" t="s">
        <v>1337</v>
      </c>
      <c r="F198" s="231" t="s">
        <v>1338</v>
      </c>
      <c r="G198" s="232" t="s">
        <v>369</v>
      </c>
      <c r="H198" s="233">
        <v>2</v>
      </c>
      <c r="I198" s="234"/>
      <c r="J198" s="235">
        <f>ROUND(I198*H198,2)</f>
        <v>0</v>
      </c>
      <c r="K198" s="231" t="s">
        <v>1</v>
      </c>
      <c r="L198" s="45"/>
      <c r="M198" s="236" t="s">
        <v>1</v>
      </c>
      <c r="N198" s="237" t="s">
        <v>41</v>
      </c>
      <c r="O198" s="92"/>
      <c r="P198" s="238">
        <f>O198*H198</f>
        <v>0</v>
      </c>
      <c r="Q198" s="238">
        <v>0</v>
      </c>
      <c r="R198" s="238">
        <f>Q198*H198</f>
        <v>0</v>
      </c>
      <c r="S198" s="238">
        <v>0</v>
      </c>
      <c r="T198" s="239">
        <f>S198*H198</f>
        <v>0</v>
      </c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R198" s="240" t="s">
        <v>398</v>
      </c>
      <c r="AT198" s="240" t="s">
        <v>256</v>
      </c>
      <c r="AU198" s="240" t="s">
        <v>83</v>
      </c>
      <c r="AY198" s="18" t="s">
        <v>253</v>
      </c>
      <c r="BE198" s="241">
        <f>IF(N198="základní",J198,0)</f>
        <v>0</v>
      </c>
      <c r="BF198" s="241">
        <f>IF(N198="snížená",J198,0)</f>
        <v>0</v>
      </c>
      <c r="BG198" s="241">
        <f>IF(N198="zákl. přenesená",J198,0)</f>
        <v>0</v>
      </c>
      <c r="BH198" s="241">
        <f>IF(N198="sníž. přenesená",J198,0)</f>
        <v>0</v>
      </c>
      <c r="BI198" s="241">
        <f>IF(N198="nulová",J198,0)</f>
        <v>0</v>
      </c>
      <c r="BJ198" s="18" t="s">
        <v>83</v>
      </c>
      <c r="BK198" s="241">
        <f>ROUND(I198*H198,2)</f>
        <v>0</v>
      </c>
      <c r="BL198" s="18" t="s">
        <v>398</v>
      </c>
      <c r="BM198" s="240" t="s">
        <v>1339</v>
      </c>
    </row>
    <row r="199" s="2" customFormat="1" ht="49.05" customHeight="1">
      <c r="A199" s="39"/>
      <c r="B199" s="40"/>
      <c r="C199" s="229" t="s">
        <v>716</v>
      </c>
      <c r="D199" s="229" t="s">
        <v>256</v>
      </c>
      <c r="E199" s="230" t="s">
        <v>1340</v>
      </c>
      <c r="F199" s="231" t="s">
        <v>1341</v>
      </c>
      <c r="G199" s="232" t="s">
        <v>369</v>
      </c>
      <c r="H199" s="233">
        <v>2</v>
      </c>
      <c r="I199" s="234"/>
      <c r="J199" s="235">
        <f>ROUND(I199*H199,2)</f>
        <v>0</v>
      </c>
      <c r="K199" s="231" t="s">
        <v>1</v>
      </c>
      <c r="L199" s="45"/>
      <c r="M199" s="236" t="s">
        <v>1</v>
      </c>
      <c r="N199" s="237" t="s">
        <v>41</v>
      </c>
      <c r="O199" s="92"/>
      <c r="P199" s="238">
        <f>O199*H199</f>
        <v>0</v>
      </c>
      <c r="Q199" s="238">
        <v>0</v>
      </c>
      <c r="R199" s="238">
        <f>Q199*H199</f>
        <v>0</v>
      </c>
      <c r="S199" s="238">
        <v>0</v>
      </c>
      <c r="T199" s="239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40" t="s">
        <v>398</v>
      </c>
      <c r="AT199" s="240" t="s">
        <v>256</v>
      </c>
      <c r="AU199" s="240" t="s">
        <v>83</v>
      </c>
      <c r="AY199" s="18" t="s">
        <v>253</v>
      </c>
      <c r="BE199" s="241">
        <f>IF(N199="základní",J199,0)</f>
        <v>0</v>
      </c>
      <c r="BF199" s="241">
        <f>IF(N199="snížená",J199,0)</f>
        <v>0</v>
      </c>
      <c r="BG199" s="241">
        <f>IF(N199="zákl. přenesená",J199,0)</f>
        <v>0</v>
      </c>
      <c r="BH199" s="241">
        <f>IF(N199="sníž. přenesená",J199,0)</f>
        <v>0</v>
      </c>
      <c r="BI199" s="241">
        <f>IF(N199="nulová",J199,0)</f>
        <v>0</v>
      </c>
      <c r="BJ199" s="18" t="s">
        <v>83</v>
      </c>
      <c r="BK199" s="241">
        <f>ROUND(I199*H199,2)</f>
        <v>0</v>
      </c>
      <c r="BL199" s="18" t="s">
        <v>398</v>
      </c>
      <c r="BM199" s="240" t="s">
        <v>1342</v>
      </c>
    </row>
    <row r="200" s="2" customFormat="1" ht="24.15" customHeight="1">
      <c r="A200" s="39"/>
      <c r="B200" s="40"/>
      <c r="C200" s="229" t="s">
        <v>720</v>
      </c>
      <c r="D200" s="229" t="s">
        <v>256</v>
      </c>
      <c r="E200" s="230" t="s">
        <v>1343</v>
      </c>
      <c r="F200" s="231" t="s">
        <v>1344</v>
      </c>
      <c r="G200" s="232" t="s">
        <v>422</v>
      </c>
      <c r="H200" s="233">
        <v>1.0049999999999999</v>
      </c>
      <c r="I200" s="234"/>
      <c r="J200" s="235">
        <f>ROUND(I200*H200,2)</f>
        <v>0</v>
      </c>
      <c r="K200" s="231" t="s">
        <v>1</v>
      </c>
      <c r="L200" s="45"/>
      <c r="M200" s="236" t="s">
        <v>1</v>
      </c>
      <c r="N200" s="237" t="s">
        <v>41</v>
      </c>
      <c r="O200" s="92"/>
      <c r="P200" s="238">
        <f>O200*H200</f>
        <v>0</v>
      </c>
      <c r="Q200" s="238">
        <v>0</v>
      </c>
      <c r="R200" s="238">
        <f>Q200*H200</f>
        <v>0</v>
      </c>
      <c r="S200" s="238">
        <v>0</v>
      </c>
      <c r="T200" s="239">
        <f>S200*H200</f>
        <v>0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240" t="s">
        <v>398</v>
      </c>
      <c r="AT200" s="240" t="s">
        <v>256</v>
      </c>
      <c r="AU200" s="240" t="s">
        <v>83</v>
      </c>
      <c r="AY200" s="18" t="s">
        <v>253</v>
      </c>
      <c r="BE200" s="241">
        <f>IF(N200="základní",J200,0)</f>
        <v>0</v>
      </c>
      <c r="BF200" s="241">
        <f>IF(N200="snížená",J200,0)</f>
        <v>0</v>
      </c>
      <c r="BG200" s="241">
        <f>IF(N200="zákl. přenesená",J200,0)</f>
        <v>0</v>
      </c>
      <c r="BH200" s="241">
        <f>IF(N200="sníž. přenesená",J200,0)</f>
        <v>0</v>
      </c>
      <c r="BI200" s="241">
        <f>IF(N200="nulová",J200,0)</f>
        <v>0</v>
      </c>
      <c r="BJ200" s="18" t="s">
        <v>83</v>
      </c>
      <c r="BK200" s="241">
        <f>ROUND(I200*H200,2)</f>
        <v>0</v>
      </c>
      <c r="BL200" s="18" t="s">
        <v>398</v>
      </c>
      <c r="BM200" s="240" t="s">
        <v>1345</v>
      </c>
    </row>
    <row r="201" s="12" customFormat="1" ht="25.92" customHeight="1">
      <c r="A201" s="12"/>
      <c r="B201" s="213"/>
      <c r="C201" s="214"/>
      <c r="D201" s="215" t="s">
        <v>75</v>
      </c>
      <c r="E201" s="216" t="s">
        <v>784</v>
      </c>
      <c r="F201" s="216" t="s">
        <v>785</v>
      </c>
      <c r="G201" s="214"/>
      <c r="H201" s="214"/>
      <c r="I201" s="217"/>
      <c r="J201" s="218">
        <f>BK201</f>
        <v>0</v>
      </c>
      <c r="K201" s="214"/>
      <c r="L201" s="219"/>
      <c r="M201" s="220"/>
      <c r="N201" s="221"/>
      <c r="O201" s="221"/>
      <c r="P201" s="222">
        <f>SUM(P202:P207)</f>
        <v>0</v>
      </c>
      <c r="Q201" s="221"/>
      <c r="R201" s="222">
        <f>SUM(R202:R207)</f>
        <v>0</v>
      </c>
      <c r="S201" s="221"/>
      <c r="T201" s="223">
        <f>SUM(T202:T207)</f>
        <v>0</v>
      </c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R201" s="224" t="s">
        <v>85</v>
      </c>
      <c r="AT201" s="225" t="s">
        <v>75</v>
      </c>
      <c r="AU201" s="225" t="s">
        <v>76</v>
      </c>
      <c r="AY201" s="224" t="s">
        <v>253</v>
      </c>
      <c r="BK201" s="226">
        <f>SUM(BK202:BK207)</f>
        <v>0</v>
      </c>
    </row>
    <row r="202" s="2" customFormat="1" ht="24.15" customHeight="1">
      <c r="A202" s="39"/>
      <c r="B202" s="40"/>
      <c r="C202" s="229" t="s">
        <v>724</v>
      </c>
      <c r="D202" s="229" t="s">
        <v>256</v>
      </c>
      <c r="E202" s="230" t="s">
        <v>1346</v>
      </c>
      <c r="F202" s="231" t="s">
        <v>1347</v>
      </c>
      <c r="G202" s="232" t="s">
        <v>1348</v>
      </c>
      <c r="H202" s="233">
        <v>30</v>
      </c>
      <c r="I202" s="234"/>
      <c r="J202" s="235">
        <f>ROUND(I202*H202,2)</f>
        <v>0</v>
      </c>
      <c r="K202" s="231" t="s">
        <v>1</v>
      </c>
      <c r="L202" s="45"/>
      <c r="M202" s="236" t="s">
        <v>1</v>
      </c>
      <c r="N202" s="237" t="s">
        <v>41</v>
      </c>
      <c r="O202" s="92"/>
      <c r="P202" s="238">
        <f>O202*H202</f>
        <v>0</v>
      </c>
      <c r="Q202" s="238">
        <v>0</v>
      </c>
      <c r="R202" s="238">
        <f>Q202*H202</f>
        <v>0</v>
      </c>
      <c r="S202" s="238">
        <v>0</v>
      </c>
      <c r="T202" s="239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240" t="s">
        <v>398</v>
      </c>
      <c r="AT202" s="240" t="s">
        <v>256</v>
      </c>
      <c r="AU202" s="240" t="s">
        <v>83</v>
      </c>
      <c r="AY202" s="18" t="s">
        <v>253</v>
      </c>
      <c r="BE202" s="241">
        <f>IF(N202="základní",J202,0)</f>
        <v>0</v>
      </c>
      <c r="BF202" s="241">
        <f>IF(N202="snížená",J202,0)</f>
        <v>0</v>
      </c>
      <c r="BG202" s="241">
        <f>IF(N202="zákl. přenesená",J202,0)</f>
        <v>0</v>
      </c>
      <c r="BH202" s="241">
        <f>IF(N202="sníž. přenesená",J202,0)</f>
        <v>0</v>
      </c>
      <c r="BI202" s="241">
        <f>IF(N202="nulová",J202,0)</f>
        <v>0</v>
      </c>
      <c r="BJ202" s="18" t="s">
        <v>83</v>
      </c>
      <c r="BK202" s="241">
        <f>ROUND(I202*H202,2)</f>
        <v>0</v>
      </c>
      <c r="BL202" s="18" t="s">
        <v>398</v>
      </c>
      <c r="BM202" s="240" t="s">
        <v>1349</v>
      </c>
    </row>
    <row r="203" s="2" customFormat="1" ht="16.5" customHeight="1">
      <c r="A203" s="39"/>
      <c r="B203" s="40"/>
      <c r="C203" s="229" t="s">
        <v>728</v>
      </c>
      <c r="D203" s="229" t="s">
        <v>256</v>
      </c>
      <c r="E203" s="230" t="s">
        <v>1350</v>
      </c>
      <c r="F203" s="231" t="s">
        <v>1351</v>
      </c>
      <c r="G203" s="232" t="s">
        <v>1348</v>
      </c>
      <c r="H203" s="233">
        <v>10</v>
      </c>
      <c r="I203" s="234"/>
      <c r="J203" s="235">
        <f>ROUND(I203*H203,2)</f>
        <v>0</v>
      </c>
      <c r="K203" s="231" t="s">
        <v>1</v>
      </c>
      <c r="L203" s="45"/>
      <c r="M203" s="236" t="s">
        <v>1</v>
      </c>
      <c r="N203" s="237" t="s">
        <v>41</v>
      </c>
      <c r="O203" s="92"/>
      <c r="P203" s="238">
        <f>O203*H203</f>
        <v>0</v>
      </c>
      <c r="Q203" s="238">
        <v>0</v>
      </c>
      <c r="R203" s="238">
        <f>Q203*H203</f>
        <v>0</v>
      </c>
      <c r="S203" s="238">
        <v>0</v>
      </c>
      <c r="T203" s="239">
        <f>S203*H203</f>
        <v>0</v>
      </c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R203" s="240" t="s">
        <v>398</v>
      </c>
      <c r="AT203" s="240" t="s">
        <v>256</v>
      </c>
      <c r="AU203" s="240" t="s">
        <v>83</v>
      </c>
      <c r="AY203" s="18" t="s">
        <v>253</v>
      </c>
      <c r="BE203" s="241">
        <f>IF(N203="základní",J203,0)</f>
        <v>0</v>
      </c>
      <c r="BF203" s="241">
        <f>IF(N203="snížená",J203,0)</f>
        <v>0</v>
      </c>
      <c r="BG203" s="241">
        <f>IF(N203="zákl. přenesená",J203,0)</f>
        <v>0</v>
      </c>
      <c r="BH203" s="241">
        <f>IF(N203="sníž. přenesená",J203,0)</f>
        <v>0</v>
      </c>
      <c r="BI203" s="241">
        <f>IF(N203="nulová",J203,0)</f>
        <v>0</v>
      </c>
      <c r="BJ203" s="18" t="s">
        <v>83</v>
      </c>
      <c r="BK203" s="241">
        <f>ROUND(I203*H203,2)</f>
        <v>0</v>
      </c>
      <c r="BL203" s="18" t="s">
        <v>398</v>
      </c>
      <c r="BM203" s="240" t="s">
        <v>1352</v>
      </c>
    </row>
    <row r="204" s="2" customFormat="1" ht="37.8" customHeight="1">
      <c r="A204" s="39"/>
      <c r="B204" s="40"/>
      <c r="C204" s="229" t="s">
        <v>732</v>
      </c>
      <c r="D204" s="229" t="s">
        <v>256</v>
      </c>
      <c r="E204" s="230" t="s">
        <v>1353</v>
      </c>
      <c r="F204" s="231" t="s">
        <v>1354</v>
      </c>
      <c r="G204" s="232" t="s">
        <v>369</v>
      </c>
      <c r="H204" s="233">
        <v>18</v>
      </c>
      <c r="I204" s="234"/>
      <c r="J204" s="235">
        <f>ROUND(I204*H204,2)</f>
        <v>0</v>
      </c>
      <c r="K204" s="231" t="s">
        <v>1</v>
      </c>
      <c r="L204" s="45"/>
      <c r="M204" s="236" t="s">
        <v>1</v>
      </c>
      <c r="N204" s="237" t="s">
        <v>41</v>
      </c>
      <c r="O204" s="92"/>
      <c r="P204" s="238">
        <f>O204*H204</f>
        <v>0</v>
      </c>
      <c r="Q204" s="238">
        <v>0</v>
      </c>
      <c r="R204" s="238">
        <f>Q204*H204</f>
        <v>0</v>
      </c>
      <c r="S204" s="238">
        <v>0</v>
      </c>
      <c r="T204" s="239">
        <f>S204*H204</f>
        <v>0</v>
      </c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R204" s="240" t="s">
        <v>398</v>
      </c>
      <c r="AT204" s="240" t="s">
        <v>256</v>
      </c>
      <c r="AU204" s="240" t="s">
        <v>83</v>
      </c>
      <c r="AY204" s="18" t="s">
        <v>253</v>
      </c>
      <c r="BE204" s="241">
        <f>IF(N204="základní",J204,0)</f>
        <v>0</v>
      </c>
      <c r="BF204" s="241">
        <f>IF(N204="snížená",J204,0)</f>
        <v>0</v>
      </c>
      <c r="BG204" s="241">
        <f>IF(N204="zákl. přenesená",J204,0)</f>
        <v>0</v>
      </c>
      <c r="BH204" s="241">
        <f>IF(N204="sníž. přenesená",J204,0)</f>
        <v>0</v>
      </c>
      <c r="BI204" s="241">
        <f>IF(N204="nulová",J204,0)</f>
        <v>0</v>
      </c>
      <c r="BJ204" s="18" t="s">
        <v>83</v>
      </c>
      <c r="BK204" s="241">
        <f>ROUND(I204*H204,2)</f>
        <v>0</v>
      </c>
      <c r="BL204" s="18" t="s">
        <v>398</v>
      </c>
      <c r="BM204" s="240" t="s">
        <v>1355</v>
      </c>
    </row>
    <row r="205" s="2" customFormat="1" ht="55.5" customHeight="1">
      <c r="A205" s="39"/>
      <c r="B205" s="40"/>
      <c r="C205" s="229" t="s">
        <v>736</v>
      </c>
      <c r="D205" s="229" t="s">
        <v>256</v>
      </c>
      <c r="E205" s="230" t="s">
        <v>1356</v>
      </c>
      <c r="F205" s="231" t="s">
        <v>1357</v>
      </c>
      <c r="G205" s="232" t="s">
        <v>369</v>
      </c>
      <c r="H205" s="233">
        <v>18</v>
      </c>
      <c r="I205" s="234"/>
      <c r="J205" s="235">
        <f>ROUND(I205*H205,2)</f>
        <v>0</v>
      </c>
      <c r="K205" s="231" t="s">
        <v>1</v>
      </c>
      <c r="L205" s="45"/>
      <c r="M205" s="236" t="s">
        <v>1</v>
      </c>
      <c r="N205" s="237" t="s">
        <v>41</v>
      </c>
      <c r="O205" s="92"/>
      <c r="P205" s="238">
        <f>O205*H205</f>
        <v>0</v>
      </c>
      <c r="Q205" s="238">
        <v>0</v>
      </c>
      <c r="R205" s="238">
        <f>Q205*H205</f>
        <v>0</v>
      </c>
      <c r="S205" s="238">
        <v>0</v>
      </c>
      <c r="T205" s="239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40" t="s">
        <v>398</v>
      </c>
      <c r="AT205" s="240" t="s">
        <v>256</v>
      </c>
      <c r="AU205" s="240" t="s">
        <v>83</v>
      </c>
      <c r="AY205" s="18" t="s">
        <v>253</v>
      </c>
      <c r="BE205" s="241">
        <f>IF(N205="základní",J205,0)</f>
        <v>0</v>
      </c>
      <c r="BF205" s="241">
        <f>IF(N205="snížená",J205,0)</f>
        <v>0</v>
      </c>
      <c r="BG205" s="241">
        <f>IF(N205="zákl. přenesená",J205,0)</f>
        <v>0</v>
      </c>
      <c r="BH205" s="241">
        <f>IF(N205="sníž. přenesená",J205,0)</f>
        <v>0</v>
      </c>
      <c r="BI205" s="241">
        <f>IF(N205="nulová",J205,0)</f>
        <v>0</v>
      </c>
      <c r="BJ205" s="18" t="s">
        <v>83</v>
      </c>
      <c r="BK205" s="241">
        <f>ROUND(I205*H205,2)</f>
        <v>0</v>
      </c>
      <c r="BL205" s="18" t="s">
        <v>398</v>
      </c>
      <c r="BM205" s="240" t="s">
        <v>1358</v>
      </c>
    </row>
    <row r="206" s="2" customFormat="1" ht="66.75" customHeight="1">
      <c r="A206" s="39"/>
      <c r="B206" s="40"/>
      <c r="C206" s="229" t="s">
        <v>740</v>
      </c>
      <c r="D206" s="229" t="s">
        <v>256</v>
      </c>
      <c r="E206" s="230" t="s">
        <v>1359</v>
      </c>
      <c r="F206" s="231" t="s">
        <v>1360</v>
      </c>
      <c r="G206" s="232" t="s">
        <v>369</v>
      </c>
      <c r="H206" s="233">
        <v>18</v>
      </c>
      <c r="I206" s="234"/>
      <c r="J206" s="235">
        <f>ROUND(I206*H206,2)</f>
        <v>0</v>
      </c>
      <c r="K206" s="231" t="s">
        <v>1</v>
      </c>
      <c r="L206" s="45"/>
      <c r="M206" s="236" t="s">
        <v>1</v>
      </c>
      <c r="N206" s="237" t="s">
        <v>41</v>
      </c>
      <c r="O206" s="92"/>
      <c r="P206" s="238">
        <f>O206*H206</f>
        <v>0</v>
      </c>
      <c r="Q206" s="238">
        <v>0</v>
      </c>
      <c r="R206" s="238">
        <f>Q206*H206</f>
        <v>0</v>
      </c>
      <c r="S206" s="238">
        <v>0</v>
      </c>
      <c r="T206" s="239">
        <f>S206*H206</f>
        <v>0</v>
      </c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R206" s="240" t="s">
        <v>398</v>
      </c>
      <c r="AT206" s="240" t="s">
        <v>256</v>
      </c>
      <c r="AU206" s="240" t="s">
        <v>83</v>
      </c>
      <c r="AY206" s="18" t="s">
        <v>253</v>
      </c>
      <c r="BE206" s="241">
        <f>IF(N206="základní",J206,0)</f>
        <v>0</v>
      </c>
      <c r="BF206" s="241">
        <f>IF(N206="snížená",J206,0)</f>
        <v>0</v>
      </c>
      <c r="BG206" s="241">
        <f>IF(N206="zákl. přenesená",J206,0)</f>
        <v>0</v>
      </c>
      <c r="BH206" s="241">
        <f>IF(N206="sníž. přenesená",J206,0)</f>
        <v>0</v>
      </c>
      <c r="BI206" s="241">
        <f>IF(N206="nulová",J206,0)</f>
        <v>0</v>
      </c>
      <c r="BJ206" s="18" t="s">
        <v>83</v>
      </c>
      <c r="BK206" s="241">
        <f>ROUND(I206*H206,2)</f>
        <v>0</v>
      </c>
      <c r="BL206" s="18" t="s">
        <v>398</v>
      </c>
      <c r="BM206" s="240" t="s">
        <v>1361</v>
      </c>
    </row>
    <row r="207" s="2" customFormat="1" ht="24.15" customHeight="1">
      <c r="A207" s="39"/>
      <c r="B207" s="40"/>
      <c r="C207" s="229" t="s">
        <v>744</v>
      </c>
      <c r="D207" s="229" t="s">
        <v>256</v>
      </c>
      <c r="E207" s="230" t="s">
        <v>1362</v>
      </c>
      <c r="F207" s="231" t="s">
        <v>1363</v>
      </c>
      <c r="G207" s="232" t="s">
        <v>422</v>
      </c>
      <c r="H207" s="233">
        <v>0.031</v>
      </c>
      <c r="I207" s="234"/>
      <c r="J207" s="235">
        <f>ROUND(I207*H207,2)</f>
        <v>0</v>
      </c>
      <c r="K207" s="231" t="s">
        <v>1</v>
      </c>
      <c r="L207" s="45"/>
      <c r="M207" s="302" t="s">
        <v>1</v>
      </c>
      <c r="N207" s="303" t="s">
        <v>41</v>
      </c>
      <c r="O207" s="304"/>
      <c r="P207" s="305">
        <f>O207*H207</f>
        <v>0</v>
      </c>
      <c r="Q207" s="305">
        <v>0</v>
      </c>
      <c r="R207" s="305">
        <f>Q207*H207</f>
        <v>0</v>
      </c>
      <c r="S207" s="305">
        <v>0</v>
      </c>
      <c r="T207" s="306">
        <f>S207*H207</f>
        <v>0</v>
      </c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R207" s="240" t="s">
        <v>398</v>
      </c>
      <c r="AT207" s="240" t="s">
        <v>256</v>
      </c>
      <c r="AU207" s="240" t="s">
        <v>83</v>
      </c>
      <c r="AY207" s="18" t="s">
        <v>253</v>
      </c>
      <c r="BE207" s="241">
        <f>IF(N207="základní",J207,0)</f>
        <v>0</v>
      </c>
      <c r="BF207" s="241">
        <f>IF(N207="snížená",J207,0)</f>
        <v>0</v>
      </c>
      <c r="BG207" s="241">
        <f>IF(N207="zákl. přenesená",J207,0)</f>
        <v>0</v>
      </c>
      <c r="BH207" s="241">
        <f>IF(N207="sníž. přenesená",J207,0)</f>
        <v>0</v>
      </c>
      <c r="BI207" s="241">
        <f>IF(N207="nulová",J207,0)</f>
        <v>0</v>
      </c>
      <c r="BJ207" s="18" t="s">
        <v>83</v>
      </c>
      <c r="BK207" s="241">
        <f>ROUND(I207*H207,2)</f>
        <v>0</v>
      </c>
      <c r="BL207" s="18" t="s">
        <v>398</v>
      </c>
      <c r="BM207" s="240" t="s">
        <v>1364</v>
      </c>
    </row>
    <row r="208" s="2" customFormat="1" ht="6.96" customHeight="1">
      <c r="A208" s="39"/>
      <c r="B208" s="67"/>
      <c r="C208" s="68"/>
      <c r="D208" s="68"/>
      <c r="E208" s="68"/>
      <c r="F208" s="68"/>
      <c r="G208" s="68"/>
      <c r="H208" s="68"/>
      <c r="I208" s="68"/>
      <c r="J208" s="68"/>
      <c r="K208" s="68"/>
      <c r="L208" s="45"/>
      <c r="M208" s="39"/>
      <c r="O208" s="39"/>
      <c r="P208" s="39"/>
      <c r="Q208" s="39"/>
      <c r="R208" s="39"/>
      <c r="S208" s="39"/>
      <c r="T208" s="39"/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</row>
  </sheetData>
  <sheetProtection sheet="1" autoFilter="0" formatColumns="0" formatRows="0" objects="1" scenarios="1" spinCount="100000" saltValue="9IhQnSWYrSkZymND4rzJ0Bw5IE2F9DcsLX2m7wgNF0fv+3l/9qGlK+yAsrNeK/xe5QdCbCJKa2RM0SxcWs9wWw==" hashValue="D9i1tmCOedyZSeb5cfys40GePIS6wUig3zgmrxQYTvWkG34452daeKz3PQy1kr8gL3kftyY5Uow8EGzOhxOsCQ==" algorithmName="SHA-512" password="CC35"/>
  <autoFilter ref="C123:K207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2:H112"/>
    <mergeCell ref="E114:H114"/>
    <mergeCell ref="E116:H116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96</v>
      </c>
    </row>
    <row r="3" s="1" customFormat="1" ht="6.96" customHeight="1">
      <c r="B3" s="149"/>
      <c r="C3" s="150"/>
      <c r="D3" s="150"/>
      <c r="E3" s="150"/>
      <c r="F3" s="150"/>
      <c r="G3" s="150"/>
      <c r="H3" s="150"/>
      <c r="I3" s="150"/>
      <c r="J3" s="150"/>
      <c r="K3" s="150"/>
      <c r="L3" s="21"/>
      <c r="AT3" s="18" t="s">
        <v>85</v>
      </c>
    </row>
    <row r="4" s="1" customFormat="1" ht="24.96" customHeight="1">
      <c r="B4" s="21"/>
      <c r="D4" s="151" t="s">
        <v>184</v>
      </c>
      <c r="L4" s="21"/>
      <c r="M4" s="152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3" t="s">
        <v>16</v>
      </c>
      <c r="L6" s="21"/>
    </row>
    <row r="7" s="1" customFormat="1" ht="16.5" customHeight="1">
      <c r="B7" s="21"/>
      <c r="E7" s="154" t="str">
        <f>'Rekapitulace stavby'!K6</f>
        <v>REKONSTRUKCE HOTELU KVĚTNICE - 3. etapa</v>
      </c>
      <c r="F7" s="153"/>
      <c r="G7" s="153"/>
      <c r="H7" s="153"/>
      <c r="L7" s="21"/>
    </row>
    <row r="8" s="1" customFormat="1" ht="12" customHeight="1">
      <c r="B8" s="21"/>
      <c r="D8" s="153" t="s">
        <v>198</v>
      </c>
      <c r="L8" s="21"/>
    </row>
    <row r="9" s="2" customFormat="1" ht="16.5" customHeight="1">
      <c r="A9" s="39"/>
      <c r="B9" s="45"/>
      <c r="C9" s="39"/>
      <c r="D9" s="39"/>
      <c r="E9" s="154" t="s">
        <v>202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3" t="s">
        <v>206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30" customHeight="1">
      <c r="A11" s="39"/>
      <c r="B11" s="45"/>
      <c r="C11" s="39"/>
      <c r="D11" s="39"/>
      <c r="E11" s="155" t="s">
        <v>1365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3" t="s">
        <v>18</v>
      </c>
      <c r="E13" s="39"/>
      <c r="F13" s="142" t="s">
        <v>1</v>
      </c>
      <c r="G13" s="39"/>
      <c r="H13" s="39"/>
      <c r="I13" s="153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3" t="s">
        <v>20</v>
      </c>
      <c r="E14" s="39"/>
      <c r="F14" s="142" t="s">
        <v>21</v>
      </c>
      <c r="G14" s="39"/>
      <c r="H14" s="39"/>
      <c r="I14" s="153" t="s">
        <v>22</v>
      </c>
      <c r="J14" s="156" t="str">
        <f>'Rekapitulace stavby'!AN8</f>
        <v>15. 5. 2025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3" t="s">
        <v>24</v>
      </c>
      <c r="E16" s="39"/>
      <c r="F16" s="39"/>
      <c r="G16" s="39"/>
      <c r="H16" s="39"/>
      <c r="I16" s="153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3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3" t="s">
        <v>28</v>
      </c>
      <c r="E19" s="39"/>
      <c r="F19" s="39"/>
      <c r="G19" s="39"/>
      <c r="H19" s="39"/>
      <c r="I19" s="153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3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3" t="s">
        <v>30</v>
      </c>
      <c r="E22" s="39"/>
      <c r="F22" s="39"/>
      <c r="G22" s="39"/>
      <c r="H22" s="39"/>
      <c r="I22" s="153" t="s">
        <v>25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31</v>
      </c>
      <c r="F23" s="39"/>
      <c r="G23" s="39"/>
      <c r="H23" s="39"/>
      <c r="I23" s="153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3" t="s">
        <v>33</v>
      </c>
      <c r="E25" s="39"/>
      <c r="F25" s="39"/>
      <c r="G25" s="39"/>
      <c r="H25" s="39"/>
      <c r="I25" s="153" t="s">
        <v>25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3" t="s">
        <v>27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3" t="s">
        <v>35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7"/>
      <c r="B29" s="158"/>
      <c r="C29" s="157"/>
      <c r="D29" s="157"/>
      <c r="E29" s="159" t="s">
        <v>1</v>
      </c>
      <c r="F29" s="159"/>
      <c r="G29" s="159"/>
      <c r="H29" s="159"/>
      <c r="I29" s="157"/>
      <c r="J29" s="157"/>
      <c r="K29" s="157"/>
      <c r="L29" s="160"/>
      <c r="S29" s="157"/>
      <c r="T29" s="157"/>
      <c r="U29" s="157"/>
      <c r="V29" s="157"/>
      <c r="W29" s="157"/>
      <c r="X29" s="157"/>
      <c r="Y29" s="157"/>
      <c r="Z29" s="157"/>
      <c r="AA29" s="157"/>
      <c r="AB29" s="157"/>
      <c r="AC29" s="157"/>
      <c r="AD29" s="157"/>
      <c r="AE29" s="157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1"/>
      <c r="E31" s="161"/>
      <c r="F31" s="161"/>
      <c r="G31" s="161"/>
      <c r="H31" s="161"/>
      <c r="I31" s="161"/>
      <c r="J31" s="161"/>
      <c r="K31" s="161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2" t="s">
        <v>36</v>
      </c>
      <c r="E32" s="39"/>
      <c r="F32" s="39"/>
      <c r="G32" s="39"/>
      <c r="H32" s="39"/>
      <c r="I32" s="39"/>
      <c r="J32" s="163">
        <f>ROUND(J122,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1"/>
      <c r="E33" s="161"/>
      <c r="F33" s="161"/>
      <c r="G33" s="161"/>
      <c r="H33" s="161"/>
      <c r="I33" s="161"/>
      <c r="J33" s="161"/>
      <c r="K33" s="161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4" t="s">
        <v>38</v>
      </c>
      <c r="G34" s="39"/>
      <c r="H34" s="39"/>
      <c r="I34" s="164" t="s">
        <v>37</v>
      </c>
      <c r="J34" s="164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5" t="s">
        <v>40</v>
      </c>
      <c r="E35" s="153" t="s">
        <v>41</v>
      </c>
      <c r="F35" s="166">
        <f>ROUND((SUM(BE122:BE135)),  2)</f>
        <v>0</v>
      </c>
      <c r="G35" s="39"/>
      <c r="H35" s="39"/>
      <c r="I35" s="167">
        <v>0.20999999999999999</v>
      </c>
      <c r="J35" s="166">
        <f>ROUND(((SUM(BE122:BE135))*I35),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3" t="s">
        <v>42</v>
      </c>
      <c r="F36" s="166">
        <f>ROUND((SUM(BF122:BF135)),  2)</f>
        <v>0</v>
      </c>
      <c r="G36" s="39"/>
      <c r="H36" s="39"/>
      <c r="I36" s="167">
        <v>0.12</v>
      </c>
      <c r="J36" s="166">
        <f>ROUND(((SUM(BF122:BF135))*I36),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3" t="s">
        <v>43</v>
      </c>
      <c r="F37" s="166">
        <f>ROUND((SUM(BG122:BG135)),  2)</f>
        <v>0</v>
      </c>
      <c r="G37" s="39"/>
      <c r="H37" s="39"/>
      <c r="I37" s="167">
        <v>0.20999999999999999</v>
      </c>
      <c r="J37" s="166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3" t="s">
        <v>44</v>
      </c>
      <c r="F38" s="166">
        <f>ROUND((SUM(BH122:BH135)),  2)</f>
        <v>0</v>
      </c>
      <c r="G38" s="39"/>
      <c r="H38" s="39"/>
      <c r="I38" s="167">
        <v>0.12</v>
      </c>
      <c r="J38" s="166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3" t="s">
        <v>45</v>
      </c>
      <c r="F39" s="166">
        <f>ROUND((SUM(BI122:BI135)),  2)</f>
        <v>0</v>
      </c>
      <c r="G39" s="39"/>
      <c r="H39" s="39"/>
      <c r="I39" s="167">
        <v>0</v>
      </c>
      <c r="J39" s="166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8"/>
      <c r="D41" s="169" t="s">
        <v>46</v>
      </c>
      <c r="E41" s="170"/>
      <c r="F41" s="170"/>
      <c r="G41" s="171" t="s">
        <v>47</v>
      </c>
      <c r="H41" s="172" t="s">
        <v>48</v>
      </c>
      <c r="I41" s="170"/>
      <c r="J41" s="173">
        <f>SUM(J32:J39)</f>
        <v>0</v>
      </c>
      <c r="K41" s="174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5" t="s">
        <v>49</v>
      </c>
      <c r="E50" s="176"/>
      <c r="F50" s="176"/>
      <c r="G50" s="175" t="s">
        <v>50</v>
      </c>
      <c r="H50" s="176"/>
      <c r="I50" s="176"/>
      <c r="J50" s="176"/>
      <c r="K50" s="176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7" t="s">
        <v>51</v>
      </c>
      <c r="E61" s="178"/>
      <c r="F61" s="179" t="s">
        <v>52</v>
      </c>
      <c r="G61" s="177" t="s">
        <v>51</v>
      </c>
      <c r="H61" s="178"/>
      <c r="I61" s="178"/>
      <c r="J61" s="180" t="s">
        <v>52</v>
      </c>
      <c r="K61" s="178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5" t="s">
        <v>53</v>
      </c>
      <c r="E65" s="181"/>
      <c r="F65" s="181"/>
      <c r="G65" s="175" t="s">
        <v>54</v>
      </c>
      <c r="H65" s="181"/>
      <c r="I65" s="181"/>
      <c r="J65" s="181"/>
      <c r="K65" s="181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7" t="s">
        <v>51</v>
      </c>
      <c r="E76" s="178"/>
      <c r="F76" s="179" t="s">
        <v>52</v>
      </c>
      <c r="G76" s="177" t="s">
        <v>51</v>
      </c>
      <c r="H76" s="178"/>
      <c r="I76" s="178"/>
      <c r="J76" s="180" t="s">
        <v>52</v>
      </c>
      <c r="K76" s="178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2"/>
      <c r="C77" s="183"/>
      <c r="D77" s="183"/>
      <c r="E77" s="183"/>
      <c r="F77" s="183"/>
      <c r="G77" s="183"/>
      <c r="H77" s="183"/>
      <c r="I77" s="183"/>
      <c r="J77" s="183"/>
      <c r="K77" s="183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4"/>
      <c r="C81" s="185"/>
      <c r="D81" s="185"/>
      <c r="E81" s="185"/>
      <c r="F81" s="185"/>
      <c r="G81" s="185"/>
      <c r="H81" s="185"/>
      <c r="I81" s="185"/>
      <c r="J81" s="185"/>
      <c r="K81" s="185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217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6" t="str">
        <f>E7</f>
        <v>REKONSTRUKCE HOTELU KVĚTNICE - 3. etapa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198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6" t="s">
        <v>202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206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30" customHeight="1">
      <c r="A89" s="39"/>
      <c r="B89" s="40"/>
      <c r="C89" s="41"/>
      <c r="D89" s="41"/>
      <c r="E89" s="77" t="str">
        <f>E11</f>
        <v>D.1.4.2 - SP - Vzduchotechnika a chlazení - společné prostory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>Tišnov</v>
      </c>
      <c r="G91" s="41"/>
      <c r="H91" s="41"/>
      <c r="I91" s="33" t="s">
        <v>22</v>
      </c>
      <c r="J91" s="80" t="str">
        <f>IF(J14="","",J14)</f>
        <v>15. 5. 2025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25.65" customHeight="1">
      <c r="A93" s="39"/>
      <c r="B93" s="40"/>
      <c r="C93" s="33" t="s">
        <v>24</v>
      </c>
      <c r="D93" s="41"/>
      <c r="E93" s="41"/>
      <c r="F93" s="28" t="str">
        <f>E17</f>
        <v>Město Tišnov</v>
      </c>
      <c r="G93" s="41"/>
      <c r="H93" s="41"/>
      <c r="I93" s="33" t="s">
        <v>30</v>
      </c>
      <c r="J93" s="37" t="str">
        <f>E23</f>
        <v>BURIAN-KŘIVINKA ARCHITECTS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33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7" t="s">
        <v>218</v>
      </c>
      <c r="D96" s="188"/>
      <c r="E96" s="188"/>
      <c r="F96" s="188"/>
      <c r="G96" s="188"/>
      <c r="H96" s="188"/>
      <c r="I96" s="188"/>
      <c r="J96" s="189" t="s">
        <v>219</v>
      </c>
      <c r="K96" s="188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90" t="s">
        <v>220</v>
      </c>
      <c r="D98" s="41"/>
      <c r="E98" s="41"/>
      <c r="F98" s="41"/>
      <c r="G98" s="41"/>
      <c r="H98" s="41"/>
      <c r="I98" s="41"/>
      <c r="J98" s="111">
        <f>J122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221</v>
      </c>
    </row>
    <row r="99" s="9" customFormat="1" ht="24.96" customHeight="1">
      <c r="A99" s="9"/>
      <c r="B99" s="191"/>
      <c r="C99" s="192"/>
      <c r="D99" s="193" t="s">
        <v>1366</v>
      </c>
      <c r="E99" s="194"/>
      <c r="F99" s="194"/>
      <c r="G99" s="194"/>
      <c r="H99" s="194"/>
      <c r="I99" s="194"/>
      <c r="J99" s="195">
        <f>J123</f>
        <v>0</v>
      </c>
      <c r="K99" s="192"/>
      <c r="L99" s="196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91"/>
      <c r="C100" s="192"/>
      <c r="D100" s="193" t="s">
        <v>1367</v>
      </c>
      <c r="E100" s="194"/>
      <c r="F100" s="194"/>
      <c r="G100" s="194"/>
      <c r="H100" s="194"/>
      <c r="I100" s="194"/>
      <c r="J100" s="195">
        <f>J129</f>
        <v>0</v>
      </c>
      <c r="K100" s="192"/>
      <c r="L100" s="196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2" customFormat="1" ht="21.84" customHeight="1">
      <c r="A101" s="39"/>
      <c r="B101" s="40"/>
      <c r="C101" s="41"/>
      <c r="D101" s="41"/>
      <c r="E101" s="41"/>
      <c r="F101" s="41"/>
      <c r="G101" s="41"/>
      <c r="H101" s="41"/>
      <c r="I101" s="41"/>
      <c r="J101" s="41"/>
      <c r="K101" s="41"/>
      <c r="L101" s="64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</row>
    <row r="102" s="2" customFormat="1" ht="6.96" customHeight="1">
      <c r="A102" s="39"/>
      <c r="B102" s="67"/>
      <c r="C102" s="68"/>
      <c r="D102" s="68"/>
      <c r="E102" s="68"/>
      <c r="F102" s="68"/>
      <c r="G102" s="68"/>
      <c r="H102" s="68"/>
      <c r="I102" s="68"/>
      <c r="J102" s="68"/>
      <c r="K102" s="68"/>
      <c r="L102" s="64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</row>
    <row r="106" s="2" customFormat="1" ht="6.96" customHeight="1">
      <c r="A106" s="39"/>
      <c r="B106" s="69"/>
      <c r="C106" s="70"/>
      <c r="D106" s="70"/>
      <c r="E106" s="70"/>
      <c r="F106" s="70"/>
      <c r="G106" s="70"/>
      <c r="H106" s="70"/>
      <c r="I106" s="70"/>
      <c r="J106" s="70"/>
      <c r="K106" s="70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="2" customFormat="1" ht="24.96" customHeight="1">
      <c r="A107" s="39"/>
      <c r="B107" s="40"/>
      <c r="C107" s="24" t="s">
        <v>238</v>
      </c>
      <c r="D107" s="41"/>
      <c r="E107" s="41"/>
      <c r="F107" s="41"/>
      <c r="G107" s="41"/>
      <c r="H107" s="41"/>
      <c r="I107" s="41"/>
      <c r="J107" s="41"/>
      <c r="K107" s="41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6.96" customHeight="1">
      <c r="A108" s="39"/>
      <c r="B108" s="40"/>
      <c r="C108" s="41"/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12" customHeight="1">
      <c r="A109" s="39"/>
      <c r="B109" s="40"/>
      <c r="C109" s="33" t="s">
        <v>16</v>
      </c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16.5" customHeight="1">
      <c r="A110" s="39"/>
      <c r="B110" s="40"/>
      <c r="C110" s="41"/>
      <c r="D110" s="41"/>
      <c r="E110" s="186" t="str">
        <f>E7</f>
        <v>REKONSTRUKCE HOTELU KVĚTNICE - 3. etapa</v>
      </c>
      <c r="F110" s="33"/>
      <c r="G110" s="33"/>
      <c r="H110" s="33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1" customFormat="1" ht="12" customHeight="1">
      <c r="B111" s="22"/>
      <c r="C111" s="33" t="s">
        <v>198</v>
      </c>
      <c r="D111" s="23"/>
      <c r="E111" s="23"/>
      <c r="F111" s="23"/>
      <c r="G111" s="23"/>
      <c r="H111" s="23"/>
      <c r="I111" s="23"/>
      <c r="J111" s="23"/>
      <c r="K111" s="23"/>
      <c r="L111" s="21"/>
    </row>
    <row r="112" s="2" customFormat="1" ht="16.5" customHeight="1">
      <c r="A112" s="39"/>
      <c r="B112" s="40"/>
      <c r="C112" s="41"/>
      <c r="D112" s="41"/>
      <c r="E112" s="186" t="s">
        <v>202</v>
      </c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2" customHeight="1">
      <c r="A113" s="39"/>
      <c r="B113" s="40"/>
      <c r="C113" s="33" t="s">
        <v>206</v>
      </c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30" customHeight="1">
      <c r="A114" s="39"/>
      <c r="B114" s="40"/>
      <c r="C114" s="41"/>
      <c r="D114" s="41"/>
      <c r="E114" s="77" t="str">
        <f>E11</f>
        <v>D.1.4.2 - SP - Vzduchotechnika a chlazení - společné prostory</v>
      </c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6.96" customHeight="1">
      <c r="A115" s="39"/>
      <c r="B115" s="40"/>
      <c r="C115" s="41"/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2" customHeight="1">
      <c r="A116" s="39"/>
      <c r="B116" s="40"/>
      <c r="C116" s="33" t="s">
        <v>20</v>
      </c>
      <c r="D116" s="41"/>
      <c r="E116" s="41"/>
      <c r="F116" s="28" t="str">
        <f>F14</f>
        <v>Tišnov</v>
      </c>
      <c r="G116" s="41"/>
      <c r="H116" s="41"/>
      <c r="I116" s="33" t="s">
        <v>22</v>
      </c>
      <c r="J116" s="80" t="str">
        <f>IF(J14="","",J14)</f>
        <v>15. 5. 2025</v>
      </c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6.96" customHeight="1">
      <c r="A117" s="39"/>
      <c r="B117" s="40"/>
      <c r="C117" s="41"/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25.65" customHeight="1">
      <c r="A118" s="39"/>
      <c r="B118" s="40"/>
      <c r="C118" s="33" t="s">
        <v>24</v>
      </c>
      <c r="D118" s="41"/>
      <c r="E118" s="41"/>
      <c r="F118" s="28" t="str">
        <f>E17</f>
        <v>Město Tišnov</v>
      </c>
      <c r="G118" s="41"/>
      <c r="H118" s="41"/>
      <c r="I118" s="33" t="s">
        <v>30</v>
      </c>
      <c r="J118" s="37" t="str">
        <f>E23</f>
        <v>BURIAN-KŘIVINKA ARCHITECTS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5.15" customHeight="1">
      <c r="A119" s="39"/>
      <c r="B119" s="40"/>
      <c r="C119" s="33" t="s">
        <v>28</v>
      </c>
      <c r="D119" s="41"/>
      <c r="E119" s="41"/>
      <c r="F119" s="28" t="str">
        <f>IF(E20="","",E20)</f>
        <v>Vyplň údaj</v>
      </c>
      <c r="G119" s="41"/>
      <c r="H119" s="41"/>
      <c r="I119" s="33" t="s">
        <v>33</v>
      </c>
      <c r="J119" s="37" t="str">
        <f>E26</f>
        <v xml:space="preserve"> </v>
      </c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0.32" customHeight="1">
      <c r="A120" s="39"/>
      <c r="B120" s="40"/>
      <c r="C120" s="41"/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11" customFormat="1" ht="29.28" customHeight="1">
      <c r="A121" s="202"/>
      <c r="B121" s="203"/>
      <c r="C121" s="204" t="s">
        <v>239</v>
      </c>
      <c r="D121" s="205" t="s">
        <v>61</v>
      </c>
      <c r="E121" s="205" t="s">
        <v>57</v>
      </c>
      <c r="F121" s="205" t="s">
        <v>58</v>
      </c>
      <c r="G121" s="205" t="s">
        <v>240</v>
      </c>
      <c r="H121" s="205" t="s">
        <v>241</v>
      </c>
      <c r="I121" s="205" t="s">
        <v>242</v>
      </c>
      <c r="J121" s="205" t="s">
        <v>219</v>
      </c>
      <c r="K121" s="206" t="s">
        <v>243</v>
      </c>
      <c r="L121" s="207"/>
      <c r="M121" s="101" t="s">
        <v>1</v>
      </c>
      <c r="N121" s="102" t="s">
        <v>40</v>
      </c>
      <c r="O121" s="102" t="s">
        <v>244</v>
      </c>
      <c r="P121" s="102" t="s">
        <v>245</v>
      </c>
      <c r="Q121" s="102" t="s">
        <v>246</v>
      </c>
      <c r="R121" s="102" t="s">
        <v>247</v>
      </c>
      <c r="S121" s="102" t="s">
        <v>248</v>
      </c>
      <c r="T121" s="103" t="s">
        <v>249</v>
      </c>
      <c r="U121" s="202"/>
      <c r="V121" s="202"/>
      <c r="W121" s="202"/>
      <c r="X121" s="202"/>
      <c r="Y121" s="202"/>
      <c r="Z121" s="202"/>
      <c r="AA121" s="202"/>
      <c r="AB121" s="202"/>
      <c r="AC121" s="202"/>
      <c r="AD121" s="202"/>
      <c r="AE121" s="202"/>
    </row>
    <row r="122" s="2" customFormat="1" ht="22.8" customHeight="1">
      <c r="A122" s="39"/>
      <c r="B122" s="40"/>
      <c r="C122" s="108" t="s">
        <v>250</v>
      </c>
      <c r="D122" s="41"/>
      <c r="E122" s="41"/>
      <c r="F122" s="41"/>
      <c r="G122" s="41"/>
      <c r="H122" s="41"/>
      <c r="I122" s="41"/>
      <c r="J122" s="208">
        <f>BK122</f>
        <v>0</v>
      </c>
      <c r="K122" s="41"/>
      <c r="L122" s="45"/>
      <c r="M122" s="104"/>
      <c r="N122" s="209"/>
      <c r="O122" s="105"/>
      <c r="P122" s="210">
        <f>P123+P129</f>
        <v>0</v>
      </c>
      <c r="Q122" s="105"/>
      <c r="R122" s="210">
        <f>R123+R129</f>
        <v>0</v>
      </c>
      <c r="S122" s="105"/>
      <c r="T122" s="211">
        <f>T123+T129</f>
        <v>0</v>
      </c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  <c r="AT122" s="18" t="s">
        <v>75</v>
      </c>
      <c r="AU122" s="18" t="s">
        <v>221</v>
      </c>
      <c r="BK122" s="212">
        <f>BK123+BK129</f>
        <v>0</v>
      </c>
    </row>
    <row r="123" s="12" customFormat="1" ht="25.92" customHeight="1">
      <c r="A123" s="12"/>
      <c r="B123" s="213"/>
      <c r="C123" s="214"/>
      <c r="D123" s="215" t="s">
        <v>75</v>
      </c>
      <c r="E123" s="216" t="s">
        <v>1368</v>
      </c>
      <c r="F123" s="216" t="s">
        <v>1369</v>
      </c>
      <c r="G123" s="214"/>
      <c r="H123" s="214"/>
      <c r="I123" s="217"/>
      <c r="J123" s="218">
        <f>BK123</f>
        <v>0</v>
      </c>
      <c r="K123" s="214"/>
      <c r="L123" s="219"/>
      <c r="M123" s="220"/>
      <c r="N123" s="221"/>
      <c r="O123" s="221"/>
      <c r="P123" s="222">
        <f>SUM(P124:P128)</f>
        <v>0</v>
      </c>
      <c r="Q123" s="221"/>
      <c r="R123" s="222">
        <f>SUM(R124:R128)</f>
        <v>0</v>
      </c>
      <c r="S123" s="221"/>
      <c r="T123" s="223">
        <f>SUM(T124:T128)</f>
        <v>0</v>
      </c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R123" s="224" t="s">
        <v>83</v>
      </c>
      <c r="AT123" s="225" t="s">
        <v>75</v>
      </c>
      <c r="AU123" s="225" t="s">
        <v>76</v>
      </c>
      <c r="AY123" s="224" t="s">
        <v>253</v>
      </c>
      <c r="BK123" s="226">
        <f>SUM(BK124:BK128)</f>
        <v>0</v>
      </c>
    </row>
    <row r="124" s="2" customFormat="1" ht="16.5" customHeight="1">
      <c r="A124" s="39"/>
      <c r="B124" s="40"/>
      <c r="C124" s="229" t="s">
        <v>83</v>
      </c>
      <c r="D124" s="229" t="s">
        <v>256</v>
      </c>
      <c r="E124" s="230" t="s">
        <v>1370</v>
      </c>
      <c r="F124" s="231" t="s">
        <v>1371</v>
      </c>
      <c r="G124" s="232" t="s">
        <v>1372</v>
      </c>
      <c r="H124" s="233">
        <v>1</v>
      </c>
      <c r="I124" s="234"/>
      <c r="J124" s="235">
        <f>ROUND(I124*H124,2)</f>
        <v>0</v>
      </c>
      <c r="K124" s="231" t="s">
        <v>1</v>
      </c>
      <c r="L124" s="45"/>
      <c r="M124" s="236" t="s">
        <v>1</v>
      </c>
      <c r="N124" s="237" t="s">
        <v>41</v>
      </c>
      <c r="O124" s="92"/>
      <c r="P124" s="238">
        <f>O124*H124</f>
        <v>0</v>
      </c>
      <c r="Q124" s="238">
        <v>0</v>
      </c>
      <c r="R124" s="238">
        <f>Q124*H124</f>
        <v>0</v>
      </c>
      <c r="S124" s="238">
        <v>0</v>
      </c>
      <c r="T124" s="239">
        <f>S124*H124</f>
        <v>0</v>
      </c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R124" s="240" t="s">
        <v>260</v>
      </c>
      <c r="AT124" s="240" t="s">
        <v>256</v>
      </c>
      <c r="AU124" s="240" t="s">
        <v>83</v>
      </c>
      <c r="AY124" s="18" t="s">
        <v>253</v>
      </c>
      <c r="BE124" s="241">
        <f>IF(N124="základní",J124,0)</f>
        <v>0</v>
      </c>
      <c r="BF124" s="241">
        <f>IF(N124="snížená",J124,0)</f>
        <v>0</v>
      </c>
      <c r="BG124" s="241">
        <f>IF(N124="zákl. přenesená",J124,0)</f>
        <v>0</v>
      </c>
      <c r="BH124" s="241">
        <f>IF(N124="sníž. přenesená",J124,0)</f>
        <v>0</v>
      </c>
      <c r="BI124" s="241">
        <f>IF(N124="nulová",J124,0)</f>
        <v>0</v>
      </c>
      <c r="BJ124" s="18" t="s">
        <v>83</v>
      </c>
      <c r="BK124" s="241">
        <f>ROUND(I124*H124,2)</f>
        <v>0</v>
      </c>
      <c r="BL124" s="18" t="s">
        <v>260</v>
      </c>
      <c r="BM124" s="240" t="s">
        <v>85</v>
      </c>
    </row>
    <row r="125" s="2" customFormat="1">
      <c r="A125" s="39"/>
      <c r="B125" s="40"/>
      <c r="C125" s="41"/>
      <c r="D125" s="249" t="s">
        <v>479</v>
      </c>
      <c r="E125" s="41"/>
      <c r="F125" s="301" t="s">
        <v>1373</v>
      </c>
      <c r="G125" s="41"/>
      <c r="H125" s="41"/>
      <c r="I125" s="244"/>
      <c r="J125" s="41"/>
      <c r="K125" s="41"/>
      <c r="L125" s="45"/>
      <c r="M125" s="245"/>
      <c r="N125" s="246"/>
      <c r="O125" s="92"/>
      <c r="P125" s="92"/>
      <c r="Q125" s="92"/>
      <c r="R125" s="92"/>
      <c r="S125" s="92"/>
      <c r="T125" s="93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T125" s="18" t="s">
        <v>479</v>
      </c>
      <c r="AU125" s="18" t="s">
        <v>83</v>
      </c>
    </row>
    <row r="126" s="2" customFormat="1" ht="16.5" customHeight="1">
      <c r="A126" s="39"/>
      <c r="B126" s="40"/>
      <c r="C126" s="229" t="s">
        <v>85</v>
      </c>
      <c r="D126" s="229" t="s">
        <v>256</v>
      </c>
      <c r="E126" s="230" t="s">
        <v>1374</v>
      </c>
      <c r="F126" s="231" t="s">
        <v>1375</v>
      </c>
      <c r="G126" s="232" t="s">
        <v>1372</v>
      </c>
      <c r="H126" s="233">
        <v>1</v>
      </c>
      <c r="I126" s="234"/>
      <c r="J126" s="235">
        <f>ROUND(I126*H126,2)</f>
        <v>0</v>
      </c>
      <c r="K126" s="231" t="s">
        <v>1</v>
      </c>
      <c r="L126" s="45"/>
      <c r="M126" s="236" t="s">
        <v>1</v>
      </c>
      <c r="N126" s="237" t="s">
        <v>41</v>
      </c>
      <c r="O126" s="92"/>
      <c r="P126" s="238">
        <f>O126*H126</f>
        <v>0</v>
      </c>
      <c r="Q126" s="238">
        <v>0</v>
      </c>
      <c r="R126" s="238">
        <f>Q126*H126</f>
        <v>0</v>
      </c>
      <c r="S126" s="238">
        <v>0</v>
      </c>
      <c r="T126" s="239">
        <f>S126*H126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R126" s="240" t="s">
        <v>260</v>
      </c>
      <c r="AT126" s="240" t="s">
        <v>256</v>
      </c>
      <c r="AU126" s="240" t="s">
        <v>83</v>
      </c>
      <c r="AY126" s="18" t="s">
        <v>253</v>
      </c>
      <c r="BE126" s="241">
        <f>IF(N126="základní",J126,0)</f>
        <v>0</v>
      </c>
      <c r="BF126" s="241">
        <f>IF(N126="snížená",J126,0)</f>
        <v>0</v>
      </c>
      <c r="BG126" s="241">
        <f>IF(N126="zákl. přenesená",J126,0)</f>
        <v>0</v>
      </c>
      <c r="BH126" s="241">
        <f>IF(N126="sníž. přenesená",J126,0)</f>
        <v>0</v>
      </c>
      <c r="BI126" s="241">
        <f>IF(N126="nulová",J126,0)</f>
        <v>0</v>
      </c>
      <c r="BJ126" s="18" t="s">
        <v>83</v>
      </c>
      <c r="BK126" s="241">
        <f>ROUND(I126*H126,2)</f>
        <v>0</v>
      </c>
      <c r="BL126" s="18" t="s">
        <v>260</v>
      </c>
      <c r="BM126" s="240" t="s">
        <v>260</v>
      </c>
    </row>
    <row r="127" s="2" customFormat="1">
      <c r="A127" s="39"/>
      <c r="B127" s="40"/>
      <c r="C127" s="41"/>
      <c r="D127" s="249" t="s">
        <v>479</v>
      </c>
      <c r="E127" s="41"/>
      <c r="F127" s="301" t="s">
        <v>1376</v>
      </c>
      <c r="G127" s="41"/>
      <c r="H127" s="41"/>
      <c r="I127" s="244"/>
      <c r="J127" s="41"/>
      <c r="K127" s="41"/>
      <c r="L127" s="45"/>
      <c r="M127" s="245"/>
      <c r="N127" s="246"/>
      <c r="O127" s="92"/>
      <c r="P127" s="92"/>
      <c r="Q127" s="92"/>
      <c r="R127" s="92"/>
      <c r="S127" s="92"/>
      <c r="T127" s="93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T127" s="18" t="s">
        <v>479</v>
      </c>
      <c r="AU127" s="18" t="s">
        <v>83</v>
      </c>
    </row>
    <row r="128" s="2" customFormat="1" ht="21.75" customHeight="1">
      <c r="A128" s="39"/>
      <c r="B128" s="40"/>
      <c r="C128" s="229" t="s">
        <v>102</v>
      </c>
      <c r="D128" s="229" t="s">
        <v>256</v>
      </c>
      <c r="E128" s="230" t="s">
        <v>1377</v>
      </c>
      <c r="F128" s="231" t="s">
        <v>1378</v>
      </c>
      <c r="G128" s="232" t="s">
        <v>1372</v>
      </c>
      <c r="H128" s="233">
        <v>1</v>
      </c>
      <c r="I128" s="234"/>
      <c r="J128" s="235">
        <f>ROUND(I128*H128,2)</f>
        <v>0</v>
      </c>
      <c r="K128" s="231" t="s">
        <v>1</v>
      </c>
      <c r="L128" s="45"/>
      <c r="M128" s="236" t="s">
        <v>1</v>
      </c>
      <c r="N128" s="237" t="s">
        <v>41</v>
      </c>
      <c r="O128" s="92"/>
      <c r="P128" s="238">
        <f>O128*H128</f>
        <v>0</v>
      </c>
      <c r="Q128" s="238">
        <v>0</v>
      </c>
      <c r="R128" s="238">
        <f>Q128*H128</f>
        <v>0</v>
      </c>
      <c r="S128" s="238">
        <v>0</v>
      </c>
      <c r="T128" s="239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40" t="s">
        <v>260</v>
      </c>
      <c r="AT128" s="240" t="s">
        <v>256</v>
      </c>
      <c r="AU128" s="240" t="s">
        <v>83</v>
      </c>
      <c r="AY128" s="18" t="s">
        <v>253</v>
      </c>
      <c r="BE128" s="241">
        <f>IF(N128="základní",J128,0)</f>
        <v>0</v>
      </c>
      <c r="BF128" s="241">
        <f>IF(N128="snížená",J128,0)</f>
        <v>0</v>
      </c>
      <c r="BG128" s="241">
        <f>IF(N128="zákl. přenesená",J128,0)</f>
        <v>0</v>
      </c>
      <c r="BH128" s="241">
        <f>IF(N128="sníž. přenesená",J128,0)</f>
        <v>0</v>
      </c>
      <c r="BI128" s="241">
        <f>IF(N128="nulová",J128,0)</f>
        <v>0</v>
      </c>
      <c r="BJ128" s="18" t="s">
        <v>83</v>
      </c>
      <c r="BK128" s="241">
        <f>ROUND(I128*H128,2)</f>
        <v>0</v>
      </c>
      <c r="BL128" s="18" t="s">
        <v>260</v>
      </c>
      <c r="BM128" s="240" t="s">
        <v>254</v>
      </c>
    </row>
    <row r="129" s="12" customFormat="1" ht="25.92" customHeight="1">
      <c r="A129" s="12"/>
      <c r="B129" s="213"/>
      <c r="C129" s="214"/>
      <c r="D129" s="215" t="s">
        <v>75</v>
      </c>
      <c r="E129" s="216" t="s">
        <v>1379</v>
      </c>
      <c r="F129" s="216" t="s">
        <v>1380</v>
      </c>
      <c r="G129" s="214"/>
      <c r="H129" s="214"/>
      <c r="I129" s="217"/>
      <c r="J129" s="218">
        <f>BK129</f>
        <v>0</v>
      </c>
      <c r="K129" s="214"/>
      <c r="L129" s="219"/>
      <c r="M129" s="220"/>
      <c r="N129" s="221"/>
      <c r="O129" s="221"/>
      <c r="P129" s="222">
        <f>SUM(P130:P135)</f>
        <v>0</v>
      </c>
      <c r="Q129" s="221"/>
      <c r="R129" s="222">
        <f>SUM(R130:R135)</f>
        <v>0</v>
      </c>
      <c r="S129" s="221"/>
      <c r="T129" s="223">
        <f>SUM(T130:T135)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24" t="s">
        <v>83</v>
      </c>
      <c r="AT129" s="225" t="s">
        <v>75</v>
      </c>
      <c r="AU129" s="225" t="s">
        <v>76</v>
      </c>
      <c r="AY129" s="224" t="s">
        <v>253</v>
      </c>
      <c r="BK129" s="226">
        <f>SUM(BK130:BK135)</f>
        <v>0</v>
      </c>
    </row>
    <row r="130" s="2" customFormat="1" ht="16.5" customHeight="1">
      <c r="A130" s="39"/>
      <c r="B130" s="40"/>
      <c r="C130" s="229" t="s">
        <v>260</v>
      </c>
      <c r="D130" s="229" t="s">
        <v>256</v>
      </c>
      <c r="E130" s="230" t="s">
        <v>1381</v>
      </c>
      <c r="F130" s="231" t="s">
        <v>1382</v>
      </c>
      <c r="G130" s="232" t="s">
        <v>1372</v>
      </c>
      <c r="H130" s="233">
        <v>1</v>
      </c>
      <c r="I130" s="234"/>
      <c r="J130" s="235">
        <f>ROUND(I130*H130,2)</f>
        <v>0</v>
      </c>
      <c r="K130" s="231" t="s">
        <v>1</v>
      </c>
      <c r="L130" s="45"/>
      <c r="M130" s="236" t="s">
        <v>1</v>
      </c>
      <c r="N130" s="237" t="s">
        <v>41</v>
      </c>
      <c r="O130" s="92"/>
      <c r="P130" s="238">
        <f>O130*H130</f>
        <v>0</v>
      </c>
      <c r="Q130" s="238">
        <v>0</v>
      </c>
      <c r="R130" s="238">
        <f>Q130*H130</f>
        <v>0</v>
      </c>
      <c r="S130" s="238">
        <v>0</v>
      </c>
      <c r="T130" s="239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40" t="s">
        <v>260</v>
      </c>
      <c r="AT130" s="240" t="s">
        <v>256</v>
      </c>
      <c r="AU130" s="240" t="s">
        <v>83</v>
      </c>
      <c r="AY130" s="18" t="s">
        <v>253</v>
      </c>
      <c r="BE130" s="241">
        <f>IF(N130="základní",J130,0)</f>
        <v>0</v>
      </c>
      <c r="BF130" s="241">
        <f>IF(N130="snížená",J130,0)</f>
        <v>0</v>
      </c>
      <c r="BG130" s="241">
        <f>IF(N130="zákl. přenesená",J130,0)</f>
        <v>0</v>
      </c>
      <c r="BH130" s="241">
        <f>IF(N130="sníž. přenesená",J130,0)</f>
        <v>0</v>
      </c>
      <c r="BI130" s="241">
        <f>IF(N130="nulová",J130,0)</f>
        <v>0</v>
      </c>
      <c r="BJ130" s="18" t="s">
        <v>83</v>
      </c>
      <c r="BK130" s="241">
        <f>ROUND(I130*H130,2)</f>
        <v>0</v>
      </c>
      <c r="BL130" s="18" t="s">
        <v>260</v>
      </c>
      <c r="BM130" s="240" t="s">
        <v>692</v>
      </c>
    </row>
    <row r="131" s="2" customFormat="1">
      <c r="A131" s="39"/>
      <c r="B131" s="40"/>
      <c r="C131" s="41"/>
      <c r="D131" s="249" t="s">
        <v>479</v>
      </c>
      <c r="E131" s="41"/>
      <c r="F131" s="301" t="s">
        <v>1383</v>
      </c>
      <c r="G131" s="41"/>
      <c r="H131" s="41"/>
      <c r="I131" s="244"/>
      <c r="J131" s="41"/>
      <c r="K131" s="41"/>
      <c r="L131" s="45"/>
      <c r="M131" s="245"/>
      <c r="N131" s="246"/>
      <c r="O131" s="92"/>
      <c r="P131" s="92"/>
      <c r="Q131" s="92"/>
      <c r="R131" s="92"/>
      <c r="S131" s="92"/>
      <c r="T131" s="93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T131" s="18" t="s">
        <v>479</v>
      </c>
      <c r="AU131" s="18" t="s">
        <v>83</v>
      </c>
    </row>
    <row r="132" s="2" customFormat="1" ht="16.5" customHeight="1">
      <c r="A132" s="39"/>
      <c r="B132" s="40"/>
      <c r="C132" s="229" t="s">
        <v>288</v>
      </c>
      <c r="D132" s="229" t="s">
        <v>256</v>
      </c>
      <c r="E132" s="230" t="s">
        <v>1384</v>
      </c>
      <c r="F132" s="231" t="s">
        <v>1385</v>
      </c>
      <c r="G132" s="232" t="s">
        <v>1372</v>
      </c>
      <c r="H132" s="233">
        <v>4</v>
      </c>
      <c r="I132" s="234"/>
      <c r="J132" s="235">
        <f>ROUND(I132*H132,2)</f>
        <v>0</v>
      </c>
      <c r="K132" s="231" t="s">
        <v>1</v>
      </c>
      <c r="L132" s="45"/>
      <c r="M132" s="236" t="s">
        <v>1</v>
      </c>
      <c r="N132" s="237" t="s">
        <v>41</v>
      </c>
      <c r="O132" s="92"/>
      <c r="P132" s="238">
        <f>O132*H132</f>
        <v>0</v>
      </c>
      <c r="Q132" s="238">
        <v>0</v>
      </c>
      <c r="R132" s="238">
        <f>Q132*H132</f>
        <v>0</v>
      </c>
      <c r="S132" s="238">
        <v>0</v>
      </c>
      <c r="T132" s="239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40" t="s">
        <v>260</v>
      </c>
      <c r="AT132" s="240" t="s">
        <v>256</v>
      </c>
      <c r="AU132" s="240" t="s">
        <v>83</v>
      </c>
      <c r="AY132" s="18" t="s">
        <v>253</v>
      </c>
      <c r="BE132" s="241">
        <f>IF(N132="základní",J132,0)</f>
        <v>0</v>
      </c>
      <c r="BF132" s="241">
        <f>IF(N132="snížená",J132,0)</f>
        <v>0</v>
      </c>
      <c r="BG132" s="241">
        <f>IF(N132="zákl. přenesená",J132,0)</f>
        <v>0</v>
      </c>
      <c r="BH132" s="241">
        <f>IF(N132="sníž. přenesená",J132,0)</f>
        <v>0</v>
      </c>
      <c r="BI132" s="241">
        <f>IF(N132="nulová",J132,0)</f>
        <v>0</v>
      </c>
      <c r="BJ132" s="18" t="s">
        <v>83</v>
      </c>
      <c r="BK132" s="241">
        <f>ROUND(I132*H132,2)</f>
        <v>0</v>
      </c>
      <c r="BL132" s="18" t="s">
        <v>260</v>
      </c>
      <c r="BM132" s="240" t="s">
        <v>700</v>
      </c>
    </row>
    <row r="133" s="2" customFormat="1">
      <c r="A133" s="39"/>
      <c r="B133" s="40"/>
      <c r="C133" s="41"/>
      <c r="D133" s="249" t="s">
        <v>479</v>
      </c>
      <c r="E133" s="41"/>
      <c r="F133" s="301" t="s">
        <v>1386</v>
      </c>
      <c r="G133" s="41"/>
      <c r="H133" s="41"/>
      <c r="I133" s="244"/>
      <c r="J133" s="41"/>
      <c r="K133" s="41"/>
      <c r="L133" s="45"/>
      <c r="M133" s="245"/>
      <c r="N133" s="246"/>
      <c r="O133" s="92"/>
      <c r="P133" s="92"/>
      <c r="Q133" s="92"/>
      <c r="R133" s="92"/>
      <c r="S133" s="92"/>
      <c r="T133" s="93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T133" s="18" t="s">
        <v>479</v>
      </c>
      <c r="AU133" s="18" t="s">
        <v>83</v>
      </c>
    </row>
    <row r="134" s="2" customFormat="1" ht="16.5" customHeight="1">
      <c r="A134" s="39"/>
      <c r="B134" s="40"/>
      <c r="C134" s="229" t="s">
        <v>254</v>
      </c>
      <c r="D134" s="229" t="s">
        <v>256</v>
      </c>
      <c r="E134" s="230" t="s">
        <v>1387</v>
      </c>
      <c r="F134" s="231" t="s">
        <v>1385</v>
      </c>
      <c r="G134" s="232" t="s">
        <v>1372</v>
      </c>
      <c r="H134" s="233">
        <v>1</v>
      </c>
      <c r="I134" s="234"/>
      <c r="J134" s="235">
        <f>ROUND(I134*H134,2)</f>
        <v>0</v>
      </c>
      <c r="K134" s="231" t="s">
        <v>1</v>
      </c>
      <c r="L134" s="45"/>
      <c r="M134" s="236" t="s">
        <v>1</v>
      </c>
      <c r="N134" s="237" t="s">
        <v>41</v>
      </c>
      <c r="O134" s="92"/>
      <c r="P134" s="238">
        <f>O134*H134</f>
        <v>0</v>
      </c>
      <c r="Q134" s="238">
        <v>0</v>
      </c>
      <c r="R134" s="238">
        <f>Q134*H134</f>
        <v>0</v>
      </c>
      <c r="S134" s="238">
        <v>0</v>
      </c>
      <c r="T134" s="239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40" t="s">
        <v>260</v>
      </c>
      <c r="AT134" s="240" t="s">
        <v>256</v>
      </c>
      <c r="AU134" s="240" t="s">
        <v>83</v>
      </c>
      <c r="AY134" s="18" t="s">
        <v>253</v>
      </c>
      <c r="BE134" s="241">
        <f>IF(N134="základní",J134,0)</f>
        <v>0</v>
      </c>
      <c r="BF134" s="241">
        <f>IF(N134="snížená",J134,0)</f>
        <v>0</v>
      </c>
      <c r="BG134" s="241">
        <f>IF(N134="zákl. přenesená",J134,0)</f>
        <v>0</v>
      </c>
      <c r="BH134" s="241">
        <f>IF(N134="sníž. přenesená",J134,0)</f>
        <v>0</v>
      </c>
      <c r="BI134" s="241">
        <f>IF(N134="nulová",J134,0)</f>
        <v>0</v>
      </c>
      <c r="BJ134" s="18" t="s">
        <v>83</v>
      </c>
      <c r="BK134" s="241">
        <f>ROUND(I134*H134,2)</f>
        <v>0</v>
      </c>
      <c r="BL134" s="18" t="s">
        <v>260</v>
      </c>
      <c r="BM134" s="240" t="s">
        <v>708</v>
      </c>
    </row>
    <row r="135" s="2" customFormat="1">
      <c r="A135" s="39"/>
      <c r="B135" s="40"/>
      <c r="C135" s="41"/>
      <c r="D135" s="249" t="s">
        <v>479</v>
      </c>
      <c r="E135" s="41"/>
      <c r="F135" s="301" t="s">
        <v>1388</v>
      </c>
      <c r="G135" s="41"/>
      <c r="H135" s="41"/>
      <c r="I135" s="244"/>
      <c r="J135" s="41"/>
      <c r="K135" s="41"/>
      <c r="L135" s="45"/>
      <c r="M135" s="307"/>
      <c r="N135" s="308"/>
      <c r="O135" s="304"/>
      <c r="P135" s="304"/>
      <c r="Q135" s="304"/>
      <c r="R135" s="304"/>
      <c r="S135" s="304"/>
      <c r="T135" s="309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T135" s="18" t="s">
        <v>479</v>
      </c>
      <c r="AU135" s="18" t="s">
        <v>83</v>
      </c>
    </row>
    <row r="136" s="2" customFormat="1" ht="6.96" customHeight="1">
      <c r="A136" s="39"/>
      <c r="B136" s="67"/>
      <c r="C136" s="68"/>
      <c r="D136" s="68"/>
      <c r="E136" s="68"/>
      <c r="F136" s="68"/>
      <c r="G136" s="68"/>
      <c r="H136" s="68"/>
      <c r="I136" s="68"/>
      <c r="J136" s="68"/>
      <c r="K136" s="68"/>
      <c r="L136" s="45"/>
      <c r="M136" s="39"/>
      <c r="O136" s="39"/>
      <c r="P136" s="39"/>
      <c r="Q136" s="39"/>
      <c r="R136" s="39"/>
      <c r="S136" s="39"/>
      <c r="T136" s="39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</row>
  </sheetData>
  <sheetProtection sheet="1" autoFilter="0" formatColumns="0" formatRows="0" objects="1" scenarios="1" spinCount="100000" saltValue="jiOhDSqmCwN6SPuVhBBPOaE5ozQe2f9xTY9qJSjPxAj1owY8LqDCyQtGnCmSStEZkwgpfAE8lY1K1arw7Osgtw==" hashValue="rNTsdAil81Q95XRNe+L5ElcsslIhmabx31tqPx53ld++tLp/A0b1EaQQ+zSDrVHi1CEgcEl81MqEwb6KvVhPqA==" algorithmName="SHA-512" password="CC35"/>
  <autoFilter ref="C121:K135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0:H110"/>
    <mergeCell ref="E112:H112"/>
    <mergeCell ref="E114:H114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103</v>
      </c>
    </row>
    <row r="3" s="1" customFormat="1" ht="6.96" customHeight="1">
      <c r="B3" s="149"/>
      <c r="C3" s="150"/>
      <c r="D3" s="150"/>
      <c r="E3" s="150"/>
      <c r="F3" s="150"/>
      <c r="G3" s="150"/>
      <c r="H3" s="150"/>
      <c r="I3" s="150"/>
      <c r="J3" s="150"/>
      <c r="K3" s="150"/>
      <c r="L3" s="21"/>
      <c r="AT3" s="18" t="s">
        <v>85</v>
      </c>
    </row>
    <row r="4" s="1" customFormat="1" ht="24.96" customHeight="1">
      <c r="B4" s="21"/>
      <c r="D4" s="151" t="s">
        <v>184</v>
      </c>
      <c r="L4" s="21"/>
      <c r="M4" s="152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3" t="s">
        <v>16</v>
      </c>
      <c r="L6" s="21"/>
    </row>
    <row r="7" s="1" customFormat="1" ht="16.5" customHeight="1">
      <c r="B7" s="21"/>
      <c r="E7" s="154" t="str">
        <f>'Rekapitulace stavby'!K6</f>
        <v>REKONSTRUKCE HOTELU KVĚTNICE - 3. etapa</v>
      </c>
      <c r="F7" s="153"/>
      <c r="G7" s="153"/>
      <c r="H7" s="153"/>
      <c r="L7" s="21"/>
    </row>
    <row r="8">
      <c r="B8" s="21"/>
      <c r="D8" s="153" t="s">
        <v>198</v>
      </c>
      <c r="L8" s="21"/>
    </row>
    <row r="9" s="1" customFormat="1" ht="16.5" customHeight="1">
      <c r="B9" s="21"/>
      <c r="E9" s="154" t="s">
        <v>202</v>
      </c>
      <c r="F9" s="1"/>
      <c r="G9" s="1"/>
      <c r="H9" s="1"/>
      <c r="L9" s="21"/>
    </row>
    <row r="10" s="1" customFormat="1" ht="12" customHeight="1">
      <c r="B10" s="21"/>
      <c r="D10" s="153" t="s">
        <v>206</v>
      </c>
      <c r="L10" s="21"/>
    </row>
    <row r="11" s="2" customFormat="1" ht="16.5" customHeight="1">
      <c r="A11" s="39"/>
      <c r="B11" s="45"/>
      <c r="C11" s="39"/>
      <c r="D11" s="39"/>
      <c r="E11" s="165" t="s">
        <v>1389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3" t="s">
        <v>1390</v>
      </c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6.5" customHeight="1">
      <c r="A13" s="39"/>
      <c r="B13" s="45"/>
      <c r="C13" s="39"/>
      <c r="D13" s="39"/>
      <c r="E13" s="155" t="s">
        <v>1391</v>
      </c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3" t="s">
        <v>18</v>
      </c>
      <c r="E15" s="39"/>
      <c r="F15" s="142" t="s">
        <v>1</v>
      </c>
      <c r="G15" s="39"/>
      <c r="H15" s="39"/>
      <c r="I15" s="153" t="s">
        <v>19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3" t="s">
        <v>20</v>
      </c>
      <c r="E16" s="39"/>
      <c r="F16" s="142" t="s">
        <v>21</v>
      </c>
      <c r="G16" s="39"/>
      <c r="H16" s="39"/>
      <c r="I16" s="153" t="s">
        <v>22</v>
      </c>
      <c r="J16" s="156" t="str">
        <f>'Rekapitulace stavby'!AN8</f>
        <v>15. 5. 2025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3" t="s">
        <v>24</v>
      </c>
      <c r="E18" s="39"/>
      <c r="F18" s="39"/>
      <c r="G18" s="39"/>
      <c r="H18" s="39"/>
      <c r="I18" s="153" t="s">
        <v>25</v>
      </c>
      <c r="J18" s="142" t="s">
        <v>1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2" t="s">
        <v>26</v>
      </c>
      <c r="F19" s="39"/>
      <c r="G19" s="39"/>
      <c r="H19" s="39"/>
      <c r="I19" s="153" t="s">
        <v>27</v>
      </c>
      <c r="J19" s="142" t="s">
        <v>1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3" t="s">
        <v>28</v>
      </c>
      <c r="E21" s="39"/>
      <c r="F21" s="39"/>
      <c r="G21" s="39"/>
      <c r="H21" s="39"/>
      <c r="I21" s="153" t="s">
        <v>25</v>
      </c>
      <c r="J21" s="34" t="str">
        <f>'Rekapitulace stavby'!AN13</f>
        <v>Vyplň údaj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'Rekapitulace stavby'!E14</f>
        <v>Vyplň údaj</v>
      </c>
      <c r="F22" s="142"/>
      <c r="G22" s="142"/>
      <c r="H22" s="142"/>
      <c r="I22" s="153" t="s">
        <v>27</v>
      </c>
      <c r="J22" s="34" t="str">
        <f>'Rekapitulace stavby'!AN14</f>
        <v>Vyplň údaj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3" t="s">
        <v>30</v>
      </c>
      <c r="E24" s="39"/>
      <c r="F24" s="39"/>
      <c r="G24" s="39"/>
      <c r="H24" s="39"/>
      <c r="I24" s="153" t="s">
        <v>25</v>
      </c>
      <c r="J24" s="142" t="s">
        <v>1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2" t="s">
        <v>31</v>
      </c>
      <c r="F25" s="39"/>
      <c r="G25" s="39"/>
      <c r="H25" s="39"/>
      <c r="I25" s="153" t="s">
        <v>27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3" t="s">
        <v>33</v>
      </c>
      <c r="E27" s="39"/>
      <c r="F27" s="39"/>
      <c r="G27" s="39"/>
      <c r="H27" s="39"/>
      <c r="I27" s="153" t="s">
        <v>25</v>
      </c>
      <c r="J27" s="142" t="str">
        <f>IF('Rekapitulace stavby'!AN19="","",'Rekapitulace stavby'!AN19)</f>
        <v/>
      </c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2" t="str">
        <f>IF('Rekapitulace stavby'!E20="","",'Rekapitulace stavby'!E20)</f>
        <v xml:space="preserve"> </v>
      </c>
      <c r="F28" s="39"/>
      <c r="G28" s="39"/>
      <c r="H28" s="39"/>
      <c r="I28" s="153" t="s">
        <v>27</v>
      </c>
      <c r="J28" s="142" t="str">
        <f>IF('Rekapitulace stavby'!AN20="","",'Rekapitulace stavby'!AN20)</f>
        <v/>
      </c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3" t="s">
        <v>35</v>
      </c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6.5" customHeight="1">
      <c r="A31" s="157"/>
      <c r="B31" s="158"/>
      <c r="C31" s="157"/>
      <c r="D31" s="157"/>
      <c r="E31" s="159" t="s">
        <v>1</v>
      </c>
      <c r="F31" s="159"/>
      <c r="G31" s="159"/>
      <c r="H31" s="159"/>
      <c r="I31" s="157"/>
      <c r="J31" s="157"/>
      <c r="K31" s="157"/>
      <c r="L31" s="160"/>
      <c r="S31" s="157"/>
      <c r="T31" s="157"/>
      <c r="U31" s="157"/>
      <c r="V31" s="157"/>
      <c r="W31" s="157"/>
      <c r="X31" s="157"/>
      <c r="Y31" s="157"/>
      <c r="Z31" s="157"/>
      <c r="AA31" s="157"/>
      <c r="AB31" s="157"/>
      <c r="AC31" s="157"/>
      <c r="AD31" s="157"/>
      <c r="AE31" s="157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1"/>
      <c r="E33" s="161"/>
      <c r="F33" s="161"/>
      <c r="G33" s="161"/>
      <c r="H33" s="161"/>
      <c r="I33" s="161"/>
      <c r="J33" s="161"/>
      <c r="K33" s="161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2" t="s">
        <v>36</v>
      </c>
      <c r="E34" s="39"/>
      <c r="F34" s="39"/>
      <c r="G34" s="39"/>
      <c r="H34" s="39"/>
      <c r="I34" s="39"/>
      <c r="J34" s="163">
        <f>ROUND(J124,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1"/>
      <c r="E35" s="161"/>
      <c r="F35" s="161"/>
      <c r="G35" s="161"/>
      <c r="H35" s="161"/>
      <c r="I35" s="161"/>
      <c r="J35" s="161"/>
      <c r="K35" s="161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4" t="s">
        <v>38</v>
      </c>
      <c r="G36" s="39"/>
      <c r="H36" s="39"/>
      <c r="I36" s="164" t="s">
        <v>37</v>
      </c>
      <c r="J36" s="164" t="s">
        <v>39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65" t="s">
        <v>40</v>
      </c>
      <c r="E37" s="153" t="s">
        <v>41</v>
      </c>
      <c r="F37" s="166">
        <f>ROUND((SUM(BE124:BE170)),  2)</f>
        <v>0</v>
      </c>
      <c r="G37" s="39"/>
      <c r="H37" s="39"/>
      <c r="I37" s="167">
        <v>0.20999999999999999</v>
      </c>
      <c r="J37" s="166">
        <f>ROUND(((SUM(BE124:BE170))*I37),  2)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53" t="s">
        <v>42</v>
      </c>
      <c r="F38" s="166">
        <f>ROUND((SUM(BF124:BF170)),  2)</f>
        <v>0</v>
      </c>
      <c r="G38" s="39"/>
      <c r="H38" s="39"/>
      <c r="I38" s="167">
        <v>0.12</v>
      </c>
      <c r="J38" s="166">
        <f>ROUND(((SUM(BF124:BF170))*I38),  2)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3" t="s">
        <v>43</v>
      </c>
      <c r="F39" s="166">
        <f>ROUND((SUM(BG124:BG170)),  2)</f>
        <v>0</v>
      </c>
      <c r="G39" s="39"/>
      <c r="H39" s="39"/>
      <c r="I39" s="167">
        <v>0.20999999999999999</v>
      </c>
      <c r="J39" s="166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3" t="s">
        <v>44</v>
      </c>
      <c r="F40" s="166">
        <f>ROUND((SUM(BH124:BH170)),  2)</f>
        <v>0</v>
      </c>
      <c r="G40" s="39"/>
      <c r="H40" s="39"/>
      <c r="I40" s="167">
        <v>0.12</v>
      </c>
      <c r="J40" s="166">
        <f>0</f>
        <v>0</v>
      </c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53" t="s">
        <v>45</v>
      </c>
      <c r="F41" s="166">
        <f>ROUND((SUM(BI124:BI170)),  2)</f>
        <v>0</v>
      </c>
      <c r="G41" s="39"/>
      <c r="H41" s="39"/>
      <c r="I41" s="167">
        <v>0</v>
      </c>
      <c r="J41" s="166">
        <f>0</f>
        <v>0</v>
      </c>
      <c r="K41" s="39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68"/>
      <c r="D43" s="169" t="s">
        <v>46</v>
      </c>
      <c r="E43" s="170"/>
      <c r="F43" s="170"/>
      <c r="G43" s="171" t="s">
        <v>47</v>
      </c>
      <c r="H43" s="172" t="s">
        <v>48</v>
      </c>
      <c r="I43" s="170"/>
      <c r="J43" s="173">
        <f>SUM(J34:J41)</f>
        <v>0</v>
      </c>
      <c r="K43" s="174"/>
      <c r="L43" s="64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64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5" t="s">
        <v>49</v>
      </c>
      <c r="E50" s="176"/>
      <c r="F50" s="176"/>
      <c r="G50" s="175" t="s">
        <v>50</v>
      </c>
      <c r="H50" s="176"/>
      <c r="I50" s="176"/>
      <c r="J50" s="176"/>
      <c r="K50" s="176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7" t="s">
        <v>51</v>
      </c>
      <c r="E61" s="178"/>
      <c r="F61" s="179" t="s">
        <v>52</v>
      </c>
      <c r="G61" s="177" t="s">
        <v>51</v>
      </c>
      <c r="H61" s="178"/>
      <c r="I61" s="178"/>
      <c r="J61" s="180" t="s">
        <v>52</v>
      </c>
      <c r="K61" s="178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5" t="s">
        <v>53</v>
      </c>
      <c r="E65" s="181"/>
      <c r="F65" s="181"/>
      <c r="G65" s="175" t="s">
        <v>54</v>
      </c>
      <c r="H65" s="181"/>
      <c r="I65" s="181"/>
      <c r="J65" s="181"/>
      <c r="K65" s="181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7" t="s">
        <v>51</v>
      </c>
      <c r="E76" s="178"/>
      <c r="F76" s="179" t="s">
        <v>52</v>
      </c>
      <c r="G76" s="177" t="s">
        <v>51</v>
      </c>
      <c r="H76" s="178"/>
      <c r="I76" s="178"/>
      <c r="J76" s="180" t="s">
        <v>52</v>
      </c>
      <c r="K76" s="178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2"/>
      <c r="C77" s="183"/>
      <c r="D77" s="183"/>
      <c r="E77" s="183"/>
      <c r="F77" s="183"/>
      <c r="G77" s="183"/>
      <c r="H77" s="183"/>
      <c r="I77" s="183"/>
      <c r="J77" s="183"/>
      <c r="K77" s="183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4"/>
      <c r="C81" s="185"/>
      <c r="D81" s="185"/>
      <c r="E81" s="185"/>
      <c r="F81" s="185"/>
      <c r="G81" s="185"/>
      <c r="H81" s="185"/>
      <c r="I81" s="185"/>
      <c r="J81" s="185"/>
      <c r="K81" s="185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217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6" t="str">
        <f>E7</f>
        <v>REKONSTRUKCE HOTELU KVĚTNICE - 3. etapa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198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1" customFormat="1" ht="16.5" customHeight="1">
      <c r="B87" s="22"/>
      <c r="C87" s="23"/>
      <c r="D87" s="23"/>
      <c r="E87" s="186" t="s">
        <v>202</v>
      </c>
      <c r="F87" s="23"/>
      <c r="G87" s="23"/>
      <c r="H87" s="23"/>
      <c r="I87" s="23"/>
      <c r="J87" s="23"/>
      <c r="K87" s="23"/>
      <c r="L87" s="21"/>
    </row>
    <row r="88" s="1" customFormat="1" ht="12" customHeight="1">
      <c r="B88" s="22"/>
      <c r="C88" s="33" t="s">
        <v>206</v>
      </c>
      <c r="D88" s="23"/>
      <c r="E88" s="23"/>
      <c r="F88" s="23"/>
      <c r="G88" s="23"/>
      <c r="H88" s="23"/>
      <c r="I88" s="23"/>
      <c r="J88" s="23"/>
      <c r="K88" s="23"/>
      <c r="L88" s="21"/>
    </row>
    <row r="89" s="2" customFormat="1" ht="16.5" customHeight="1">
      <c r="A89" s="39"/>
      <c r="B89" s="40"/>
      <c r="C89" s="41"/>
      <c r="D89" s="41"/>
      <c r="E89" s="310" t="s">
        <v>1389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12" customHeight="1">
      <c r="A90" s="39"/>
      <c r="B90" s="40"/>
      <c r="C90" s="33" t="s">
        <v>1390</v>
      </c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6.5" customHeight="1">
      <c r="A91" s="39"/>
      <c r="B91" s="40"/>
      <c r="C91" s="41"/>
      <c r="D91" s="41"/>
      <c r="E91" s="77" t="str">
        <f>E13</f>
        <v>D.1.4.4.1 - SP - Strukturovaná kabeláž - společné prostory</v>
      </c>
      <c r="F91" s="41"/>
      <c r="G91" s="41"/>
      <c r="H91" s="41"/>
      <c r="I91" s="41"/>
      <c r="J91" s="41"/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2" customHeight="1">
      <c r="A93" s="39"/>
      <c r="B93" s="40"/>
      <c r="C93" s="33" t="s">
        <v>20</v>
      </c>
      <c r="D93" s="41"/>
      <c r="E93" s="41"/>
      <c r="F93" s="28" t="str">
        <f>F16</f>
        <v>Tišnov</v>
      </c>
      <c r="G93" s="41"/>
      <c r="H93" s="41"/>
      <c r="I93" s="33" t="s">
        <v>22</v>
      </c>
      <c r="J93" s="80" t="str">
        <f>IF(J16="","",J16)</f>
        <v>15. 5. 2025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25.65" customHeight="1">
      <c r="A95" s="39"/>
      <c r="B95" s="40"/>
      <c r="C95" s="33" t="s">
        <v>24</v>
      </c>
      <c r="D95" s="41"/>
      <c r="E95" s="41"/>
      <c r="F95" s="28" t="str">
        <f>E19</f>
        <v>Město Tišnov</v>
      </c>
      <c r="G95" s="41"/>
      <c r="H95" s="41"/>
      <c r="I95" s="33" t="s">
        <v>30</v>
      </c>
      <c r="J95" s="37" t="str">
        <f>E25</f>
        <v>BURIAN-KŘIVINKA ARCHITECTS</v>
      </c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15.15" customHeight="1">
      <c r="A96" s="39"/>
      <c r="B96" s="40"/>
      <c r="C96" s="33" t="s">
        <v>28</v>
      </c>
      <c r="D96" s="41"/>
      <c r="E96" s="41"/>
      <c r="F96" s="28" t="str">
        <f>IF(E22="","",E22)</f>
        <v>Vyplň údaj</v>
      </c>
      <c r="G96" s="41"/>
      <c r="H96" s="41"/>
      <c r="I96" s="33" t="s">
        <v>33</v>
      </c>
      <c r="J96" s="37" t="str">
        <f>E28</f>
        <v xml:space="preserve"> 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9.28" customHeight="1">
      <c r="A98" s="39"/>
      <c r="B98" s="40"/>
      <c r="C98" s="187" t="s">
        <v>218</v>
      </c>
      <c r="D98" s="188"/>
      <c r="E98" s="188"/>
      <c r="F98" s="188"/>
      <c r="G98" s="188"/>
      <c r="H98" s="188"/>
      <c r="I98" s="188"/>
      <c r="J98" s="189" t="s">
        <v>219</v>
      </c>
      <c r="K98" s="188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s="2" customFormat="1" ht="22.8" customHeight="1">
      <c r="A100" s="39"/>
      <c r="B100" s="40"/>
      <c r="C100" s="190" t="s">
        <v>220</v>
      </c>
      <c r="D100" s="41"/>
      <c r="E100" s="41"/>
      <c r="F100" s="41"/>
      <c r="G100" s="41"/>
      <c r="H100" s="41"/>
      <c r="I100" s="41"/>
      <c r="J100" s="111">
        <f>J124</f>
        <v>0</v>
      </c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221</v>
      </c>
    </row>
    <row r="101" s="2" customFormat="1" ht="21.84" customHeight="1">
      <c r="A101" s="39"/>
      <c r="B101" s="40"/>
      <c r="C101" s="41"/>
      <c r="D101" s="41"/>
      <c r="E101" s="41"/>
      <c r="F101" s="41"/>
      <c r="G101" s="41"/>
      <c r="H101" s="41"/>
      <c r="I101" s="41"/>
      <c r="J101" s="41"/>
      <c r="K101" s="41"/>
      <c r="L101" s="64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</row>
    <row r="102" s="2" customFormat="1" ht="6.96" customHeight="1">
      <c r="A102" s="39"/>
      <c r="B102" s="67"/>
      <c r="C102" s="68"/>
      <c r="D102" s="68"/>
      <c r="E102" s="68"/>
      <c r="F102" s="68"/>
      <c r="G102" s="68"/>
      <c r="H102" s="68"/>
      <c r="I102" s="68"/>
      <c r="J102" s="68"/>
      <c r="K102" s="68"/>
      <c r="L102" s="64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</row>
    <row r="106" s="2" customFormat="1" ht="6.96" customHeight="1">
      <c r="A106" s="39"/>
      <c r="B106" s="69"/>
      <c r="C106" s="70"/>
      <c r="D106" s="70"/>
      <c r="E106" s="70"/>
      <c r="F106" s="70"/>
      <c r="G106" s="70"/>
      <c r="H106" s="70"/>
      <c r="I106" s="70"/>
      <c r="J106" s="70"/>
      <c r="K106" s="70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="2" customFormat="1" ht="24.96" customHeight="1">
      <c r="A107" s="39"/>
      <c r="B107" s="40"/>
      <c r="C107" s="24" t="s">
        <v>238</v>
      </c>
      <c r="D107" s="41"/>
      <c r="E107" s="41"/>
      <c r="F107" s="41"/>
      <c r="G107" s="41"/>
      <c r="H107" s="41"/>
      <c r="I107" s="41"/>
      <c r="J107" s="41"/>
      <c r="K107" s="41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6.96" customHeight="1">
      <c r="A108" s="39"/>
      <c r="B108" s="40"/>
      <c r="C108" s="41"/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12" customHeight="1">
      <c r="A109" s="39"/>
      <c r="B109" s="40"/>
      <c r="C109" s="33" t="s">
        <v>16</v>
      </c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16.5" customHeight="1">
      <c r="A110" s="39"/>
      <c r="B110" s="40"/>
      <c r="C110" s="41"/>
      <c r="D110" s="41"/>
      <c r="E110" s="186" t="str">
        <f>E7</f>
        <v>REKONSTRUKCE HOTELU KVĚTNICE - 3. etapa</v>
      </c>
      <c r="F110" s="33"/>
      <c r="G110" s="33"/>
      <c r="H110" s="33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1" customFormat="1" ht="12" customHeight="1">
      <c r="B111" s="22"/>
      <c r="C111" s="33" t="s">
        <v>198</v>
      </c>
      <c r="D111" s="23"/>
      <c r="E111" s="23"/>
      <c r="F111" s="23"/>
      <c r="G111" s="23"/>
      <c r="H111" s="23"/>
      <c r="I111" s="23"/>
      <c r="J111" s="23"/>
      <c r="K111" s="23"/>
      <c r="L111" s="21"/>
    </row>
    <row r="112" s="1" customFormat="1" ht="16.5" customHeight="1">
      <c r="B112" s="22"/>
      <c r="C112" s="23"/>
      <c r="D112" s="23"/>
      <c r="E112" s="186" t="s">
        <v>202</v>
      </c>
      <c r="F112" s="23"/>
      <c r="G112" s="23"/>
      <c r="H112" s="23"/>
      <c r="I112" s="23"/>
      <c r="J112" s="23"/>
      <c r="K112" s="23"/>
      <c r="L112" s="21"/>
    </row>
    <row r="113" s="1" customFormat="1" ht="12" customHeight="1">
      <c r="B113" s="22"/>
      <c r="C113" s="33" t="s">
        <v>206</v>
      </c>
      <c r="D113" s="23"/>
      <c r="E113" s="23"/>
      <c r="F113" s="23"/>
      <c r="G113" s="23"/>
      <c r="H113" s="23"/>
      <c r="I113" s="23"/>
      <c r="J113" s="23"/>
      <c r="K113" s="23"/>
      <c r="L113" s="21"/>
    </row>
    <row r="114" s="2" customFormat="1" ht="16.5" customHeight="1">
      <c r="A114" s="39"/>
      <c r="B114" s="40"/>
      <c r="C114" s="41"/>
      <c r="D114" s="41"/>
      <c r="E114" s="310" t="s">
        <v>1389</v>
      </c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2" customHeight="1">
      <c r="A115" s="39"/>
      <c r="B115" s="40"/>
      <c r="C115" s="33" t="s">
        <v>1390</v>
      </c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6.5" customHeight="1">
      <c r="A116" s="39"/>
      <c r="B116" s="40"/>
      <c r="C116" s="41"/>
      <c r="D116" s="41"/>
      <c r="E116" s="77" t="str">
        <f>E13</f>
        <v>D.1.4.4.1 - SP - Strukturovaná kabeláž - společné prostory</v>
      </c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6.96" customHeight="1">
      <c r="A117" s="39"/>
      <c r="B117" s="40"/>
      <c r="C117" s="41"/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2" customHeight="1">
      <c r="A118" s="39"/>
      <c r="B118" s="40"/>
      <c r="C118" s="33" t="s">
        <v>20</v>
      </c>
      <c r="D118" s="41"/>
      <c r="E118" s="41"/>
      <c r="F118" s="28" t="str">
        <f>F16</f>
        <v>Tišnov</v>
      </c>
      <c r="G118" s="41"/>
      <c r="H118" s="41"/>
      <c r="I118" s="33" t="s">
        <v>22</v>
      </c>
      <c r="J118" s="80" t="str">
        <f>IF(J16="","",J16)</f>
        <v>15. 5. 2025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6.96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25.65" customHeight="1">
      <c r="A120" s="39"/>
      <c r="B120" s="40"/>
      <c r="C120" s="33" t="s">
        <v>24</v>
      </c>
      <c r="D120" s="41"/>
      <c r="E120" s="41"/>
      <c r="F120" s="28" t="str">
        <f>E19</f>
        <v>Město Tišnov</v>
      </c>
      <c r="G120" s="41"/>
      <c r="H120" s="41"/>
      <c r="I120" s="33" t="s">
        <v>30</v>
      </c>
      <c r="J120" s="37" t="str">
        <f>E25</f>
        <v>BURIAN-KŘIVINKA ARCHITECTS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5.15" customHeight="1">
      <c r="A121" s="39"/>
      <c r="B121" s="40"/>
      <c r="C121" s="33" t="s">
        <v>28</v>
      </c>
      <c r="D121" s="41"/>
      <c r="E121" s="41"/>
      <c r="F121" s="28" t="str">
        <f>IF(E22="","",E22)</f>
        <v>Vyplň údaj</v>
      </c>
      <c r="G121" s="41"/>
      <c r="H121" s="41"/>
      <c r="I121" s="33" t="s">
        <v>33</v>
      </c>
      <c r="J121" s="37" t="str">
        <f>E28</f>
        <v xml:space="preserve"> </v>
      </c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0.32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11" customFormat="1" ht="29.28" customHeight="1">
      <c r="A123" s="202"/>
      <c r="B123" s="203"/>
      <c r="C123" s="204" t="s">
        <v>239</v>
      </c>
      <c r="D123" s="205" t="s">
        <v>61</v>
      </c>
      <c r="E123" s="205" t="s">
        <v>57</v>
      </c>
      <c r="F123" s="205" t="s">
        <v>58</v>
      </c>
      <c r="G123" s="205" t="s">
        <v>240</v>
      </c>
      <c r="H123" s="205" t="s">
        <v>241</v>
      </c>
      <c r="I123" s="205" t="s">
        <v>242</v>
      </c>
      <c r="J123" s="205" t="s">
        <v>219</v>
      </c>
      <c r="K123" s="206" t="s">
        <v>243</v>
      </c>
      <c r="L123" s="207"/>
      <c r="M123" s="101" t="s">
        <v>1</v>
      </c>
      <c r="N123" s="102" t="s">
        <v>40</v>
      </c>
      <c r="O123" s="102" t="s">
        <v>244</v>
      </c>
      <c r="P123" s="102" t="s">
        <v>245</v>
      </c>
      <c r="Q123" s="102" t="s">
        <v>246</v>
      </c>
      <c r="R123" s="102" t="s">
        <v>247</v>
      </c>
      <c r="S123" s="102" t="s">
        <v>248</v>
      </c>
      <c r="T123" s="103" t="s">
        <v>249</v>
      </c>
      <c r="U123" s="202"/>
      <c r="V123" s="202"/>
      <c r="W123" s="202"/>
      <c r="X123" s="202"/>
      <c r="Y123" s="202"/>
      <c r="Z123" s="202"/>
      <c r="AA123" s="202"/>
      <c r="AB123" s="202"/>
      <c r="AC123" s="202"/>
      <c r="AD123" s="202"/>
      <c r="AE123" s="202"/>
    </row>
    <row r="124" s="2" customFormat="1" ht="22.8" customHeight="1">
      <c r="A124" s="39"/>
      <c r="B124" s="40"/>
      <c r="C124" s="108" t="s">
        <v>250</v>
      </c>
      <c r="D124" s="41"/>
      <c r="E124" s="41"/>
      <c r="F124" s="41"/>
      <c r="G124" s="41"/>
      <c r="H124" s="41"/>
      <c r="I124" s="41"/>
      <c r="J124" s="208">
        <f>BK124</f>
        <v>0</v>
      </c>
      <c r="K124" s="41"/>
      <c r="L124" s="45"/>
      <c r="M124" s="104"/>
      <c r="N124" s="209"/>
      <c r="O124" s="105"/>
      <c r="P124" s="210">
        <f>SUM(P125:P170)</f>
        <v>0</v>
      </c>
      <c r="Q124" s="105"/>
      <c r="R124" s="210">
        <f>SUM(R125:R170)</f>
        <v>0</v>
      </c>
      <c r="S124" s="105"/>
      <c r="T124" s="211">
        <f>SUM(T125:T170)</f>
        <v>0</v>
      </c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T124" s="18" t="s">
        <v>75</v>
      </c>
      <c r="AU124" s="18" t="s">
        <v>221</v>
      </c>
      <c r="BK124" s="212">
        <f>SUM(BK125:BK170)</f>
        <v>0</v>
      </c>
    </row>
    <row r="125" s="2" customFormat="1" ht="16.5" customHeight="1">
      <c r="A125" s="39"/>
      <c r="B125" s="40"/>
      <c r="C125" s="229" t="s">
        <v>83</v>
      </c>
      <c r="D125" s="229" t="s">
        <v>256</v>
      </c>
      <c r="E125" s="230" t="s">
        <v>1392</v>
      </c>
      <c r="F125" s="231" t="s">
        <v>1393</v>
      </c>
      <c r="G125" s="232" t="s">
        <v>1372</v>
      </c>
      <c r="H125" s="233">
        <v>30</v>
      </c>
      <c r="I125" s="234"/>
      <c r="J125" s="235">
        <f>ROUND(I125*H125,2)</f>
        <v>0</v>
      </c>
      <c r="K125" s="231" t="s">
        <v>1</v>
      </c>
      <c r="L125" s="45"/>
      <c r="M125" s="236" t="s">
        <v>1</v>
      </c>
      <c r="N125" s="237" t="s">
        <v>41</v>
      </c>
      <c r="O125" s="92"/>
      <c r="P125" s="238">
        <f>O125*H125</f>
        <v>0</v>
      </c>
      <c r="Q125" s="238">
        <v>0</v>
      </c>
      <c r="R125" s="238">
        <f>Q125*H125</f>
        <v>0</v>
      </c>
      <c r="S125" s="238">
        <v>0</v>
      </c>
      <c r="T125" s="239">
        <f>S125*H125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R125" s="240" t="s">
        <v>260</v>
      </c>
      <c r="AT125" s="240" t="s">
        <v>256</v>
      </c>
      <c r="AU125" s="240" t="s">
        <v>76</v>
      </c>
      <c r="AY125" s="18" t="s">
        <v>253</v>
      </c>
      <c r="BE125" s="241">
        <f>IF(N125="základní",J125,0)</f>
        <v>0</v>
      </c>
      <c r="BF125" s="241">
        <f>IF(N125="snížená",J125,0)</f>
        <v>0</v>
      </c>
      <c r="BG125" s="241">
        <f>IF(N125="zákl. přenesená",J125,0)</f>
        <v>0</v>
      </c>
      <c r="BH125" s="241">
        <f>IF(N125="sníž. přenesená",J125,0)</f>
        <v>0</v>
      </c>
      <c r="BI125" s="241">
        <f>IF(N125="nulová",J125,0)</f>
        <v>0</v>
      </c>
      <c r="BJ125" s="18" t="s">
        <v>83</v>
      </c>
      <c r="BK125" s="241">
        <f>ROUND(I125*H125,2)</f>
        <v>0</v>
      </c>
      <c r="BL125" s="18" t="s">
        <v>260</v>
      </c>
      <c r="BM125" s="240" t="s">
        <v>85</v>
      </c>
    </row>
    <row r="126" s="2" customFormat="1" ht="16.5" customHeight="1">
      <c r="A126" s="39"/>
      <c r="B126" s="40"/>
      <c r="C126" s="229" t="s">
        <v>85</v>
      </c>
      <c r="D126" s="229" t="s">
        <v>256</v>
      </c>
      <c r="E126" s="230" t="s">
        <v>1394</v>
      </c>
      <c r="F126" s="231" t="s">
        <v>1395</v>
      </c>
      <c r="G126" s="232" t="s">
        <v>1372</v>
      </c>
      <c r="H126" s="233">
        <v>30</v>
      </c>
      <c r="I126" s="234"/>
      <c r="J126" s="235">
        <f>ROUND(I126*H126,2)</f>
        <v>0</v>
      </c>
      <c r="K126" s="231" t="s">
        <v>1</v>
      </c>
      <c r="L126" s="45"/>
      <c r="M126" s="236" t="s">
        <v>1</v>
      </c>
      <c r="N126" s="237" t="s">
        <v>41</v>
      </c>
      <c r="O126" s="92"/>
      <c r="P126" s="238">
        <f>O126*H126</f>
        <v>0</v>
      </c>
      <c r="Q126" s="238">
        <v>0</v>
      </c>
      <c r="R126" s="238">
        <f>Q126*H126</f>
        <v>0</v>
      </c>
      <c r="S126" s="238">
        <v>0</v>
      </c>
      <c r="T126" s="239">
        <f>S126*H126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R126" s="240" t="s">
        <v>260</v>
      </c>
      <c r="AT126" s="240" t="s">
        <v>256</v>
      </c>
      <c r="AU126" s="240" t="s">
        <v>76</v>
      </c>
      <c r="AY126" s="18" t="s">
        <v>253</v>
      </c>
      <c r="BE126" s="241">
        <f>IF(N126="základní",J126,0)</f>
        <v>0</v>
      </c>
      <c r="BF126" s="241">
        <f>IF(N126="snížená",J126,0)</f>
        <v>0</v>
      </c>
      <c r="BG126" s="241">
        <f>IF(N126="zákl. přenesená",J126,0)</f>
        <v>0</v>
      </c>
      <c r="BH126" s="241">
        <f>IF(N126="sníž. přenesená",J126,0)</f>
        <v>0</v>
      </c>
      <c r="BI126" s="241">
        <f>IF(N126="nulová",J126,0)</f>
        <v>0</v>
      </c>
      <c r="BJ126" s="18" t="s">
        <v>83</v>
      </c>
      <c r="BK126" s="241">
        <f>ROUND(I126*H126,2)</f>
        <v>0</v>
      </c>
      <c r="BL126" s="18" t="s">
        <v>260</v>
      </c>
      <c r="BM126" s="240" t="s">
        <v>260</v>
      </c>
    </row>
    <row r="127" s="2" customFormat="1" ht="16.5" customHeight="1">
      <c r="A127" s="39"/>
      <c r="B127" s="40"/>
      <c r="C127" s="229" t="s">
        <v>102</v>
      </c>
      <c r="D127" s="229" t="s">
        <v>256</v>
      </c>
      <c r="E127" s="230" t="s">
        <v>1396</v>
      </c>
      <c r="F127" s="231" t="s">
        <v>1397</v>
      </c>
      <c r="G127" s="232" t="s">
        <v>1372</v>
      </c>
      <c r="H127" s="233">
        <v>30</v>
      </c>
      <c r="I127" s="234"/>
      <c r="J127" s="235">
        <f>ROUND(I127*H127,2)</f>
        <v>0</v>
      </c>
      <c r="K127" s="231" t="s">
        <v>1</v>
      </c>
      <c r="L127" s="45"/>
      <c r="M127" s="236" t="s">
        <v>1</v>
      </c>
      <c r="N127" s="237" t="s">
        <v>41</v>
      </c>
      <c r="O127" s="92"/>
      <c r="P127" s="238">
        <f>O127*H127</f>
        <v>0</v>
      </c>
      <c r="Q127" s="238">
        <v>0</v>
      </c>
      <c r="R127" s="238">
        <f>Q127*H127</f>
        <v>0</v>
      </c>
      <c r="S127" s="238">
        <v>0</v>
      </c>
      <c r="T127" s="239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40" t="s">
        <v>260</v>
      </c>
      <c r="AT127" s="240" t="s">
        <v>256</v>
      </c>
      <c r="AU127" s="240" t="s">
        <v>76</v>
      </c>
      <c r="AY127" s="18" t="s">
        <v>253</v>
      </c>
      <c r="BE127" s="241">
        <f>IF(N127="základní",J127,0)</f>
        <v>0</v>
      </c>
      <c r="BF127" s="241">
        <f>IF(N127="snížená",J127,0)</f>
        <v>0</v>
      </c>
      <c r="BG127" s="241">
        <f>IF(N127="zákl. přenesená",J127,0)</f>
        <v>0</v>
      </c>
      <c r="BH127" s="241">
        <f>IF(N127="sníž. přenesená",J127,0)</f>
        <v>0</v>
      </c>
      <c r="BI127" s="241">
        <f>IF(N127="nulová",J127,0)</f>
        <v>0</v>
      </c>
      <c r="BJ127" s="18" t="s">
        <v>83</v>
      </c>
      <c r="BK127" s="241">
        <f>ROUND(I127*H127,2)</f>
        <v>0</v>
      </c>
      <c r="BL127" s="18" t="s">
        <v>260</v>
      </c>
      <c r="BM127" s="240" t="s">
        <v>254</v>
      </c>
    </row>
    <row r="128" s="2" customFormat="1" ht="24.15" customHeight="1">
      <c r="A128" s="39"/>
      <c r="B128" s="40"/>
      <c r="C128" s="229" t="s">
        <v>260</v>
      </c>
      <c r="D128" s="229" t="s">
        <v>256</v>
      </c>
      <c r="E128" s="230" t="s">
        <v>1398</v>
      </c>
      <c r="F128" s="231" t="s">
        <v>1399</v>
      </c>
      <c r="G128" s="232" t="s">
        <v>1372</v>
      </c>
      <c r="H128" s="233">
        <v>4</v>
      </c>
      <c r="I128" s="234"/>
      <c r="J128" s="235">
        <f>ROUND(I128*H128,2)</f>
        <v>0</v>
      </c>
      <c r="K128" s="231" t="s">
        <v>1</v>
      </c>
      <c r="L128" s="45"/>
      <c r="M128" s="236" t="s">
        <v>1</v>
      </c>
      <c r="N128" s="237" t="s">
        <v>41</v>
      </c>
      <c r="O128" s="92"/>
      <c r="P128" s="238">
        <f>O128*H128</f>
        <v>0</v>
      </c>
      <c r="Q128" s="238">
        <v>0</v>
      </c>
      <c r="R128" s="238">
        <f>Q128*H128</f>
        <v>0</v>
      </c>
      <c r="S128" s="238">
        <v>0</v>
      </c>
      <c r="T128" s="239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40" t="s">
        <v>260</v>
      </c>
      <c r="AT128" s="240" t="s">
        <v>256</v>
      </c>
      <c r="AU128" s="240" t="s">
        <v>76</v>
      </c>
      <c r="AY128" s="18" t="s">
        <v>253</v>
      </c>
      <c r="BE128" s="241">
        <f>IF(N128="základní",J128,0)</f>
        <v>0</v>
      </c>
      <c r="BF128" s="241">
        <f>IF(N128="snížená",J128,0)</f>
        <v>0</v>
      </c>
      <c r="BG128" s="241">
        <f>IF(N128="zákl. přenesená",J128,0)</f>
        <v>0</v>
      </c>
      <c r="BH128" s="241">
        <f>IF(N128="sníž. přenesená",J128,0)</f>
        <v>0</v>
      </c>
      <c r="BI128" s="241">
        <f>IF(N128="nulová",J128,0)</f>
        <v>0</v>
      </c>
      <c r="BJ128" s="18" t="s">
        <v>83</v>
      </c>
      <c r="BK128" s="241">
        <f>ROUND(I128*H128,2)</f>
        <v>0</v>
      </c>
      <c r="BL128" s="18" t="s">
        <v>260</v>
      </c>
      <c r="BM128" s="240" t="s">
        <v>328</v>
      </c>
    </row>
    <row r="129" s="2" customFormat="1" ht="16.5" customHeight="1">
      <c r="A129" s="39"/>
      <c r="B129" s="40"/>
      <c r="C129" s="229" t="s">
        <v>288</v>
      </c>
      <c r="D129" s="229" t="s">
        <v>256</v>
      </c>
      <c r="E129" s="230" t="s">
        <v>1400</v>
      </c>
      <c r="F129" s="231" t="s">
        <v>1401</v>
      </c>
      <c r="G129" s="232" t="s">
        <v>187</v>
      </c>
      <c r="H129" s="233">
        <v>6405</v>
      </c>
      <c r="I129" s="234"/>
      <c r="J129" s="235">
        <f>ROUND(I129*H129,2)</f>
        <v>0</v>
      </c>
      <c r="K129" s="231" t="s">
        <v>1</v>
      </c>
      <c r="L129" s="45"/>
      <c r="M129" s="236" t="s">
        <v>1</v>
      </c>
      <c r="N129" s="237" t="s">
        <v>41</v>
      </c>
      <c r="O129" s="92"/>
      <c r="P129" s="238">
        <f>O129*H129</f>
        <v>0</v>
      </c>
      <c r="Q129" s="238">
        <v>0</v>
      </c>
      <c r="R129" s="238">
        <f>Q129*H129</f>
        <v>0</v>
      </c>
      <c r="S129" s="238">
        <v>0</v>
      </c>
      <c r="T129" s="239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40" t="s">
        <v>260</v>
      </c>
      <c r="AT129" s="240" t="s">
        <v>256</v>
      </c>
      <c r="AU129" s="240" t="s">
        <v>76</v>
      </c>
      <c r="AY129" s="18" t="s">
        <v>253</v>
      </c>
      <c r="BE129" s="241">
        <f>IF(N129="základní",J129,0)</f>
        <v>0</v>
      </c>
      <c r="BF129" s="241">
        <f>IF(N129="snížená",J129,0)</f>
        <v>0</v>
      </c>
      <c r="BG129" s="241">
        <f>IF(N129="zákl. přenesená",J129,0)</f>
        <v>0</v>
      </c>
      <c r="BH129" s="241">
        <f>IF(N129="sníž. přenesená",J129,0)</f>
        <v>0</v>
      </c>
      <c r="BI129" s="241">
        <f>IF(N129="nulová",J129,0)</f>
        <v>0</v>
      </c>
      <c r="BJ129" s="18" t="s">
        <v>83</v>
      </c>
      <c r="BK129" s="241">
        <f>ROUND(I129*H129,2)</f>
        <v>0</v>
      </c>
      <c r="BL129" s="18" t="s">
        <v>260</v>
      </c>
      <c r="BM129" s="240" t="s">
        <v>375</v>
      </c>
    </row>
    <row r="130" s="2" customFormat="1" ht="21.75" customHeight="1">
      <c r="A130" s="39"/>
      <c r="B130" s="40"/>
      <c r="C130" s="229" t="s">
        <v>254</v>
      </c>
      <c r="D130" s="229" t="s">
        <v>256</v>
      </c>
      <c r="E130" s="230" t="s">
        <v>1402</v>
      </c>
      <c r="F130" s="231" t="s">
        <v>1403</v>
      </c>
      <c r="G130" s="232" t="s">
        <v>187</v>
      </c>
      <c r="H130" s="233">
        <v>67</v>
      </c>
      <c r="I130" s="234"/>
      <c r="J130" s="235">
        <f>ROUND(I130*H130,2)</f>
        <v>0</v>
      </c>
      <c r="K130" s="231" t="s">
        <v>1</v>
      </c>
      <c r="L130" s="45"/>
      <c r="M130" s="236" t="s">
        <v>1</v>
      </c>
      <c r="N130" s="237" t="s">
        <v>41</v>
      </c>
      <c r="O130" s="92"/>
      <c r="P130" s="238">
        <f>O130*H130</f>
        <v>0</v>
      </c>
      <c r="Q130" s="238">
        <v>0</v>
      </c>
      <c r="R130" s="238">
        <f>Q130*H130</f>
        <v>0</v>
      </c>
      <c r="S130" s="238">
        <v>0</v>
      </c>
      <c r="T130" s="239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40" t="s">
        <v>260</v>
      </c>
      <c r="AT130" s="240" t="s">
        <v>256</v>
      </c>
      <c r="AU130" s="240" t="s">
        <v>76</v>
      </c>
      <c r="AY130" s="18" t="s">
        <v>253</v>
      </c>
      <c r="BE130" s="241">
        <f>IF(N130="základní",J130,0)</f>
        <v>0</v>
      </c>
      <c r="BF130" s="241">
        <f>IF(N130="snížená",J130,0)</f>
        <v>0</v>
      </c>
      <c r="BG130" s="241">
        <f>IF(N130="zákl. přenesená",J130,0)</f>
        <v>0</v>
      </c>
      <c r="BH130" s="241">
        <f>IF(N130="sníž. přenesená",J130,0)</f>
        <v>0</v>
      </c>
      <c r="BI130" s="241">
        <f>IF(N130="nulová",J130,0)</f>
        <v>0</v>
      </c>
      <c r="BJ130" s="18" t="s">
        <v>83</v>
      </c>
      <c r="BK130" s="241">
        <f>ROUND(I130*H130,2)</f>
        <v>0</v>
      </c>
      <c r="BL130" s="18" t="s">
        <v>260</v>
      </c>
      <c r="BM130" s="240" t="s">
        <v>8</v>
      </c>
    </row>
    <row r="131" s="2" customFormat="1" ht="24.15" customHeight="1">
      <c r="A131" s="39"/>
      <c r="B131" s="40"/>
      <c r="C131" s="229" t="s">
        <v>361</v>
      </c>
      <c r="D131" s="229" t="s">
        <v>256</v>
      </c>
      <c r="E131" s="230" t="s">
        <v>1404</v>
      </c>
      <c r="F131" s="231" t="s">
        <v>1405</v>
      </c>
      <c r="G131" s="232" t="s">
        <v>1372</v>
      </c>
      <c r="H131" s="233">
        <v>23</v>
      </c>
      <c r="I131" s="234"/>
      <c r="J131" s="235">
        <f>ROUND(I131*H131,2)</f>
        <v>0</v>
      </c>
      <c r="K131" s="231" t="s">
        <v>1</v>
      </c>
      <c r="L131" s="45"/>
      <c r="M131" s="236" t="s">
        <v>1</v>
      </c>
      <c r="N131" s="237" t="s">
        <v>41</v>
      </c>
      <c r="O131" s="92"/>
      <c r="P131" s="238">
        <f>O131*H131</f>
        <v>0</v>
      </c>
      <c r="Q131" s="238">
        <v>0</v>
      </c>
      <c r="R131" s="238">
        <f>Q131*H131</f>
        <v>0</v>
      </c>
      <c r="S131" s="238">
        <v>0</v>
      </c>
      <c r="T131" s="239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40" t="s">
        <v>260</v>
      </c>
      <c r="AT131" s="240" t="s">
        <v>256</v>
      </c>
      <c r="AU131" s="240" t="s">
        <v>76</v>
      </c>
      <c r="AY131" s="18" t="s">
        <v>253</v>
      </c>
      <c r="BE131" s="241">
        <f>IF(N131="základní",J131,0)</f>
        <v>0</v>
      </c>
      <c r="BF131" s="241">
        <f>IF(N131="snížená",J131,0)</f>
        <v>0</v>
      </c>
      <c r="BG131" s="241">
        <f>IF(N131="zákl. přenesená",J131,0)</f>
        <v>0</v>
      </c>
      <c r="BH131" s="241">
        <f>IF(N131="sníž. přenesená",J131,0)</f>
        <v>0</v>
      </c>
      <c r="BI131" s="241">
        <f>IF(N131="nulová",J131,0)</f>
        <v>0</v>
      </c>
      <c r="BJ131" s="18" t="s">
        <v>83</v>
      </c>
      <c r="BK131" s="241">
        <f>ROUND(I131*H131,2)</f>
        <v>0</v>
      </c>
      <c r="BL131" s="18" t="s">
        <v>260</v>
      </c>
      <c r="BM131" s="240" t="s">
        <v>390</v>
      </c>
    </row>
    <row r="132" s="2" customFormat="1" ht="24.15" customHeight="1">
      <c r="A132" s="39"/>
      <c r="B132" s="40"/>
      <c r="C132" s="229" t="s">
        <v>328</v>
      </c>
      <c r="D132" s="229" t="s">
        <v>256</v>
      </c>
      <c r="E132" s="230" t="s">
        <v>1406</v>
      </c>
      <c r="F132" s="231" t="s">
        <v>1407</v>
      </c>
      <c r="G132" s="232" t="s">
        <v>1372</v>
      </c>
      <c r="H132" s="233">
        <v>3</v>
      </c>
      <c r="I132" s="234"/>
      <c r="J132" s="235">
        <f>ROUND(I132*H132,2)</f>
        <v>0</v>
      </c>
      <c r="K132" s="231" t="s">
        <v>1</v>
      </c>
      <c r="L132" s="45"/>
      <c r="M132" s="236" t="s">
        <v>1</v>
      </c>
      <c r="N132" s="237" t="s">
        <v>41</v>
      </c>
      <c r="O132" s="92"/>
      <c r="P132" s="238">
        <f>O132*H132</f>
        <v>0</v>
      </c>
      <c r="Q132" s="238">
        <v>0</v>
      </c>
      <c r="R132" s="238">
        <f>Q132*H132</f>
        <v>0</v>
      </c>
      <c r="S132" s="238">
        <v>0</v>
      </c>
      <c r="T132" s="239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40" t="s">
        <v>260</v>
      </c>
      <c r="AT132" s="240" t="s">
        <v>256</v>
      </c>
      <c r="AU132" s="240" t="s">
        <v>76</v>
      </c>
      <c r="AY132" s="18" t="s">
        <v>253</v>
      </c>
      <c r="BE132" s="241">
        <f>IF(N132="základní",J132,0)</f>
        <v>0</v>
      </c>
      <c r="BF132" s="241">
        <f>IF(N132="snížená",J132,0)</f>
        <v>0</v>
      </c>
      <c r="BG132" s="241">
        <f>IF(N132="zákl. přenesená",J132,0)</f>
        <v>0</v>
      </c>
      <c r="BH132" s="241">
        <f>IF(N132="sníž. přenesená",J132,0)</f>
        <v>0</v>
      </c>
      <c r="BI132" s="241">
        <f>IF(N132="nulová",J132,0)</f>
        <v>0</v>
      </c>
      <c r="BJ132" s="18" t="s">
        <v>83</v>
      </c>
      <c r="BK132" s="241">
        <f>ROUND(I132*H132,2)</f>
        <v>0</v>
      </c>
      <c r="BL132" s="18" t="s">
        <v>260</v>
      </c>
      <c r="BM132" s="240" t="s">
        <v>398</v>
      </c>
    </row>
    <row r="133" s="2" customFormat="1" ht="16.5" customHeight="1">
      <c r="A133" s="39"/>
      <c r="B133" s="40"/>
      <c r="C133" s="229" t="s">
        <v>305</v>
      </c>
      <c r="D133" s="229" t="s">
        <v>256</v>
      </c>
      <c r="E133" s="230" t="s">
        <v>1408</v>
      </c>
      <c r="F133" s="231" t="s">
        <v>1409</v>
      </c>
      <c r="G133" s="232" t="s">
        <v>1372</v>
      </c>
      <c r="H133" s="233">
        <v>20</v>
      </c>
      <c r="I133" s="234"/>
      <c r="J133" s="235">
        <f>ROUND(I133*H133,2)</f>
        <v>0</v>
      </c>
      <c r="K133" s="231" t="s">
        <v>1</v>
      </c>
      <c r="L133" s="45"/>
      <c r="M133" s="236" t="s">
        <v>1</v>
      </c>
      <c r="N133" s="237" t="s">
        <v>41</v>
      </c>
      <c r="O133" s="92"/>
      <c r="P133" s="238">
        <f>O133*H133</f>
        <v>0</v>
      </c>
      <c r="Q133" s="238">
        <v>0</v>
      </c>
      <c r="R133" s="238">
        <f>Q133*H133</f>
        <v>0</v>
      </c>
      <c r="S133" s="238">
        <v>0</v>
      </c>
      <c r="T133" s="239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40" t="s">
        <v>260</v>
      </c>
      <c r="AT133" s="240" t="s">
        <v>256</v>
      </c>
      <c r="AU133" s="240" t="s">
        <v>76</v>
      </c>
      <c r="AY133" s="18" t="s">
        <v>253</v>
      </c>
      <c r="BE133" s="241">
        <f>IF(N133="základní",J133,0)</f>
        <v>0</v>
      </c>
      <c r="BF133" s="241">
        <f>IF(N133="snížená",J133,0)</f>
        <v>0</v>
      </c>
      <c r="BG133" s="241">
        <f>IF(N133="zákl. přenesená",J133,0)</f>
        <v>0</v>
      </c>
      <c r="BH133" s="241">
        <f>IF(N133="sníž. přenesená",J133,0)</f>
        <v>0</v>
      </c>
      <c r="BI133" s="241">
        <f>IF(N133="nulová",J133,0)</f>
        <v>0</v>
      </c>
      <c r="BJ133" s="18" t="s">
        <v>83</v>
      </c>
      <c r="BK133" s="241">
        <f>ROUND(I133*H133,2)</f>
        <v>0</v>
      </c>
      <c r="BL133" s="18" t="s">
        <v>260</v>
      </c>
      <c r="BM133" s="240" t="s">
        <v>406</v>
      </c>
    </row>
    <row r="134" s="2" customFormat="1" ht="24.15" customHeight="1">
      <c r="A134" s="39"/>
      <c r="B134" s="40"/>
      <c r="C134" s="229" t="s">
        <v>375</v>
      </c>
      <c r="D134" s="229" t="s">
        <v>256</v>
      </c>
      <c r="E134" s="230" t="s">
        <v>1410</v>
      </c>
      <c r="F134" s="231" t="s">
        <v>1411</v>
      </c>
      <c r="G134" s="232" t="s">
        <v>1372</v>
      </c>
      <c r="H134" s="233">
        <v>10</v>
      </c>
      <c r="I134" s="234"/>
      <c r="J134" s="235">
        <f>ROUND(I134*H134,2)</f>
        <v>0</v>
      </c>
      <c r="K134" s="231" t="s">
        <v>1</v>
      </c>
      <c r="L134" s="45"/>
      <c r="M134" s="236" t="s">
        <v>1</v>
      </c>
      <c r="N134" s="237" t="s">
        <v>41</v>
      </c>
      <c r="O134" s="92"/>
      <c r="P134" s="238">
        <f>O134*H134</f>
        <v>0</v>
      </c>
      <c r="Q134" s="238">
        <v>0</v>
      </c>
      <c r="R134" s="238">
        <f>Q134*H134</f>
        <v>0</v>
      </c>
      <c r="S134" s="238">
        <v>0</v>
      </c>
      <c r="T134" s="239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40" t="s">
        <v>260</v>
      </c>
      <c r="AT134" s="240" t="s">
        <v>256</v>
      </c>
      <c r="AU134" s="240" t="s">
        <v>76</v>
      </c>
      <c r="AY134" s="18" t="s">
        <v>253</v>
      </c>
      <c r="BE134" s="241">
        <f>IF(N134="základní",J134,0)</f>
        <v>0</v>
      </c>
      <c r="BF134" s="241">
        <f>IF(N134="snížená",J134,0)</f>
        <v>0</v>
      </c>
      <c r="BG134" s="241">
        <f>IF(N134="zákl. přenesená",J134,0)</f>
        <v>0</v>
      </c>
      <c r="BH134" s="241">
        <f>IF(N134="sníž. přenesená",J134,0)</f>
        <v>0</v>
      </c>
      <c r="BI134" s="241">
        <f>IF(N134="nulová",J134,0)</f>
        <v>0</v>
      </c>
      <c r="BJ134" s="18" t="s">
        <v>83</v>
      </c>
      <c r="BK134" s="241">
        <f>ROUND(I134*H134,2)</f>
        <v>0</v>
      </c>
      <c r="BL134" s="18" t="s">
        <v>260</v>
      </c>
      <c r="BM134" s="240" t="s">
        <v>414</v>
      </c>
    </row>
    <row r="135" s="2" customFormat="1" ht="16.5" customHeight="1">
      <c r="A135" s="39"/>
      <c r="B135" s="40"/>
      <c r="C135" s="229" t="s">
        <v>379</v>
      </c>
      <c r="D135" s="229" t="s">
        <v>256</v>
      </c>
      <c r="E135" s="230" t="s">
        <v>1412</v>
      </c>
      <c r="F135" s="231" t="s">
        <v>1413</v>
      </c>
      <c r="G135" s="232" t="s">
        <v>187</v>
      </c>
      <c r="H135" s="233">
        <v>690</v>
      </c>
      <c r="I135" s="234"/>
      <c r="J135" s="235">
        <f>ROUND(I135*H135,2)</f>
        <v>0</v>
      </c>
      <c r="K135" s="231" t="s">
        <v>1</v>
      </c>
      <c r="L135" s="45"/>
      <c r="M135" s="236" t="s">
        <v>1</v>
      </c>
      <c r="N135" s="237" t="s">
        <v>41</v>
      </c>
      <c r="O135" s="92"/>
      <c r="P135" s="238">
        <f>O135*H135</f>
        <v>0</v>
      </c>
      <c r="Q135" s="238">
        <v>0</v>
      </c>
      <c r="R135" s="238">
        <f>Q135*H135</f>
        <v>0</v>
      </c>
      <c r="S135" s="238">
        <v>0</v>
      </c>
      <c r="T135" s="239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40" t="s">
        <v>260</v>
      </c>
      <c r="AT135" s="240" t="s">
        <v>256</v>
      </c>
      <c r="AU135" s="240" t="s">
        <v>76</v>
      </c>
      <c r="AY135" s="18" t="s">
        <v>253</v>
      </c>
      <c r="BE135" s="241">
        <f>IF(N135="základní",J135,0)</f>
        <v>0</v>
      </c>
      <c r="BF135" s="241">
        <f>IF(N135="snížená",J135,0)</f>
        <v>0</v>
      </c>
      <c r="BG135" s="241">
        <f>IF(N135="zákl. přenesená",J135,0)</f>
        <v>0</v>
      </c>
      <c r="BH135" s="241">
        <f>IF(N135="sníž. přenesená",J135,0)</f>
        <v>0</v>
      </c>
      <c r="BI135" s="241">
        <f>IF(N135="nulová",J135,0)</f>
        <v>0</v>
      </c>
      <c r="BJ135" s="18" t="s">
        <v>83</v>
      </c>
      <c r="BK135" s="241">
        <f>ROUND(I135*H135,2)</f>
        <v>0</v>
      </c>
      <c r="BL135" s="18" t="s">
        <v>260</v>
      </c>
      <c r="BM135" s="240" t="s">
        <v>428</v>
      </c>
    </row>
    <row r="136" s="2" customFormat="1" ht="16.5" customHeight="1">
      <c r="A136" s="39"/>
      <c r="B136" s="40"/>
      <c r="C136" s="229" t="s">
        <v>8</v>
      </c>
      <c r="D136" s="229" t="s">
        <v>256</v>
      </c>
      <c r="E136" s="230" t="s">
        <v>1414</v>
      </c>
      <c r="F136" s="231" t="s">
        <v>1415</v>
      </c>
      <c r="G136" s="232" t="s">
        <v>187</v>
      </c>
      <c r="H136" s="233">
        <v>105</v>
      </c>
      <c r="I136" s="234"/>
      <c r="J136" s="235">
        <f>ROUND(I136*H136,2)</f>
        <v>0</v>
      </c>
      <c r="K136" s="231" t="s">
        <v>1</v>
      </c>
      <c r="L136" s="45"/>
      <c r="M136" s="236" t="s">
        <v>1</v>
      </c>
      <c r="N136" s="237" t="s">
        <v>41</v>
      </c>
      <c r="O136" s="92"/>
      <c r="P136" s="238">
        <f>O136*H136</f>
        <v>0</v>
      </c>
      <c r="Q136" s="238">
        <v>0</v>
      </c>
      <c r="R136" s="238">
        <f>Q136*H136</f>
        <v>0</v>
      </c>
      <c r="S136" s="238">
        <v>0</v>
      </c>
      <c r="T136" s="239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40" t="s">
        <v>260</v>
      </c>
      <c r="AT136" s="240" t="s">
        <v>256</v>
      </c>
      <c r="AU136" s="240" t="s">
        <v>76</v>
      </c>
      <c r="AY136" s="18" t="s">
        <v>253</v>
      </c>
      <c r="BE136" s="241">
        <f>IF(N136="základní",J136,0)</f>
        <v>0</v>
      </c>
      <c r="BF136" s="241">
        <f>IF(N136="snížená",J136,0)</f>
        <v>0</v>
      </c>
      <c r="BG136" s="241">
        <f>IF(N136="zákl. přenesená",J136,0)</f>
        <v>0</v>
      </c>
      <c r="BH136" s="241">
        <f>IF(N136="sníž. přenesená",J136,0)</f>
        <v>0</v>
      </c>
      <c r="BI136" s="241">
        <f>IF(N136="nulová",J136,0)</f>
        <v>0</v>
      </c>
      <c r="BJ136" s="18" t="s">
        <v>83</v>
      </c>
      <c r="BK136" s="241">
        <f>ROUND(I136*H136,2)</f>
        <v>0</v>
      </c>
      <c r="BL136" s="18" t="s">
        <v>260</v>
      </c>
      <c r="BM136" s="240" t="s">
        <v>437</v>
      </c>
    </row>
    <row r="137" s="2" customFormat="1" ht="16.5" customHeight="1">
      <c r="A137" s="39"/>
      <c r="B137" s="40"/>
      <c r="C137" s="229" t="s">
        <v>386</v>
      </c>
      <c r="D137" s="229" t="s">
        <v>256</v>
      </c>
      <c r="E137" s="230" t="s">
        <v>1416</v>
      </c>
      <c r="F137" s="231" t="s">
        <v>1417</v>
      </c>
      <c r="G137" s="232" t="s">
        <v>1372</v>
      </c>
      <c r="H137" s="233">
        <v>780</v>
      </c>
      <c r="I137" s="234"/>
      <c r="J137" s="235">
        <f>ROUND(I137*H137,2)</f>
        <v>0</v>
      </c>
      <c r="K137" s="231" t="s">
        <v>1</v>
      </c>
      <c r="L137" s="45"/>
      <c r="M137" s="236" t="s">
        <v>1</v>
      </c>
      <c r="N137" s="237" t="s">
        <v>41</v>
      </c>
      <c r="O137" s="92"/>
      <c r="P137" s="238">
        <f>O137*H137</f>
        <v>0</v>
      </c>
      <c r="Q137" s="238">
        <v>0</v>
      </c>
      <c r="R137" s="238">
        <f>Q137*H137</f>
        <v>0</v>
      </c>
      <c r="S137" s="238">
        <v>0</v>
      </c>
      <c r="T137" s="239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40" t="s">
        <v>260</v>
      </c>
      <c r="AT137" s="240" t="s">
        <v>256</v>
      </c>
      <c r="AU137" s="240" t="s">
        <v>76</v>
      </c>
      <c r="AY137" s="18" t="s">
        <v>253</v>
      </c>
      <c r="BE137" s="241">
        <f>IF(N137="základní",J137,0)</f>
        <v>0</v>
      </c>
      <c r="BF137" s="241">
        <f>IF(N137="snížená",J137,0)</f>
        <v>0</v>
      </c>
      <c r="BG137" s="241">
        <f>IF(N137="zákl. přenesená",J137,0)</f>
        <v>0</v>
      </c>
      <c r="BH137" s="241">
        <f>IF(N137="sníž. přenesená",J137,0)</f>
        <v>0</v>
      </c>
      <c r="BI137" s="241">
        <f>IF(N137="nulová",J137,0)</f>
        <v>0</v>
      </c>
      <c r="BJ137" s="18" t="s">
        <v>83</v>
      </c>
      <c r="BK137" s="241">
        <f>ROUND(I137*H137,2)</f>
        <v>0</v>
      </c>
      <c r="BL137" s="18" t="s">
        <v>260</v>
      </c>
      <c r="BM137" s="240" t="s">
        <v>456</v>
      </c>
    </row>
    <row r="138" s="2" customFormat="1" ht="16.5" customHeight="1">
      <c r="A138" s="39"/>
      <c r="B138" s="40"/>
      <c r="C138" s="229" t="s">
        <v>390</v>
      </c>
      <c r="D138" s="229" t="s">
        <v>256</v>
      </c>
      <c r="E138" s="230" t="s">
        <v>1418</v>
      </c>
      <c r="F138" s="231" t="s">
        <v>1419</v>
      </c>
      <c r="G138" s="232" t="s">
        <v>1372</v>
      </c>
      <c r="H138" s="233">
        <v>160</v>
      </c>
      <c r="I138" s="234"/>
      <c r="J138" s="235">
        <f>ROUND(I138*H138,2)</f>
        <v>0</v>
      </c>
      <c r="K138" s="231" t="s">
        <v>1</v>
      </c>
      <c r="L138" s="45"/>
      <c r="M138" s="236" t="s">
        <v>1</v>
      </c>
      <c r="N138" s="237" t="s">
        <v>41</v>
      </c>
      <c r="O138" s="92"/>
      <c r="P138" s="238">
        <f>O138*H138</f>
        <v>0</v>
      </c>
      <c r="Q138" s="238">
        <v>0</v>
      </c>
      <c r="R138" s="238">
        <f>Q138*H138</f>
        <v>0</v>
      </c>
      <c r="S138" s="238">
        <v>0</v>
      </c>
      <c r="T138" s="239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40" t="s">
        <v>260</v>
      </c>
      <c r="AT138" s="240" t="s">
        <v>256</v>
      </c>
      <c r="AU138" s="240" t="s">
        <v>76</v>
      </c>
      <c r="AY138" s="18" t="s">
        <v>253</v>
      </c>
      <c r="BE138" s="241">
        <f>IF(N138="základní",J138,0)</f>
        <v>0</v>
      </c>
      <c r="BF138" s="241">
        <f>IF(N138="snížená",J138,0)</f>
        <v>0</v>
      </c>
      <c r="BG138" s="241">
        <f>IF(N138="zákl. přenesená",J138,0)</f>
        <v>0</v>
      </c>
      <c r="BH138" s="241">
        <f>IF(N138="sníž. přenesená",J138,0)</f>
        <v>0</v>
      </c>
      <c r="BI138" s="241">
        <f>IF(N138="nulová",J138,0)</f>
        <v>0</v>
      </c>
      <c r="BJ138" s="18" t="s">
        <v>83</v>
      </c>
      <c r="BK138" s="241">
        <f>ROUND(I138*H138,2)</f>
        <v>0</v>
      </c>
      <c r="BL138" s="18" t="s">
        <v>260</v>
      </c>
      <c r="BM138" s="240" t="s">
        <v>470</v>
      </c>
    </row>
    <row r="139" s="2" customFormat="1" ht="24.15" customHeight="1">
      <c r="A139" s="39"/>
      <c r="B139" s="40"/>
      <c r="C139" s="229" t="s">
        <v>394</v>
      </c>
      <c r="D139" s="229" t="s">
        <v>256</v>
      </c>
      <c r="E139" s="230" t="s">
        <v>1420</v>
      </c>
      <c r="F139" s="231" t="s">
        <v>1421</v>
      </c>
      <c r="G139" s="232" t="s">
        <v>187</v>
      </c>
      <c r="H139" s="233">
        <v>8</v>
      </c>
      <c r="I139" s="234"/>
      <c r="J139" s="235">
        <f>ROUND(I139*H139,2)</f>
        <v>0</v>
      </c>
      <c r="K139" s="231" t="s">
        <v>1</v>
      </c>
      <c r="L139" s="45"/>
      <c r="M139" s="236" t="s">
        <v>1</v>
      </c>
      <c r="N139" s="237" t="s">
        <v>41</v>
      </c>
      <c r="O139" s="92"/>
      <c r="P139" s="238">
        <f>O139*H139</f>
        <v>0</v>
      </c>
      <c r="Q139" s="238">
        <v>0</v>
      </c>
      <c r="R139" s="238">
        <f>Q139*H139</f>
        <v>0</v>
      </c>
      <c r="S139" s="238">
        <v>0</v>
      </c>
      <c r="T139" s="239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40" t="s">
        <v>260</v>
      </c>
      <c r="AT139" s="240" t="s">
        <v>256</v>
      </c>
      <c r="AU139" s="240" t="s">
        <v>76</v>
      </c>
      <c r="AY139" s="18" t="s">
        <v>253</v>
      </c>
      <c r="BE139" s="241">
        <f>IF(N139="základní",J139,0)</f>
        <v>0</v>
      </c>
      <c r="BF139" s="241">
        <f>IF(N139="snížená",J139,0)</f>
        <v>0</v>
      </c>
      <c r="BG139" s="241">
        <f>IF(N139="zákl. přenesená",J139,0)</f>
        <v>0</v>
      </c>
      <c r="BH139" s="241">
        <f>IF(N139="sníž. přenesená",J139,0)</f>
        <v>0</v>
      </c>
      <c r="BI139" s="241">
        <f>IF(N139="nulová",J139,0)</f>
        <v>0</v>
      </c>
      <c r="BJ139" s="18" t="s">
        <v>83</v>
      </c>
      <c r="BK139" s="241">
        <f>ROUND(I139*H139,2)</f>
        <v>0</v>
      </c>
      <c r="BL139" s="18" t="s">
        <v>260</v>
      </c>
      <c r="BM139" s="240" t="s">
        <v>487</v>
      </c>
    </row>
    <row r="140" s="2" customFormat="1" ht="21.75" customHeight="1">
      <c r="A140" s="39"/>
      <c r="B140" s="40"/>
      <c r="C140" s="229" t="s">
        <v>398</v>
      </c>
      <c r="D140" s="229" t="s">
        <v>256</v>
      </c>
      <c r="E140" s="230" t="s">
        <v>1422</v>
      </c>
      <c r="F140" s="231" t="s">
        <v>1423</v>
      </c>
      <c r="G140" s="232" t="s">
        <v>1372</v>
      </c>
      <c r="H140" s="233">
        <v>26</v>
      </c>
      <c r="I140" s="234"/>
      <c r="J140" s="235">
        <f>ROUND(I140*H140,2)</f>
        <v>0</v>
      </c>
      <c r="K140" s="231" t="s">
        <v>1</v>
      </c>
      <c r="L140" s="45"/>
      <c r="M140" s="236" t="s">
        <v>1</v>
      </c>
      <c r="N140" s="237" t="s">
        <v>41</v>
      </c>
      <c r="O140" s="92"/>
      <c r="P140" s="238">
        <f>O140*H140</f>
        <v>0</v>
      </c>
      <c r="Q140" s="238">
        <v>0</v>
      </c>
      <c r="R140" s="238">
        <f>Q140*H140</f>
        <v>0</v>
      </c>
      <c r="S140" s="238">
        <v>0</v>
      </c>
      <c r="T140" s="239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40" t="s">
        <v>260</v>
      </c>
      <c r="AT140" s="240" t="s">
        <v>256</v>
      </c>
      <c r="AU140" s="240" t="s">
        <v>76</v>
      </c>
      <c r="AY140" s="18" t="s">
        <v>253</v>
      </c>
      <c r="BE140" s="241">
        <f>IF(N140="základní",J140,0)</f>
        <v>0</v>
      </c>
      <c r="BF140" s="241">
        <f>IF(N140="snížená",J140,0)</f>
        <v>0</v>
      </c>
      <c r="BG140" s="241">
        <f>IF(N140="zákl. přenesená",J140,0)</f>
        <v>0</v>
      </c>
      <c r="BH140" s="241">
        <f>IF(N140="sníž. přenesená",J140,0)</f>
        <v>0</v>
      </c>
      <c r="BI140" s="241">
        <f>IF(N140="nulová",J140,0)</f>
        <v>0</v>
      </c>
      <c r="BJ140" s="18" t="s">
        <v>83</v>
      </c>
      <c r="BK140" s="241">
        <f>ROUND(I140*H140,2)</f>
        <v>0</v>
      </c>
      <c r="BL140" s="18" t="s">
        <v>260</v>
      </c>
      <c r="BM140" s="240" t="s">
        <v>366</v>
      </c>
    </row>
    <row r="141" s="2" customFormat="1" ht="21.75" customHeight="1">
      <c r="A141" s="39"/>
      <c r="B141" s="40"/>
      <c r="C141" s="229" t="s">
        <v>402</v>
      </c>
      <c r="D141" s="229" t="s">
        <v>256</v>
      </c>
      <c r="E141" s="230" t="s">
        <v>1424</v>
      </c>
      <c r="F141" s="231" t="s">
        <v>1425</v>
      </c>
      <c r="G141" s="232" t="s">
        <v>1372</v>
      </c>
      <c r="H141" s="233">
        <v>8</v>
      </c>
      <c r="I141" s="234"/>
      <c r="J141" s="235">
        <f>ROUND(I141*H141,2)</f>
        <v>0</v>
      </c>
      <c r="K141" s="231" t="s">
        <v>1</v>
      </c>
      <c r="L141" s="45"/>
      <c r="M141" s="236" t="s">
        <v>1</v>
      </c>
      <c r="N141" s="237" t="s">
        <v>41</v>
      </c>
      <c r="O141" s="92"/>
      <c r="P141" s="238">
        <f>O141*H141</f>
        <v>0</v>
      </c>
      <c r="Q141" s="238">
        <v>0</v>
      </c>
      <c r="R141" s="238">
        <f>Q141*H141</f>
        <v>0</v>
      </c>
      <c r="S141" s="238">
        <v>0</v>
      </c>
      <c r="T141" s="239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40" t="s">
        <v>260</v>
      </c>
      <c r="AT141" s="240" t="s">
        <v>256</v>
      </c>
      <c r="AU141" s="240" t="s">
        <v>76</v>
      </c>
      <c r="AY141" s="18" t="s">
        <v>253</v>
      </c>
      <c r="BE141" s="241">
        <f>IF(N141="základní",J141,0)</f>
        <v>0</v>
      </c>
      <c r="BF141" s="241">
        <f>IF(N141="snížená",J141,0)</f>
        <v>0</v>
      </c>
      <c r="BG141" s="241">
        <f>IF(N141="zákl. přenesená",J141,0)</f>
        <v>0</v>
      </c>
      <c r="BH141" s="241">
        <f>IF(N141="sníž. přenesená",J141,0)</f>
        <v>0</v>
      </c>
      <c r="BI141" s="241">
        <f>IF(N141="nulová",J141,0)</f>
        <v>0</v>
      </c>
      <c r="BJ141" s="18" t="s">
        <v>83</v>
      </c>
      <c r="BK141" s="241">
        <f>ROUND(I141*H141,2)</f>
        <v>0</v>
      </c>
      <c r="BL141" s="18" t="s">
        <v>260</v>
      </c>
      <c r="BM141" s="240" t="s">
        <v>512</v>
      </c>
    </row>
    <row r="142" s="2" customFormat="1" ht="16.5" customHeight="1">
      <c r="A142" s="39"/>
      <c r="B142" s="40"/>
      <c r="C142" s="229" t="s">
        <v>406</v>
      </c>
      <c r="D142" s="229" t="s">
        <v>256</v>
      </c>
      <c r="E142" s="230" t="s">
        <v>1426</v>
      </c>
      <c r="F142" s="231" t="s">
        <v>1427</v>
      </c>
      <c r="G142" s="232" t="s">
        <v>1372</v>
      </c>
      <c r="H142" s="233">
        <v>800</v>
      </c>
      <c r="I142" s="234"/>
      <c r="J142" s="235">
        <f>ROUND(I142*H142,2)</f>
        <v>0</v>
      </c>
      <c r="K142" s="231" t="s">
        <v>1</v>
      </c>
      <c r="L142" s="45"/>
      <c r="M142" s="236" t="s">
        <v>1</v>
      </c>
      <c r="N142" s="237" t="s">
        <v>41</v>
      </c>
      <c r="O142" s="92"/>
      <c r="P142" s="238">
        <f>O142*H142</f>
        <v>0</v>
      </c>
      <c r="Q142" s="238">
        <v>0</v>
      </c>
      <c r="R142" s="238">
        <f>Q142*H142</f>
        <v>0</v>
      </c>
      <c r="S142" s="238">
        <v>0</v>
      </c>
      <c r="T142" s="239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40" t="s">
        <v>260</v>
      </c>
      <c r="AT142" s="240" t="s">
        <v>256</v>
      </c>
      <c r="AU142" s="240" t="s">
        <v>76</v>
      </c>
      <c r="AY142" s="18" t="s">
        <v>253</v>
      </c>
      <c r="BE142" s="241">
        <f>IF(N142="základní",J142,0)</f>
        <v>0</v>
      </c>
      <c r="BF142" s="241">
        <f>IF(N142="snížená",J142,0)</f>
        <v>0</v>
      </c>
      <c r="BG142" s="241">
        <f>IF(N142="zákl. přenesená",J142,0)</f>
        <v>0</v>
      </c>
      <c r="BH142" s="241">
        <f>IF(N142="sníž. přenesená",J142,0)</f>
        <v>0</v>
      </c>
      <c r="BI142" s="241">
        <f>IF(N142="nulová",J142,0)</f>
        <v>0</v>
      </c>
      <c r="BJ142" s="18" t="s">
        <v>83</v>
      </c>
      <c r="BK142" s="241">
        <f>ROUND(I142*H142,2)</f>
        <v>0</v>
      </c>
      <c r="BL142" s="18" t="s">
        <v>260</v>
      </c>
      <c r="BM142" s="240" t="s">
        <v>539</v>
      </c>
    </row>
    <row r="143" s="2" customFormat="1" ht="16.5" customHeight="1">
      <c r="A143" s="39"/>
      <c r="B143" s="40"/>
      <c r="C143" s="229" t="s">
        <v>410</v>
      </c>
      <c r="D143" s="229" t="s">
        <v>256</v>
      </c>
      <c r="E143" s="230" t="s">
        <v>1428</v>
      </c>
      <c r="F143" s="231" t="s">
        <v>1429</v>
      </c>
      <c r="G143" s="232" t="s">
        <v>1430</v>
      </c>
      <c r="H143" s="233">
        <v>3</v>
      </c>
      <c r="I143" s="234"/>
      <c r="J143" s="235">
        <f>ROUND(I143*H143,2)</f>
        <v>0</v>
      </c>
      <c r="K143" s="231" t="s">
        <v>1</v>
      </c>
      <c r="L143" s="45"/>
      <c r="M143" s="236" t="s">
        <v>1</v>
      </c>
      <c r="N143" s="237" t="s">
        <v>41</v>
      </c>
      <c r="O143" s="92"/>
      <c r="P143" s="238">
        <f>O143*H143</f>
        <v>0</v>
      </c>
      <c r="Q143" s="238">
        <v>0</v>
      </c>
      <c r="R143" s="238">
        <f>Q143*H143</f>
        <v>0</v>
      </c>
      <c r="S143" s="238">
        <v>0</v>
      </c>
      <c r="T143" s="239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40" t="s">
        <v>260</v>
      </c>
      <c r="AT143" s="240" t="s">
        <v>256</v>
      </c>
      <c r="AU143" s="240" t="s">
        <v>76</v>
      </c>
      <c r="AY143" s="18" t="s">
        <v>253</v>
      </c>
      <c r="BE143" s="241">
        <f>IF(N143="základní",J143,0)</f>
        <v>0</v>
      </c>
      <c r="BF143" s="241">
        <f>IF(N143="snížená",J143,0)</f>
        <v>0</v>
      </c>
      <c r="BG143" s="241">
        <f>IF(N143="zákl. přenesená",J143,0)</f>
        <v>0</v>
      </c>
      <c r="BH143" s="241">
        <f>IF(N143="sníž. přenesená",J143,0)</f>
        <v>0</v>
      </c>
      <c r="BI143" s="241">
        <f>IF(N143="nulová",J143,0)</f>
        <v>0</v>
      </c>
      <c r="BJ143" s="18" t="s">
        <v>83</v>
      </c>
      <c r="BK143" s="241">
        <f>ROUND(I143*H143,2)</f>
        <v>0</v>
      </c>
      <c r="BL143" s="18" t="s">
        <v>260</v>
      </c>
      <c r="BM143" s="240" t="s">
        <v>548</v>
      </c>
    </row>
    <row r="144" s="2" customFormat="1" ht="16.5" customHeight="1">
      <c r="A144" s="39"/>
      <c r="B144" s="40"/>
      <c r="C144" s="229" t="s">
        <v>414</v>
      </c>
      <c r="D144" s="229" t="s">
        <v>256</v>
      </c>
      <c r="E144" s="230" t="s">
        <v>1431</v>
      </c>
      <c r="F144" s="231" t="s">
        <v>1432</v>
      </c>
      <c r="G144" s="232" t="s">
        <v>1433</v>
      </c>
      <c r="H144" s="233">
        <v>48</v>
      </c>
      <c r="I144" s="234"/>
      <c r="J144" s="235">
        <f>ROUND(I144*H144,2)</f>
        <v>0</v>
      </c>
      <c r="K144" s="231" t="s">
        <v>1</v>
      </c>
      <c r="L144" s="45"/>
      <c r="M144" s="236" t="s">
        <v>1</v>
      </c>
      <c r="N144" s="237" t="s">
        <v>41</v>
      </c>
      <c r="O144" s="92"/>
      <c r="P144" s="238">
        <f>O144*H144</f>
        <v>0</v>
      </c>
      <c r="Q144" s="238">
        <v>0</v>
      </c>
      <c r="R144" s="238">
        <f>Q144*H144</f>
        <v>0</v>
      </c>
      <c r="S144" s="238">
        <v>0</v>
      </c>
      <c r="T144" s="239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40" t="s">
        <v>260</v>
      </c>
      <c r="AT144" s="240" t="s">
        <v>256</v>
      </c>
      <c r="AU144" s="240" t="s">
        <v>76</v>
      </c>
      <c r="AY144" s="18" t="s">
        <v>253</v>
      </c>
      <c r="BE144" s="241">
        <f>IF(N144="základní",J144,0)</f>
        <v>0</v>
      </c>
      <c r="BF144" s="241">
        <f>IF(N144="snížená",J144,0)</f>
        <v>0</v>
      </c>
      <c r="BG144" s="241">
        <f>IF(N144="zákl. přenesená",J144,0)</f>
        <v>0</v>
      </c>
      <c r="BH144" s="241">
        <f>IF(N144="sníž. přenesená",J144,0)</f>
        <v>0</v>
      </c>
      <c r="BI144" s="241">
        <f>IF(N144="nulová",J144,0)</f>
        <v>0</v>
      </c>
      <c r="BJ144" s="18" t="s">
        <v>83</v>
      </c>
      <c r="BK144" s="241">
        <f>ROUND(I144*H144,2)</f>
        <v>0</v>
      </c>
      <c r="BL144" s="18" t="s">
        <v>260</v>
      </c>
      <c r="BM144" s="240" t="s">
        <v>559</v>
      </c>
    </row>
    <row r="145" s="2" customFormat="1" ht="16.5" customHeight="1">
      <c r="A145" s="39"/>
      <c r="B145" s="40"/>
      <c r="C145" s="229" t="s">
        <v>7</v>
      </c>
      <c r="D145" s="229" t="s">
        <v>256</v>
      </c>
      <c r="E145" s="230" t="s">
        <v>1434</v>
      </c>
      <c r="F145" s="231" t="s">
        <v>1435</v>
      </c>
      <c r="G145" s="232" t="s">
        <v>1433</v>
      </c>
      <c r="H145" s="233">
        <v>32</v>
      </c>
      <c r="I145" s="234"/>
      <c r="J145" s="235">
        <f>ROUND(I145*H145,2)</f>
        <v>0</v>
      </c>
      <c r="K145" s="231" t="s">
        <v>1</v>
      </c>
      <c r="L145" s="45"/>
      <c r="M145" s="236" t="s">
        <v>1</v>
      </c>
      <c r="N145" s="237" t="s">
        <v>41</v>
      </c>
      <c r="O145" s="92"/>
      <c r="P145" s="238">
        <f>O145*H145</f>
        <v>0</v>
      </c>
      <c r="Q145" s="238">
        <v>0</v>
      </c>
      <c r="R145" s="238">
        <f>Q145*H145</f>
        <v>0</v>
      </c>
      <c r="S145" s="238">
        <v>0</v>
      </c>
      <c r="T145" s="239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40" t="s">
        <v>260</v>
      </c>
      <c r="AT145" s="240" t="s">
        <v>256</v>
      </c>
      <c r="AU145" s="240" t="s">
        <v>76</v>
      </c>
      <c r="AY145" s="18" t="s">
        <v>253</v>
      </c>
      <c r="BE145" s="241">
        <f>IF(N145="základní",J145,0)</f>
        <v>0</v>
      </c>
      <c r="BF145" s="241">
        <f>IF(N145="snížená",J145,0)</f>
        <v>0</v>
      </c>
      <c r="BG145" s="241">
        <f>IF(N145="zákl. přenesená",J145,0)</f>
        <v>0</v>
      </c>
      <c r="BH145" s="241">
        <f>IF(N145="sníž. přenesená",J145,0)</f>
        <v>0</v>
      </c>
      <c r="BI145" s="241">
        <f>IF(N145="nulová",J145,0)</f>
        <v>0</v>
      </c>
      <c r="BJ145" s="18" t="s">
        <v>83</v>
      </c>
      <c r="BK145" s="241">
        <f>ROUND(I145*H145,2)</f>
        <v>0</v>
      </c>
      <c r="BL145" s="18" t="s">
        <v>260</v>
      </c>
      <c r="BM145" s="240" t="s">
        <v>567</v>
      </c>
    </row>
    <row r="146" s="2" customFormat="1" ht="16.5" customHeight="1">
      <c r="A146" s="39"/>
      <c r="B146" s="40"/>
      <c r="C146" s="229" t="s">
        <v>428</v>
      </c>
      <c r="D146" s="229" t="s">
        <v>256</v>
      </c>
      <c r="E146" s="230" t="s">
        <v>1436</v>
      </c>
      <c r="F146" s="231" t="s">
        <v>1437</v>
      </c>
      <c r="G146" s="232" t="s">
        <v>1433</v>
      </c>
      <c r="H146" s="233">
        <v>21</v>
      </c>
      <c r="I146" s="234"/>
      <c r="J146" s="235">
        <f>ROUND(I146*H146,2)</f>
        <v>0</v>
      </c>
      <c r="K146" s="231" t="s">
        <v>1</v>
      </c>
      <c r="L146" s="45"/>
      <c r="M146" s="236" t="s">
        <v>1</v>
      </c>
      <c r="N146" s="237" t="s">
        <v>41</v>
      </c>
      <c r="O146" s="92"/>
      <c r="P146" s="238">
        <f>O146*H146</f>
        <v>0</v>
      </c>
      <c r="Q146" s="238">
        <v>0</v>
      </c>
      <c r="R146" s="238">
        <f>Q146*H146</f>
        <v>0</v>
      </c>
      <c r="S146" s="238">
        <v>0</v>
      </c>
      <c r="T146" s="239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40" t="s">
        <v>260</v>
      </c>
      <c r="AT146" s="240" t="s">
        <v>256</v>
      </c>
      <c r="AU146" s="240" t="s">
        <v>76</v>
      </c>
      <c r="AY146" s="18" t="s">
        <v>253</v>
      </c>
      <c r="BE146" s="241">
        <f>IF(N146="základní",J146,0)</f>
        <v>0</v>
      </c>
      <c r="BF146" s="241">
        <f>IF(N146="snížená",J146,0)</f>
        <v>0</v>
      </c>
      <c r="BG146" s="241">
        <f>IF(N146="zákl. přenesená",J146,0)</f>
        <v>0</v>
      </c>
      <c r="BH146" s="241">
        <f>IF(N146="sníž. přenesená",J146,0)</f>
        <v>0</v>
      </c>
      <c r="BI146" s="241">
        <f>IF(N146="nulová",J146,0)</f>
        <v>0</v>
      </c>
      <c r="BJ146" s="18" t="s">
        <v>83</v>
      </c>
      <c r="BK146" s="241">
        <f>ROUND(I146*H146,2)</f>
        <v>0</v>
      </c>
      <c r="BL146" s="18" t="s">
        <v>260</v>
      </c>
      <c r="BM146" s="240" t="s">
        <v>577</v>
      </c>
    </row>
    <row r="147" s="2" customFormat="1" ht="16.5" customHeight="1">
      <c r="A147" s="39"/>
      <c r="B147" s="40"/>
      <c r="C147" s="229" t="s">
        <v>432</v>
      </c>
      <c r="D147" s="229" t="s">
        <v>256</v>
      </c>
      <c r="E147" s="230" t="s">
        <v>1438</v>
      </c>
      <c r="F147" s="231" t="s">
        <v>1439</v>
      </c>
      <c r="G147" s="232" t="s">
        <v>1433</v>
      </c>
      <c r="H147" s="233">
        <v>16</v>
      </c>
      <c r="I147" s="234"/>
      <c r="J147" s="235">
        <f>ROUND(I147*H147,2)</f>
        <v>0</v>
      </c>
      <c r="K147" s="231" t="s">
        <v>1</v>
      </c>
      <c r="L147" s="45"/>
      <c r="M147" s="236" t="s">
        <v>1</v>
      </c>
      <c r="N147" s="237" t="s">
        <v>41</v>
      </c>
      <c r="O147" s="92"/>
      <c r="P147" s="238">
        <f>O147*H147</f>
        <v>0</v>
      </c>
      <c r="Q147" s="238">
        <v>0</v>
      </c>
      <c r="R147" s="238">
        <f>Q147*H147</f>
        <v>0</v>
      </c>
      <c r="S147" s="238">
        <v>0</v>
      </c>
      <c r="T147" s="239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40" t="s">
        <v>260</v>
      </c>
      <c r="AT147" s="240" t="s">
        <v>256</v>
      </c>
      <c r="AU147" s="240" t="s">
        <v>76</v>
      </c>
      <c r="AY147" s="18" t="s">
        <v>253</v>
      </c>
      <c r="BE147" s="241">
        <f>IF(N147="základní",J147,0)</f>
        <v>0</v>
      </c>
      <c r="BF147" s="241">
        <f>IF(N147="snížená",J147,0)</f>
        <v>0</v>
      </c>
      <c r="BG147" s="241">
        <f>IF(N147="zákl. přenesená",J147,0)</f>
        <v>0</v>
      </c>
      <c r="BH147" s="241">
        <f>IF(N147="sníž. přenesená",J147,0)</f>
        <v>0</v>
      </c>
      <c r="BI147" s="241">
        <f>IF(N147="nulová",J147,0)</f>
        <v>0</v>
      </c>
      <c r="BJ147" s="18" t="s">
        <v>83</v>
      </c>
      <c r="BK147" s="241">
        <f>ROUND(I147*H147,2)</f>
        <v>0</v>
      </c>
      <c r="BL147" s="18" t="s">
        <v>260</v>
      </c>
      <c r="BM147" s="240" t="s">
        <v>589</v>
      </c>
    </row>
    <row r="148" s="2" customFormat="1" ht="16.5" customHeight="1">
      <c r="A148" s="39"/>
      <c r="B148" s="40"/>
      <c r="C148" s="229" t="s">
        <v>437</v>
      </c>
      <c r="D148" s="229" t="s">
        <v>256</v>
      </c>
      <c r="E148" s="230" t="s">
        <v>1440</v>
      </c>
      <c r="F148" s="231" t="s">
        <v>1441</v>
      </c>
      <c r="G148" s="232" t="s">
        <v>1433</v>
      </c>
      <c r="H148" s="233">
        <v>8</v>
      </c>
      <c r="I148" s="234"/>
      <c r="J148" s="235">
        <f>ROUND(I148*H148,2)</f>
        <v>0</v>
      </c>
      <c r="K148" s="231" t="s">
        <v>1</v>
      </c>
      <c r="L148" s="45"/>
      <c r="M148" s="236" t="s">
        <v>1</v>
      </c>
      <c r="N148" s="237" t="s">
        <v>41</v>
      </c>
      <c r="O148" s="92"/>
      <c r="P148" s="238">
        <f>O148*H148</f>
        <v>0</v>
      </c>
      <c r="Q148" s="238">
        <v>0</v>
      </c>
      <c r="R148" s="238">
        <f>Q148*H148</f>
        <v>0</v>
      </c>
      <c r="S148" s="238">
        <v>0</v>
      </c>
      <c r="T148" s="239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40" t="s">
        <v>260</v>
      </c>
      <c r="AT148" s="240" t="s">
        <v>256</v>
      </c>
      <c r="AU148" s="240" t="s">
        <v>76</v>
      </c>
      <c r="AY148" s="18" t="s">
        <v>253</v>
      </c>
      <c r="BE148" s="241">
        <f>IF(N148="základní",J148,0)</f>
        <v>0</v>
      </c>
      <c r="BF148" s="241">
        <f>IF(N148="snížená",J148,0)</f>
        <v>0</v>
      </c>
      <c r="BG148" s="241">
        <f>IF(N148="zákl. přenesená",J148,0)</f>
        <v>0</v>
      </c>
      <c r="BH148" s="241">
        <f>IF(N148="sníž. přenesená",J148,0)</f>
        <v>0</v>
      </c>
      <c r="BI148" s="241">
        <f>IF(N148="nulová",J148,0)</f>
        <v>0</v>
      </c>
      <c r="BJ148" s="18" t="s">
        <v>83</v>
      </c>
      <c r="BK148" s="241">
        <f>ROUND(I148*H148,2)</f>
        <v>0</v>
      </c>
      <c r="BL148" s="18" t="s">
        <v>260</v>
      </c>
      <c r="BM148" s="240" t="s">
        <v>598</v>
      </c>
    </row>
    <row r="149" s="2" customFormat="1" ht="16.5" customHeight="1">
      <c r="A149" s="39"/>
      <c r="B149" s="40"/>
      <c r="C149" s="229" t="s">
        <v>444</v>
      </c>
      <c r="D149" s="229" t="s">
        <v>256</v>
      </c>
      <c r="E149" s="230" t="s">
        <v>1442</v>
      </c>
      <c r="F149" s="231" t="s">
        <v>1443</v>
      </c>
      <c r="G149" s="232" t="s">
        <v>1372</v>
      </c>
      <c r="H149" s="233">
        <v>24</v>
      </c>
      <c r="I149" s="234"/>
      <c r="J149" s="235">
        <f>ROUND(I149*H149,2)</f>
        <v>0</v>
      </c>
      <c r="K149" s="231" t="s">
        <v>1</v>
      </c>
      <c r="L149" s="45"/>
      <c r="M149" s="236" t="s">
        <v>1</v>
      </c>
      <c r="N149" s="237" t="s">
        <v>41</v>
      </c>
      <c r="O149" s="92"/>
      <c r="P149" s="238">
        <f>O149*H149</f>
        <v>0</v>
      </c>
      <c r="Q149" s="238">
        <v>0</v>
      </c>
      <c r="R149" s="238">
        <f>Q149*H149</f>
        <v>0</v>
      </c>
      <c r="S149" s="238">
        <v>0</v>
      </c>
      <c r="T149" s="239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40" t="s">
        <v>260</v>
      </c>
      <c r="AT149" s="240" t="s">
        <v>256</v>
      </c>
      <c r="AU149" s="240" t="s">
        <v>76</v>
      </c>
      <c r="AY149" s="18" t="s">
        <v>253</v>
      </c>
      <c r="BE149" s="241">
        <f>IF(N149="základní",J149,0)</f>
        <v>0</v>
      </c>
      <c r="BF149" s="241">
        <f>IF(N149="snížená",J149,0)</f>
        <v>0</v>
      </c>
      <c r="BG149" s="241">
        <f>IF(N149="zákl. přenesená",J149,0)</f>
        <v>0</v>
      </c>
      <c r="BH149" s="241">
        <f>IF(N149="sníž. přenesená",J149,0)</f>
        <v>0</v>
      </c>
      <c r="BI149" s="241">
        <f>IF(N149="nulová",J149,0)</f>
        <v>0</v>
      </c>
      <c r="BJ149" s="18" t="s">
        <v>83</v>
      </c>
      <c r="BK149" s="241">
        <f>ROUND(I149*H149,2)</f>
        <v>0</v>
      </c>
      <c r="BL149" s="18" t="s">
        <v>260</v>
      </c>
      <c r="BM149" s="240" t="s">
        <v>610</v>
      </c>
    </row>
    <row r="150" s="2" customFormat="1" ht="16.5" customHeight="1">
      <c r="A150" s="39"/>
      <c r="B150" s="40"/>
      <c r="C150" s="229" t="s">
        <v>456</v>
      </c>
      <c r="D150" s="229" t="s">
        <v>256</v>
      </c>
      <c r="E150" s="230" t="s">
        <v>1444</v>
      </c>
      <c r="F150" s="231" t="s">
        <v>1445</v>
      </c>
      <c r="G150" s="232" t="s">
        <v>1372</v>
      </c>
      <c r="H150" s="233">
        <v>52</v>
      </c>
      <c r="I150" s="234"/>
      <c r="J150" s="235">
        <f>ROUND(I150*H150,2)</f>
        <v>0</v>
      </c>
      <c r="K150" s="231" t="s">
        <v>1</v>
      </c>
      <c r="L150" s="45"/>
      <c r="M150" s="236" t="s">
        <v>1</v>
      </c>
      <c r="N150" s="237" t="s">
        <v>41</v>
      </c>
      <c r="O150" s="92"/>
      <c r="P150" s="238">
        <f>O150*H150</f>
        <v>0</v>
      </c>
      <c r="Q150" s="238">
        <v>0</v>
      </c>
      <c r="R150" s="238">
        <f>Q150*H150</f>
        <v>0</v>
      </c>
      <c r="S150" s="238">
        <v>0</v>
      </c>
      <c r="T150" s="239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40" t="s">
        <v>260</v>
      </c>
      <c r="AT150" s="240" t="s">
        <v>256</v>
      </c>
      <c r="AU150" s="240" t="s">
        <v>76</v>
      </c>
      <c r="AY150" s="18" t="s">
        <v>253</v>
      </c>
      <c r="BE150" s="241">
        <f>IF(N150="základní",J150,0)</f>
        <v>0</v>
      </c>
      <c r="BF150" s="241">
        <f>IF(N150="snížená",J150,0)</f>
        <v>0</v>
      </c>
      <c r="BG150" s="241">
        <f>IF(N150="zákl. přenesená",J150,0)</f>
        <v>0</v>
      </c>
      <c r="BH150" s="241">
        <f>IF(N150="sníž. přenesená",J150,0)</f>
        <v>0</v>
      </c>
      <c r="BI150" s="241">
        <f>IF(N150="nulová",J150,0)</f>
        <v>0</v>
      </c>
      <c r="BJ150" s="18" t="s">
        <v>83</v>
      </c>
      <c r="BK150" s="241">
        <f>ROUND(I150*H150,2)</f>
        <v>0</v>
      </c>
      <c r="BL150" s="18" t="s">
        <v>260</v>
      </c>
      <c r="BM150" s="240" t="s">
        <v>625</v>
      </c>
    </row>
    <row r="151" s="2" customFormat="1" ht="16.5" customHeight="1">
      <c r="A151" s="39"/>
      <c r="B151" s="40"/>
      <c r="C151" s="229" t="s">
        <v>462</v>
      </c>
      <c r="D151" s="229" t="s">
        <v>256</v>
      </c>
      <c r="E151" s="230" t="s">
        <v>1446</v>
      </c>
      <c r="F151" s="231" t="s">
        <v>1447</v>
      </c>
      <c r="G151" s="232" t="s">
        <v>1372</v>
      </c>
      <c r="H151" s="233">
        <v>104</v>
      </c>
      <c r="I151" s="234"/>
      <c r="J151" s="235">
        <f>ROUND(I151*H151,2)</f>
        <v>0</v>
      </c>
      <c r="K151" s="231" t="s">
        <v>1</v>
      </c>
      <c r="L151" s="45"/>
      <c r="M151" s="236" t="s">
        <v>1</v>
      </c>
      <c r="N151" s="237" t="s">
        <v>41</v>
      </c>
      <c r="O151" s="92"/>
      <c r="P151" s="238">
        <f>O151*H151</f>
        <v>0</v>
      </c>
      <c r="Q151" s="238">
        <v>0</v>
      </c>
      <c r="R151" s="238">
        <f>Q151*H151</f>
        <v>0</v>
      </c>
      <c r="S151" s="238">
        <v>0</v>
      </c>
      <c r="T151" s="239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40" t="s">
        <v>260</v>
      </c>
      <c r="AT151" s="240" t="s">
        <v>256</v>
      </c>
      <c r="AU151" s="240" t="s">
        <v>76</v>
      </c>
      <c r="AY151" s="18" t="s">
        <v>253</v>
      </c>
      <c r="BE151" s="241">
        <f>IF(N151="základní",J151,0)</f>
        <v>0</v>
      </c>
      <c r="BF151" s="241">
        <f>IF(N151="snížená",J151,0)</f>
        <v>0</v>
      </c>
      <c r="BG151" s="241">
        <f>IF(N151="zákl. přenesená",J151,0)</f>
        <v>0</v>
      </c>
      <c r="BH151" s="241">
        <f>IF(N151="sníž. přenesená",J151,0)</f>
        <v>0</v>
      </c>
      <c r="BI151" s="241">
        <f>IF(N151="nulová",J151,0)</f>
        <v>0</v>
      </c>
      <c r="BJ151" s="18" t="s">
        <v>83</v>
      </c>
      <c r="BK151" s="241">
        <f>ROUND(I151*H151,2)</f>
        <v>0</v>
      </c>
      <c r="BL151" s="18" t="s">
        <v>260</v>
      </c>
      <c r="BM151" s="240" t="s">
        <v>635</v>
      </c>
    </row>
    <row r="152" s="2" customFormat="1" ht="16.5" customHeight="1">
      <c r="A152" s="39"/>
      <c r="B152" s="40"/>
      <c r="C152" s="229" t="s">
        <v>470</v>
      </c>
      <c r="D152" s="229" t="s">
        <v>256</v>
      </c>
      <c r="E152" s="230" t="s">
        <v>1448</v>
      </c>
      <c r="F152" s="231" t="s">
        <v>1449</v>
      </c>
      <c r="G152" s="232" t="s">
        <v>1372</v>
      </c>
      <c r="H152" s="233">
        <v>12</v>
      </c>
      <c r="I152" s="234"/>
      <c r="J152" s="235">
        <f>ROUND(I152*H152,2)</f>
        <v>0</v>
      </c>
      <c r="K152" s="231" t="s">
        <v>1</v>
      </c>
      <c r="L152" s="45"/>
      <c r="M152" s="236" t="s">
        <v>1</v>
      </c>
      <c r="N152" s="237" t="s">
        <v>41</v>
      </c>
      <c r="O152" s="92"/>
      <c r="P152" s="238">
        <f>O152*H152</f>
        <v>0</v>
      </c>
      <c r="Q152" s="238">
        <v>0</v>
      </c>
      <c r="R152" s="238">
        <f>Q152*H152</f>
        <v>0</v>
      </c>
      <c r="S152" s="238">
        <v>0</v>
      </c>
      <c r="T152" s="239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40" t="s">
        <v>260</v>
      </c>
      <c r="AT152" s="240" t="s">
        <v>256</v>
      </c>
      <c r="AU152" s="240" t="s">
        <v>76</v>
      </c>
      <c r="AY152" s="18" t="s">
        <v>253</v>
      </c>
      <c r="BE152" s="241">
        <f>IF(N152="základní",J152,0)</f>
        <v>0</v>
      </c>
      <c r="BF152" s="241">
        <f>IF(N152="snížená",J152,0)</f>
        <v>0</v>
      </c>
      <c r="BG152" s="241">
        <f>IF(N152="zákl. přenesená",J152,0)</f>
        <v>0</v>
      </c>
      <c r="BH152" s="241">
        <f>IF(N152="sníž. přenesená",J152,0)</f>
        <v>0</v>
      </c>
      <c r="BI152" s="241">
        <f>IF(N152="nulová",J152,0)</f>
        <v>0</v>
      </c>
      <c r="BJ152" s="18" t="s">
        <v>83</v>
      </c>
      <c r="BK152" s="241">
        <f>ROUND(I152*H152,2)</f>
        <v>0</v>
      </c>
      <c r="BL152" s="18" t="s">
        <v>260</v>
      </c>
      <c r="BM152" s="240" t="s">
        <v>650</v>
      </c>
    </row>
    <row r="153" s="2" customFormat="1" ht="16.5" customHeight="1">
      <c r="A153" s="39"/>
      <c r="B153" s="40"/>
      <c r="C153" s="229" t="s">
        <v>475</v>
      </c>
      <c r="D153" s="229" t="s">
        <v>256</v>
      </c>
      <c r="E153" s="230" t="s">
        <v>1450</v>
      </c>
      <c r="F153" s="231" t="s">
        <v>1451</v>
      </c>
      <c r="G153" s="232" t="s">
        <v>1430</v>
      </c>
      <c r="H153" s="233">
        <v>2</v>
      </c>
      <c r="I153" s="234"/>
      <c r="J153" s="235">
        <f>ROUND(I153*H153,2)</f>
        <v>0</v>
      </c>
      <c r="K153" s="231" t="s">
        <v>1</v>
      </c>
      <c r="L153" s="45"/>
      <c r="M153" s="236" t="s">
        <v>1</v>
      </c>
      <c r="N153" s="237" t="s">
        <v>41</v>
      </c>
      <c r="O153" s="92"/>
      <c r="P153" s="238">
        <f>O153*H153</f>
        <v>0</v>
      </c>
      <c r="Q153" s="238">
        <v>0</v>
      </c>
      <c r="R153" s="238">
        <f>Q153*H153</f>
        <v>0</v>
      </c>
      <c r="S153" s="238">
        <v>0</v>
      </c>
      <c r="T153" s="239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40" t="s">
        <v>260</v>
      </c>
      <c r="AT153" s="240" t="s">
        <v>256</v>
      </c>
      <c r="AU153" s="240" t="s">
        <v>76</v>
      </c>
      <c r="AY153" s="18" t="s">
        <v>253</v>
      </c>
      <c r="BE153" s="241">
        <f>IF(N153="základní",J153,0)</f>
        <v>0</v>
      </c>
      <c r="BF153" s="241">
        <f>IF(N153="snížená",J153,0)</f>
        <v>0</v>
      </c>
      <c r="BG153" s="241">
        <f>IF(N153="zákl. přenesená",J153,0)</f>
        <v>0</v>
      </c>
      <c r="BH153" s="241">
        <f>IF(N153="sníž. přenesená",J153,0)</f>
        <v>0</v>
      </c>
      <c r="BI153" s="241">
        <f>IF(N153="nulová",J153,0)</f>
        <v>0</v>
      </c>
      <c r="BJ153" s="18" t="s">
        <v>83</v>
      </c>
      <c r="BK153" s="241">
        <f>ROUND(I153*H153,2)</f>
        <v>0</v>
      </c>
      <c r="BL153" s="18" t="s">
        <v>260</v>
      </c>
      <c r="BM153" s="240" t="s">
        <v>660</v>
      </c>
    </row>
    <row r="154" s="2" customFormat="1" ht="16.5" customHeight="1">
      <c r="A154" s="39"/>
      <c r="B154" s="40"/>
      <c r="C154" s="229" t="s">
        <v>487</v>
      </c>
      <c r="D154" s="229" t="s">
        <v>256</v>
      </c>
      <c r="E154" s="230" t="s">
        <v>1452</v>
      </c>
      <c r="F154" s="231" t="s">
        <v>1453</v>
      </c>
      <c r="G154" s="232" t="s">
        <v>1372</v>
      </c>
      <c r="H154" s="233">
        <v>7</v>
      </c>
      <c r="I154" s="234"/>
      <c r="J154" s="235">
        <f>ROUND(I154*H154,2)</f>
        <v>0</v>
      </c>
      <c r="K154" s="231" t="s">
        <v>1</v>
      </c>
      <c r="L154" s="45"/>
      <c r="M154" s="236" t="s">
        <v>1</v>
      </c>
      <c r="N154" s="237" t="s">
        <v>41</v>
      </c>
      <c r="O154" s="92"/>
      <c r="P154" s="238">
        <f>O154*H154</f>
        <v>0</v>
      </c>
      <c r="Q154" s="238">
        <v>0</v>
      </c>
      <c r="R154" s="238">
        <f>Q154*H154</f>
        <v>0</v>
      </c>
      <c r="S154" s="238">
        <v>0</v>
      </c>
      <c r="T154" s="239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40" t="s">
        <v>260</v>
      </c>
      <c r="AT154" s="240" t="s">
        <v>256</v>
      </c>
      <c r="AU154" s="240" t="s">
        <v>76</v>
      </c>
      <c r="AY154" s="18" t="s">
        <v>253</v>
      </c>
      <c r="BE154" s="241">
        <f>IF(N154="základní",J154,0)</f>
        <v>0</v>
      </c>
      <c r="BF154" s="241">
        <f>IF(N154="snížená",J154,0)</f>
        <v>0</v>
      </c>
      <c r="BG154" s="241">
        <f>IF(N154="zákl. přenesená",J154,0)</f>
        <v>0</v>
      </c>
      <c r="BH154" s="241">
        <f>IF(N154="sníž. přenesená",J154,0)</f>
        <v>0</v>
      </c>
      <c r="BI154" s="241">
        <f>IF(N154="nulová",J154,0)</f>
        <v>0</v>
      </c>
      <c r="BJ154" s="18" t="s">
        <v>83</v>
      </c>
      <c r="BK154" s="241">
        <f>ROUND(I154*H154,2)</f>
        <v>0</v>
      </c>
      <c r="BL154" s="18" t="s">
        <v>260</v>
      </c>
      <c r="BM154" s="240" t="s">
        <v>668</v>
      </c>
    </row>
    <row r="155" s="2" customFormat="1" ht="16.5" customHeight="1">
      <c r="A155" s="39"/>
      <c r="B155" s="40"/>
      <c r="C155" s="229" t="s">
        <v>497</v>
      </c>
      <c r="D155" s="229" t="s">
        <v>256</v>
      </c>
      <c r="E155" s="230" t="s">
        <v>1454</v>
      </c>
      <c r="F155" s="231" t="s">
        <v>1455</v>
      </c>
      <c r="G155" s="232" t="s">
        <v>1372</v>
      </c>
      <c r="H155" s="233">
        <v>22</v>
      </c>
      <c r="I155" s="234"/>
      <c r="J155" s="235">
        <f>ROUND(I155*H155,2)</f>
        <v>0</v>
      </c>
      <c r="K155" s="231" t="s">
        <v>1</v>
      </c>
      <c r="L155" s="45"/>
      <c r="M155" s="236" t="s">
        <v>1</v>
      </c>
      <c r="N155" s="237" t="s">
        <v>41</v>
      </c>
      <c r="O155" s="92"/>
      <c r="P155" s="238">
        <f>O155*H155</f>
        <v>0</v>
      </c>
      <c r="Q155" s="238">
        <v>0</v>
      </c>
      <c r="R155" s="238">
        <f>Q155*H155</f>
        <v>0</v>
      </c>
      <c r="S155" s="238">
        <v>0</v>
      </c>
      <c r="T155" s="239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40" t="s">
        <v>260</v>
      </c>
      <c r="AT155" s="240" t="s">
        <v>256</v>
      </c>
      <c r="AU155" s="240" t="s">
        <v>76</v>
      </c>
      <c r="AY155" s="18" t="s">
        <v>253</v>
      </c>
      <c r="BE155" s="241">
        <f>IF(N155="základní",J155,0)</f>
        <v>0</v>
      </c>
      <c r="BF155" s="241">
        <f>IF(N155="snížená",J155,0)</f>
        <v>0</v>
      </c>
      <c r="BG155" s="241">
        <f>IF(N155="zákl. přenesená",J155,0)</f>
        <v>0</v>
      </c>
      <c r="BH155" s="241">
        <f>IF(N155="sníž. přenesená",J155,0)</f>
        <v>0</v>
      </c>
      <c r="BI155" s="241">
        <f>IF(N155="nulová",J155,0)</f>
        <v>0</v>
      </c>
      <c r="BJ155" s="18" t="s">
        <v>83</v>
      </c>
      <c r="BK155" s="241">
        <f>ROUND(I155*H155,2)</f>
        <v>0</v>
      </c>
      <c r="BL155" s="18" t="s">
        <v>260</v>
      </c>
      <c r="BM155" s="240" t="s">
        <v>676</v>
      </c>
    </row>
    <row r="156" s="2" customFormat="1" ht="16.5" customHeight="1">
      <c r="A156" s="39"/>
      <c r="B156" s="40"/>
      <c r="C156" s="229" t="s">
        <v>366</v>
      </c>
      <c r="D156" s="229" t="s">
        <v>256</v>
      </c>
      <c r="E156" s="230" t="s">
        <v>1456</v>
      </c>
      <c r="F156" s="231" t="s">
        <v>1457</v>
      </c>
      <c r="G156" s="232" t="s">
        <v>1430</v>
      </c>
      <c r="H156" s="233">
        <v>1</v>
      </c>
      <c r="I156" s="234"/>
      <c r="J156" s="235">
        <f>ROUND(I156*H156,2)</f>
        <v>0</v>
      </c>
      <c r="K156" s="231" t="s">
        <v>1</v>
      </c>
      <c r="L156" s="45"/>
      <c r="M156" s="236" t="s">
        <v>1</v>
      </c>
      <c r="N156" s="237" t="s">
        <v>41</v>
      </c>
      <c r="O156" s="92"/>
      <c r="P156" s="238">
        <f>O156*H156</f>
        <v>0</v>
      </c>
      <c r="Q156" s="238">
        <v>0</v>
      </c>
      <c r="R156" s="238">
        <f>Q156*H156</f>
        <v>0</v>
      </c>
      <c r="S156" s="238">
        <v>0</v>
      </c>
      <c r="T156" s="239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40" t="s">
        <v>260</v>
      </c>
      <c r="AT156" s="240" t="s">
        <v>256</v>
      </c>
      <c r="AU156" s="240" t="s">
        <v>76</v>
      </c>
      <c r="AY156" s="18" t="s">
        <v>253</v>
      </c>
      <c r="BE156" s="241">
        <f>IF(N156="základní",J156,0)</f>
        <v>0</v>
      </c>
      <c r="BF156" s="241">
        <f>IF(N156="snížená",J156,0)</f>
        <v>0</v>
      </c>
      <c r="BG156" s="241">
        <f>IF(N156="zákl. přenesená",J156,0)</f>
        <v>0</v>
      </c>
      <c r="BH156" s="241">
        <f>IF(N156="sníž. přenesená",J156,0)</f>
        <v>0</v>
      </c>
      <c r="BI156" s="241">
        <f>IF(N156="nulová",J156,0)</f>
        <v>0</v>
      </c>
      <c r="BJ156" s="18" t="s">
        <v>83</v>
      </c>
      <c r="BK156" s="241">
        <f>ROUND(I156*H156,2)</f>
        <v>0</v>
      </c>
      <c r="BL156" s="18" t="s">
        <v>260</v>
      </c>
      <c r="BM156" s="240" t="s">
        <v>684</v>
      </c>
    </row>
    <row r="157" s="2" customFormat="1" ht="24.15" customHeight="1">
      <c r="A157" s="39"/>
      <c r="B157" s="40"/>
      <c r="C157" s="229" t="s">
        <v>506</v>
      </c>
      <c r="D157" s="229" t="s">
        <v>256</v>
      </c>
      <c r="E157" s="230" t="s">
        <v>1458</v>
      </c>
      <c r="F157" s="231" t="s">
        <v>1459</v>
      </c>
      <c r="G157" s="232" t="s">
        <v>1460</v>
      </c>
      <c r="H157" s="233">
        <v>3</v>
      </c>
      <c r="I157" s="234"/>
      <c r="J157" s="235">
        <f>ROUND(I157*H157,2)</f>
        <v>0</v>
      </c>
      <c r="K157" s="231" t="s">
        <v>1</v>
      </c>
      <c r="L157" s="45"/>
      <c r="M157" s="236" t="s">
        <v>1</v>
      </c>
      <c r="N157" s="237" t="s">
        <v>41</v>
      </c>
      <c r="O157" s="92"/>
      <c r="P157" s="238">
        <f>O157*H157</f>
        <v>0</v>
      </c>
      <c r="Q157" s="238">
        <v>0</v>
      </c>
      <c r="R157" s="238">
        <f>Q157*H157</f>
        <v>0</v>
      </c>
      <c r="S157" s="238">
        <v>0</v>
      </c>
      <c r="T157" s="239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40" t="s">
        <v>260</v>
      </c>
      <c r="AT157" s="240" t="s">
        <v>256</v>
      </c>
      <c r="AU157" s="240" t="s">
        <v>76</v>
      </c>
      <c r="AY157" s="18" t="s">
        <v>253</v>
      </c>
      <c r="BE157" s="241">
        <f>IF(N157="základní",J157,0)</f>
        <v>0</v>
      </c>
      <c r="BF157" s="241">
        <f>IF(N157="snížená",J157,0)</f>
        <v>0</v>
      </c>
      <c r="BG157" s="241">
        <f>IF(N157="zákl. přenesená",J157,0)</f>
        <v>0</v>
      </c>
      <c r="BH157" s="241">
        <f>IF(N157="sníž. přenesená",J157,0)</f>
        <v>0</v>
      </c>
      <c r="BI157" s="241">
        <f>IF(N157="nulová",J157,0)</f>
        <v>0</v>
      </c>
      <c r="BJ157" s="18" t="s">
        <v>83</v>
      </c>
      <c r="BK157" s="241">
        <f>ROUND(I157*H157,2)</f>
        <v>0</v>
      </c>
      <c r="BL157" s="18" t="s">
        <v>260</v>
      </c>
      <c r="BM157" s="240" t="s">
        <v>692</v>
      </c>
    </row>
    <row r="158" s="2" customFormat="1" ht="24.15" customHeight="1">
      <c r="A158" s="39"/>
      <c r="B158" s="40"/>
      <c r="C158" s="229" t="s">
        <v>512</v>
      </c>
      <c r="D158" s="229" t="s">
        <v>256</v>
      </c>
      <c r="E158" s="230" t="s">
        <v>1461</v>
      </c>
      <c r="F158" s="231" t="s">
        <v>1462</v>
      </c>
      <c r="G158" s="232" t="s">
        <v>1372</v>
      </c>
      <c r="H158" s="233">
        <v>1</v>
      </c>
      <c r="I158" s="234"/>
      <c r="J158" s="235">
        <f>ROUND(I158*H158,2)</f>
        <v>0</v>
      </c>
      <c r="K158" s="231" t="s">
        <v>1</v>
      </c>
      <c r="L158" s="45"/>
      <c r="M158" s="236" t="s">
        <v>1</v>
      </c>
      <c r="N158" s="237" t="s">
        <v>41</v>
      </c>
      <c r="O158" s="92"/>
      <c r="P158" s="238">
        <f>O158*H158</f>
        <v>0</v>
      </c>
      <c r="Q158" s="238">
        <v>0</v>
      </c>
      <c r="R158" s="238">
        <f>Q158*H158</f>
        <v>0</v>
      </c>
      <c r="S158" s="238">
        <v>0</v>
      </c>
      <c r="T158" s="239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40" t="s">
        <v>260</v>
      </c>
      <c r="AT158" s="240" t="s">
        <v>256</v>
      </c>
      <c r="AU158" s="240" t="s">
        <v>76</v>
      </c>
      <c r="AY158" s="18" t="s">
        <v>253</v>
      </c>
      <c r="BE158" s="241">
        <f>IF(N158="základní",J158,0)</f>
        <v>0</v>
      </c>
      <c r="BF158" s="241">
        <f>IF(N158="snížená",J158,0)</f>
        <v>0</v>
      </c>
      <c r="BG158" s="241">
        <f>IF(N158="zákl. přenesená",J158,0)</f>
        <v>0</v>
      </c>
      <c r="BH158" s="241">
        <f>IF(N158="sníž. přenesená",J158,0)</f>
        <v>0</v>
      </c>
      <c r="BI158" s="241">
        <f>IF(N158="nulová",J158,0)</f>
        <v>0</v>
      </c>
      <c r="BJ158" s="18" t="s">
        <v>83</v>
      </c>
      <c r="BK158" s="241">
        <f>ROUND(I158*H158,2)</f>
        <v>0</v>
      </c>
      <c r="BL158" s="18" t="s">
        <v>260</v>
      </c>
      <c r="BM158" s="240" t="s">
        <v>700</v>
      </c>
    </row>
    <row r="159" s="2" customFormat="1" ht="24.15" customHeight="1">
      <c r="A159" s="39"/>
      <c r="B159" s="40"/>
      <c r="C159" s="229" t="s">
        <v>535</v>
      </c>
      <c r="D159" s="229" t="s">
        <v>256</v>
      </c>
      <c r="E159" s="230" t="s">
        <v>1463</v>
      </c>
      <c r="F159" s="231" t="s">
        <v>1464</v>
      </c>
      <c r="G159" s="232" t="s">
        <v>1372</v>
      </c>
      <c r="H159" s="233">
        <v>1</v>
      </c>
      <c r="I159" s="234"/>
      <c r="J159" s="235">
        <f>ROUND(I159*H159,2)</f>
        <v>0</v>
      </c>
      <c r="K159" s="231" t="s">
        <v>1</v>
      </c>
      <c r="L159" s="45"/>
      <c r="M159" s="236" t="s">
        <v>1</v>
      </c>
      <c r="N159" s="237" t="s">
        <v>41</v>
      </c>
      <c r="O159" s="92"/>
      <c r="P159" s="238">
        <f>O159*H159</f>
        <v>0</v>
      </c>
      <c r="Q159" s="238">
        <v>0</v>
      </c>
      <c r="R159" s="238">
        <f>Q159*H159</f>
        <v>0</v>
      </c>
      <c r="S159" s="238">
        <v>0</v>
      </c>
      <c r="T159" s="239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40" t="s">
        <v>260</v>
      </c>
      <c r="AT159" s="240" t="s">
        <v>256</v>
      </c>
      <c r="AU159" s="240" t="s">
        <v>76</v>
      </c>
      <c r="AY159" s="18" t="s">
        <v>253</v>
      </c>
      <c r="BE159" s="241">
        <f>IF(N159="základní",J159,0)</f>
        <v>0</v>
      </c>
      <c r="BF159" s="241">
        <f>IF(N159="snížená",J159,0)</f>
        <v>0</v>
      </c>
      <c r="BG159" s="241">
        <f>IF(N159="zákl. přenesená",J159,0)</f>
        <v>0</v>
      </c>
      <c r="BH159" s="241">
        <f>IF(N159="sníž. přenesená",J159,0)</f>
        <v>0</v>
      </c>
      <c r="BI159" s="241">
        <f>IF(N159="nulová",J159,0)</f>
        <v>0</v>
      </c>
      <c r="BJ159" s="18" t="s">
        <v>83</v>
      </c>
      <c r="BK159" s="241">
        <f>ROUND(I159*H159,2)</f>
        <v>0</v>
      </c>
      <c r="BL159" s="18" t="s">
        <v>260</v>
      </c>
      <c r="BM159" s="240" t="s">
        <v>708</v>
      </c>
    </row>
    <row r="160" s="2" customFormat="1" ht="16.5" customHeight="1">
      <c r="A160" s="39"/>
      <c r="B160" s="40"/>
      <c r="C160" s="229" t="s">
        <v>539</v>
      </c>
      <c r="D160" s="229" t="s">
        <v>256</v>
      </c>
      <c r="E160" s="230" t="s">
        <v>1465</v>
      </c>
      <c r="F160" s="231" t="s">
        <v>1466</v>
      </c>
      <c r="G160" s="232" t="s">
        <v>1372</v>
      </c>
      <c r="H160" s="233">
        <v>2</v>
      </c>
      <c r="I160" s="234"/>
      <c r="J160" s="235">
        <f>ROUND(I160*H160,2)</f>
        <v>0</v>
      </c>
      <c r="K160" s="231" t="s">
        <v>1</v>
      </c>
      <c r="L160" s="45"/>
      <c r="M160" s="236" t="s">
        <v>1</v>
      </c>
      <c r="N160" s="237" t="s">
        <v>41</v>
      </c>
      <c r="O160" s="92"/>
      <c r="P160" s="238">
        <f>O160*H160</f>
        <v>0</v>
      </c>
      <c r="Q160" s="238">
        <v>0</v>
      </c>
      <c r="R160" s="238">
        <f>Q160*H160</f>
        <v>0</v>
      </c>
      <c r="S160" s="238">
        <v>0</v>
      </c>
      <c r="T160" s="239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40" t="s">
        <v>260</v>
      </c>
      <c r="AT160" s="240" t="s">
        <v>256</v>
      </c>
      <c r="AU160" s="240" t="s">
        <v>76</v>
      </c>
      <c r="AY160" s="18" t="s">
        <v>253</v>
      </c>
      <c r="BE160" s="241">
        <f>IF(N160="základní",J160,0)</f>
        <v>0</v>
      </c>
      <c r="BF160" s="241">
        <f>IF(N160="snížená",J160,0)</f>
        <v>0</v>
      </c>
      <c r="BG160" s="241">
        <f>IF(N160="zákl. přenesená",J160,0)</f>
        <v>0</v>
      </c>
      <c r="BH160" s="241">
        <f>IF(N160="sníž. přenesená",J160,0)</f>
        <v>0</v>
      </c>
      <c r="BI160" s="241">
        <f>IF(N160="nulová",J160,0)</f>
        <v>0</v>
      </c>
      <c r="BJ160" s="18" t="s">
        <v>83</v>
      </c>
      <c r="BK160" s="241">
        <f>ROUND(I160*H160,2)</f>
        <v>0</v>
      </c>
      <c r="BL160" s="18" t="s">
        <v>260</v>
      </c>
      <c r="BM160" s="240" t="s">
        <v>716</v>
      </c>
    </row>
    <row r="161" s="2" customFormat="1" ht="16.5" customHeight="1">
      <c r="A161" s="39"/>
      <c r="B161" s="40"/>
      <c r="C161" s="229" t="s">
        <v>544</v>
      </c>
      <c r="D161" s="229" t="s">
        <v>256</v>
      </c>
      <c r="E161" s="230" t="s">
        <v>1467</v>
      </c>
      <c r="F161" s="231" t="s">
        <v>1468</v>
      </c>
      <c r="G161" s="232" t="s">
        <v>1372</v>
      </c>
      <c r="H161" s="233">
        <v>6</v>
      </c>
      <c r="I161" s="234"/>
      <c r="J161" s="235">
        <f>ROUND(I161*H161,2)</f>
        <v>0</v>
      </c>
      <c r="K161" s="231" t="s">
        <v>1</v>
      </c>
      <c r="L161" s="45"/>
      <c r="M161" s="236" t="s">
        <v>1</v>
      </c>
      <c r="N161" s="237" t="s">
        <v>41</v>
      </c>
      <c r="O161" s="92"/>
      <c r="P161" s="238">
        <f>O161*H161</f>
        <v>0</v>
      </c>
      <c r="Q161" s="238">
        <v>0</v>
      </c>
      <c r="R161" s="238">
        <f>Q161*H161</f>
        <v>0</v>
      </c>
      <c r="S161" s="238">
        <v>0</v>
      </c>
      <c r="T161" s="239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40" t="s">
        <v>260</v>
      </c>
      <c r="AT161" s="240" t="s">
        <v>256</v>
      </c>
      <c r="AU161" s="240" t="s">
        <v>76</v>
      </c>
      <c r="AY161" s="18" t="s">
        <v>253</v>
      </c>
      <c r="BE161" s="241">
        <f>IF(N161="základní",J161,0)</f>
        <v>0</v>
      </c>
      <c r="BF161" s="241">
        <f>IF(N161="snížená",J161,0)</f>
        <v>0</v>
      </c>
      <c r="BG161" s="241">
        <f>IF(N161="zákl. přenesená",J161,0)</f>
        <v>0</v>
      </c>
      <c r="BH161" s="241">
        <f>IF(N161="sníž. přenesená",J161,0)</f>
        <v>0</v>
      </c>
      <c r="BI161" s="241">
        <f>IF(N161="nulová",J161,0)</f>
        <v>0</v>
      </c>
      <c r="BJ161" s="18" t="s">
        <v>83</v>
      </c>
      <c r="BK161" s="241">
        <f>ROUND(I161*H161,2)</f>
        <v>0</v>
      </c>
      <c r="BL161" s="18" t="s">
        <v>260</v>
      </c>
      <c r="BM161" s="240" t="s">
        <v>724</v>
      </c>
    </row>
    <row r="162" s="2" customFormat="1" ht="16.5" customHeight="1">
      <c r="A162" s="39"/>
      <c r="B162" s="40"/>
      <c r="C162" s="229" t="s">
        <v>548</v>
      </c>
      <c r="D162" s="229" t="s">
        <v>256</v>
      </c>
      <c r="E162" s="230" t="s">
        <v>1469</v>
      </c>
      <c r="F162" s="231" t="s">
        <v>1470</v>
      </c>
      <c r="G162" s="232" t="s">
        <v>1372</v>
      </c>
      <c r="H162" s="233">
        <v>5</v>
      </c>
      <c r="I162" s="234"/>
      <c r="J162" s="235">
        <f>ROUND(I162*H162,2)</f>
        <v>0</v>
      </c>
      <c r="K162" s="231" t="s">
        <v>1</v>
      </c>
      <c r="L162" s="45"/>
      <c r="M162" s="236" t="s">
        <v>1</v>
      </c>
      <c r="N162" s="237" t="s">
        <v>41</v>
      </c>
      <c r="O162" s="92"/>
      <c r="P162" s="238">
        <f>O162*H162</f>
        <v>0</v>
      </c>
      <c r="Q162" s="238">
        <v>0</v>
      </c>
      <c r="R162" s="238">
        <f>Q162*H162</f>
        <v>0</v>
      </c>
      <c r="S162" s="238">
        <v>0</v>
      </c>
      <c r="T162" s="239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40" t="s">
        <v>260</v>
      </c>
      <c r="AT162" s="240" t="s">
        <v>256</v>
      </c>
      <c r="AU162" s="240" t="s">
        <v>76</v>
      </c>
      <c r="AY162" s="18" t="s">
        <v>253</v>
      </c>
      <c r="BE162" s="241">
        <f>IF(N162="základní",J162,0)</f>
        <v>0</v>
      </c>
      <c r="BF162" s="241">
        <f>IF(N162="snížená",J162,0)</f>
        <v>0</v>
      </c>
      <c r="BG162" s="241">
        <f>IF(N162="zákl. přenesená",J162,0)</f>
        <v>0</v>
      </c>
      <c r="BH162" s="241">
        <f>IF(N162="sníž. přenesená",J162,0)</f>
        <v>0</v>
      </c>
      <c r="BI162" s="241">
        <f>IF(N162="nulová",J162,0)</f>
        <v>0</v>
      </c>
      <c r="BJ162" s="18" t="s">
        <v>83</v>
      </c>
      <c r="BK162" s="241">
        <f>ROUND(I162*H162,2)</f>
        <v>0</v>
      </c>
      <c r="BL162" s="18" t="s">
        <v>260</v>
      </c>
      <c r="BM162" s="240" t="s">
        <v>732</v>
      </c>
    </row>
    <row r="163" s="2" customFormat="1" ht="24.15" customHeight="1">
      <c r="A163" s="39"/>
      <c r="B163" s="40"/>
      <c r="C163" s="229" t="s">
        <v>552</v>
      </c>
      <c r="D163" s="229" t="s">
        <v>256</v>
      </c>
      <c r="E163" s="230" t="s">
        <v>1471</v>
      </c>
      <c r="F163" s="231" t="s">
        <v>1472</v>
      </c>
      <c r="G163" s="232" t="s">
        <v>1372</v>
      </c>
      <c r="H163" s="233">
        <v>2</v>
      </c>
      <c r="I163" s="234"/>
      <c r="J163" s="235">
        <f>ROUND(I163*H163,2)</f>
        <v>0</v>
      </c>
      <c r="K163" s="231" t="s">
        <v>1</v>
      </c>
      <c r="L163" s="45"/>
      <c r="M163" s="236" t="s">
        <v>1</v>
      </c>
      <c r="N163" s="237" t="s">
        <v>41</v>
      </c>
      <c r="O163" s="92"/>
      <c r="P163" s="238">
        <f>O163*H163</f>
        <v>0</v>
      </c>
      <c r="Q163" s="238">
        <v>0</v>
      </c>
      <c r="R163" s="238">
        <f>Q163*H163</f>
        <v>0</v>
      </c>
      <c r="S163" s="238">
        <v>0</v>
      </c>
      <c r="T163" s="239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40" t="s">
        <v>260</v>
      </c>
      <c r="AT163" s="240" t="s">
        <v>256</v>
      </c>
      <c r="AU163" s="240" t="s">
        <v>76</v>
      </c>
      <c r="AY163" s="18" t="s">
        <v>253</v>
      </c>
      <c r="BE163" s="241">
        <f>IF(N163="základní",J163,0)</f>
        <v>0</v>
      </c>
      <c r="BF163" s="241">
        <f>IF(N163="snížená",J163,0)</f>
        <v>0</v>
      </c>
      <c r="BG163" s="241">
        <f>IF(N163="zákl. přenesená",J163,0)</f>
        <v>0</v>
      </c>
      <c r="BH163" s="241">
        <f>IF(N163="sníž. přenesená",J163,0)</f>
        <v>0</v>
      </c>
      <c r="BI163" s="241">
        <f>IF(N163="nulová",J163,0)</f>
        <v>0</v>
      </c>
      <c r="BJ163" s="18" t="s">
        <v>83</v>
      </c>
      <c r="BK163" s="241">
        <f>ROUND(I163*H163,2)</f>
        <v>0</v>
      </c>
      <c r="BL163" s="18" t="s">
        <v>260</v>
      </c>
      <c r="BM163" s="240" t="s">
        <v>740</v>
      </c>
    </row>
    <row r="164" s="2" customFormat="1" ht="16.5" customHeight="1">
      <c r="A164" s="39"/>
      <c r="B164" s="40"/>
      <c r="C164" s="229" t="s">
        <v>559</v>
      </c>
      <c r="D164" s="229" t="s">
        <v>256</v>
      </c>
      <c r="E164" s="230" t="s">
        <v>1473</v>
      </c>
      <c r="F164" s="231" t="s">
        <v>1474</v>
      </c>
      <c r="G164" s="232" t="s">
        <v>1372</v>
      </c>
      <c r="H164" s="233">
        <v>2</v>
      </c>
      <c r="I164" s="234"/>
      <c r="J164" s="235">
        <f>ROUND(I164*H164,2)</f>
        <v>0</v>
      </c>
      <c r="K164" s="231" t="s">
        <v>1</v>
      </c>
      <c r="L164" s="45"/>
      <c r="M164" s="236" t="s">
        <v>1</v>
      </c>
      <c r="N164" s="237" t="s">
        <v>41</v>
      </c>
      <c r="O164" s="92"/>
      <c r="P164" s="238">
        <f>O164*H164</f>
        <v>0</v>
      </c>
      <c r="Q164" s="238">
        <v>0</v>
      </c>
      <c r="R164" s="238">
        <f>Q164*H164</f>
        <v>0</v>
      </c>
      <c r="S164" s="238">
        <v>0</v>
      </c>
      <c r="T164" s="239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40" t="s">
        <v>260</v>
      </c>
      <c r="AT164" s="240" t="s">
        <v>256</v>
      </c>
      <c r="AU164" s="240" t="s">
        <v>76</v>
      </c>
      <c r="AY164" s="18" t="s">
        <v>253</v>
      </c>
      <c r="BE164" s="241">
        <f>IF(N164="základní",J164,0)</f>
        <v>0</v>
      </c>
      <c r="BF164" s="241">
        <f>IF(N164="snížená",J164,0)</f>
        <v>0</v>
      </c>
      <c r="BG164" s="241">
        <f>IF(N164="zákl. přenesená",J164,0)</f>
        <v>0</v>
      </c>
      <c r="BH164" s="241">
        <f>IF(N164="sníž. přenesená",J164,0)</f>
        <v>0</v>
      </c>
      <c r="BI164" s="241">
        <f>IF(N164="nulová",J164,0)</f>
        <v>0</v>
      </c>
      <c r="BJ164" s="18" t="s">
        <v>83</v>
      </c>
      <c r="BK164" s="241">
        <f>ROUND(I164*H164,2)</f>
        <v>0</v>
      </c>
      <c r="BL164" s="18" t="s">
        <v>260</v>
      </c>
      <c r="BM164" s="240" t="s">
        <v>748</v>
      </c>
    </row>
    <row r="165" s="2" customFormat="1" ht="21.75" customHeight="1">
      <c r="A165" s="39"/>
      <c r="B165" s="40"/>
      <c r="C165" s="229" t="s">
        <v>563</v>
      </c>
      <c r="D165" s="229" t="s">
        <v>256</v>
      </c>
      <c r="E165" s="230" t="s">
        <v>1475</v>
      </c>
      <c r="F165" s="231" t="s">
        <v>1476</v>
      </c>
      <c r="G165" s="232" t="s">
        <v>1372</v>
      </c>
      <c r="H165" s="233">
        <v>2</v>
      </c>
      <c r="I165" s="234"/>
      <c r="J165" s="235">
        <f>ROUND(I165*H165,2)</f>
        <v>0</v>
      </c>
      <c r="K165" s="231" t="s">
        <v>1</v>
      </c>
      <c r="L165" s="45"/>
      <c r="M165" s="236" t="s">
        <v>1</v>
      </c>
      <c r="N165" s="237" t="s">
        <v>41</v>
      </c>
      <c r="O165" s="92"/>
      <c r="P165" s="238">
        <f>O165*H165</f>
        <v>0</v>
      </c>
      <c r="Q165" s="238">
        <v>0</v>
      </c>
      <c r="R165" s="238">
        <f>Q165*H165</f>
        <v>0</v>
      </c>
      <c r="S165" s="238">
        <v>0</v>
      </c>
      <c r="T165" s="239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40" t="s">
        <v>260</v>
      </c>
      <c r="AT165" s="240" t="s">
        <v>256</v>
      </c>
      <c r="AU165" s="240" t="s">
        <v>76</v>
      </c>
      <c r="AY165" s="18" t="s">
        <v>253</v>
      </c>
      <c r="BE165" s="241">
        <f>IF(N165="základní",J165,0)</f>
        <v>0</v>
      </c>
      <c r="BF165" s="241">
        <f>IF(N165="snížená",J165,0)</f>
        <v>0</v>
      </c>
      <c r="BG165" s="241">
        <f>IF(N165="zákl. přenesená",J165,0)</f>
        <v>0</v>
      </c>
      <c r="BH165" s="241">
        <f>IF(N165="sníž. přenesená",J165,0)</f>
        <v>0</v>
      </c>
      <c r="BI165" s="241">
        <f>IF(N165="nulová",J165,0)</f>
        <v>0</v>
      </c>
      <c r="BJ165" s="18" t="s">
        <v>83</v>
      </c>
      <c r="BK165" s="241">
        <f>ROUND(I165*H165,2)</f>
        <v>0</v>
      </c>
      <c r="BL165" s="18" t="s">
        <v>260</v>
      </c>
      <c r="BM165" s="240" t="s">
        <v>756</v>
      </c>
    </row>
    <row r="166" s="2" customFormat="1" ht="44.25" customHeight="1">
      <c r="A166" s="39"/>
      <c r="B166" s="40"/>
      <c r="C166" s="229" t="s">
        <v>567</v>
      </c>
      <c r="D166" s="229" t="s">
        <v>256</v>
      </c>
      <c r="E166" s="230" t="s">
        <v>1477</v>
      </c>
      <c r="F166" s="231" t="s">
        <v>1478</v>
      </c>
      <c r="G166" s="232" t="s">
        <v>1372</v>
      </c>
      <c r="H166" s="233">
        <v>3</v>
      </c>
      <c r="I166" s="234"/>
      <c r="J166" s="235">
        <f>ROUND(I166*H166,2)</f>
        <v>0</v>
      </c>
      <c r="K166" s="231" t="s">
        <v>1</v>
      </c>
      <c r="L166" s="45"/>
      <c r="M166" s="236" t="s">
        <v>1</v>
      </c>
      <c r="N166" s="237" t="s">
        <v>41</v>
      </c>
      <c r="O166" s="92"/>
      <c r="P166" s="238">
        <f>O166*H166</f>
        <v>0</v>
      </c>
      <c r="Q166" s="238">
        <v>0</v>
      </c>
      <c r="R166" s="238">
        <f>Q166*H166</f>
        <v>0</v>
      </c>
      <c r="S166" s="238">
        <v>0</v>
      </c>
      <c r="T166" s="239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40" t="s">
        <v>260</v>
      </c>
      <c r="AT166" s="240" t="s">
        <v>256</v>
      </c>
      <c r="AU166" s="240" t="s">
        <v>76</v>
      </c>
      <c r="AY166" s="18" t="s">
        <v>253</v>
      </c>
      <c r="BE166" s="241">
        <f>IF(N166="základní",J166,0)</f>
        <v>0</v>
      </c>
      <c r="BF166" s="241">
        <f>IF(N166="snížená",J166,0)</f>
        <v>0</v>
      </c>
      <c r="BG166" s="241">
        <f>IF(N166="zákl. přenesená",J166,0)</f>
        <v>0</v>
      </c>
      <c r="BH166" s="241">
        <f>IF(N166="sníž. přenesená",J166,0)</f>
        <v>0</v>
      </c>
      <c r="BI166" s="241">
        <f>IF(N166="nulová",J166,0)</f>
        <v>0</v>
      </c>
      <c r="BJ166" s="18" t="s">
        <v>83</v>
      </c>
      <c r="BK166" s="241">
        <f>ROUND(I166*H166,2)</f>
        <v>0</v>
      </c>
      <c r="BL166" s="18" t="s">
        <v>260</v>
      </c>
      <c r="BM166" s="240" t="s">
        <v>764</v>
      </c>
    </row>
    <row r="167" s="2" customFormat="1" ht="33" customHeight="1">
      <c r="A167" s="39"/>
      <c r="B167" s="40"/>
      <c r="C167" s="229" t="s">
        <v>572</v>
      </c>
      <c r="D167" s="229" t="s">
        <v>256</v>
      </c>
      <c r="E167" s="230" t="s">
        <v>1479</v>
      </c>
      <c r="F167" s="231" t="s">
        <v>1480</v>
      </c>
      <c r="G167" s="232" t="s">
        <v>1372</v>
      </c>
      <c r="H167" s="233">
        <v>1</v>
      </c>
      <c r="I167" s="234"/>
      <c r="J167" s="235">
        <f>ROUND(I167*H167,2)</f>
        <v>0</v>
      </c>
      <c r="K167" s="231" t="s">
        <v>1</v>
      </c>
      <c r="L167" s="45"/>
      <c r="M167" s="236" t="s">
        <v>1</v>
      </c>
      <c r="N167" s="237" t="s">
        <v>41</v>
      </c>
      <c r="O167" s="92"/>
      <c r="P167" s="238">
        <f>O167*H167</f>
        <v>0</v>
      </c>
      <c r="Q167" s="238">
        <v>0</v>
      </c>
      <c r="R167" s="238">
        <f>Q167*H167</f>
        <v>0</v>
      </c>
      <c r="S167" s="238">
        <v>0</v>
      </c>
      <c r="T167" s="239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40" t="s">
        <v>260</v>
      </c>
      <c r="AT167" s="240" t="s">
        <v>256</v>
      </c>
      <c r="AU167" s="240" t="s">
        <v>76</v>
      </c>
      <c r="AY167" s="18" t="s">
        <v>253</v>
      </c>
      <c r="BE167" s="241">
        <f>IF(N167="základní",J167,0)</f>
        <v>0</v>
      </c>
      <c r="BF167" s="241">
        <f>IF(N167="snížená",J167,0)</f>
        <v>0</v>
      </c>
      <c r="BG167" s="241">
        <f>IF(N167="zákl. přenesená",J167,0)</f>
        <v>0</v>
      </c>
      <c r="BH167" s="241">
        <f>IF(N167="sníž. přenesená",J167,0)</f>
        <v>0</v>
      </c>
      <c r="BI167" s="241">
        <f>IF(N167="nulová",J167,0)</f>
        <v>0</v>
      </c>
      <c r="BJ167" s="18" t="s">
        <v>83</v>
      </c>
      <c r="BK167" s="241">
        <f>ROUND(I167*H167,2)</f>
        <v>0</v>
      </c>
      <c r="BL167" s="18" t="s">
        <v>260</v>
      </c>
      <c r="BM167" s="240" t="s">
        <v>772</v>
      </c>
    </row>
    <row r="168" s="2" customFormat="1" ht="24.15" customHeight="1">
      <c r="A168" s="39"/>
      <c r="B168" s="40"/>
      <c r="C168" s="229" t="s">
        <v>577</v>
      </c>
      <c r="D168" s="229" t="s">
        <v>256</v>
      </c>
      <c r="E168" s="230" t="s">
        <v>1481</v>
      </c>
      <c r="F168" s="231" t="s">
        <v>1482</v>
      </c>
      <c r="G168" s="232" t="s">
        <v>1372</v>
      </c>
      <c r="H168" s="233">
        <v>2</v>
      </c>
      <c r="I168" s="234"/>
      <c r="J168" s="235">
        <f>ROUND(I168*H168,2)</f>
        <v>0</v>
      </c>
      <c r="K168" s="231" t="s">
        <v>1</v>
      </c>
      <c r="L168" s="45"/>
      <c r="M168" s="236" t="s">
        <v>1</v>
      </c>
      <c r="N168" s="237" t="s">
        <v>41</v>
      </c>
      <c r="O168" s="92"/>
      <c r="P168" s="238">
        <f>O168*H168</f>
        <v>0</v>
      </c>
      <c r="Q168" s="238">
        <v>0</v>
      </c>
      <c r="R168" s="238">
        <f>Q168*H168</f>
        <v>0</v>
      </c>
      <c r="S168" s="238">
        <v>0</v>
      </c>
      <c r="T168" s="239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40" t="s">
        <v>260</v>
      </c>
      <c r="AT168" s="240" t="s">
        <v>256</v>
      </c>
      <c r="AU168" s="240" t="s">
        <v>76</v>
      </c>
      <c r="AY168" s="18" t="s">
        <v>253</v>
      </c>
      <c r="BE168" s="241">
        <f>IF(N168="základní",J168,0)</f>
        <v>0</v>
      </c>
      <c r="BF168" s="241">
        <f>IF(N168="snížená",J168,0)</f>
        <v>0</v>
      </c>
      <c r="BG168" s="241">
        <f>IF(N168="zákl. přenesená",J168,0)</f>
        <v>0</v>
      </c>
      <c r="BH168" s="241">
        <f>IF(N168="sníž. přenesená",J168,0)</f>
        <v>0</v>
      </c>
      <c r="BI168" s="241">
        <f>IF(N168="nulová",J168,0)</f>
        <v>0</v>
      </c>
      <c r="BJ168" s="18" t="s">
        <v>83</v>
      </c>
      <c r="BK168" s="241">
        <f>ROUND(I168*H168,2)</f>
        <v>0</v>
      </c>
      <c r="BL168" s="18" t="s">
        <v>260</v>
      </c>
      <c r="BM168" s="240" t="s">
        <v>780</v>
      </c>
    </row>
    <row r="169" s="2" customFormat="1" ht="16.5" customHeight="1">
      <c r="A169" s="39"/>
      <c r="B169" s="40"/>
      <c r="C169" s="229" t="s">
        <v>583</v>
      </c>
      <c r="D169" s="229" t="s">
        <v>256</v>
      </c>
      <c r="E169" s="230" t="s">
        <v>1483</v>
      </c>
      <c r="F169" s="231" t="s">
        <v>1484</v>
      </c>
      <c r="G169" s="232" t="s">
        <v>1372</v>
      </c>
      <c r="H169" s="233">
        <v>4</v>
      </c>
      <c r="I169" s="234"/>
      <c r="J169" s="235">
        <f>ROUND(I169*H169,2)</f>
        <v>0</v>
      </c>
      <c r="K169" s="231" t="s">
        <v>1</v>
      </c>
      <c r="L169" s="45"/>
      <c r="M169" s="236" t="s">
        <v>1</v>
      </c>
      <c r="N169" s="237" t="s">
        <v>41</v>
      </c>
      <c r="O169" s="92"/>
      <c r="P169" s="238">
        <f>O169*H169</f>
        <v>0</v>
      </c>
      <c r="Q169" s="238">
        <v>0</v>
      </c>
      <c r="R169" s="238">
        <f>Q169*H169</f>
        <v>0</v>
      </c>
      <c r="S169" s="238">
        <v>0</v>
      </c>
      <c r="T169" s="239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40" t="s">
        <v>260</v>
      </c>
      <c r="AT169" s="240" t="s">
        <v>256</v>
      </c>
      <c r="AU169" s="240" t="s">
        <v>76</v>
      </c>
      <c r="AY169" s="18" t="s">
        <v>253</v>
      </c>
      <c r="BE169" s="241">
        <f>IF(N169="základní",J169,0)</f>
        <v>0</v>
      </c>
      <c r="BF169" s="241">
        <f>IF(N169="snížená",J169,0)</f>
        <v>0</v>
      </c>
      <c r="BG169" s="241">
        <f>IF(N169="zákl. přenesená",J169,0)</f>
        <v>0</v>
      </c>
      <c r="BH169" s="241">
        <f>IF(N169="sníž. přenesená",J169,0)</f>
        <v>0</v>
      </c>
      <c r="BI169" s="241">
        <f>IF(N169="nulová",J169,0)</f>
        <v>0</v>
      </c>
      <c r="BJ169" s="18" t="s">
        <v>83</v>
      </c>
      <c r="BK169" s="241">
        <f>ROUND(I169*H169,2)</f>
        <v>0</v>
      </c>
      <c r="BL169" s="18" t="s">
        <v>260</v>
      </c>
      <c r="BM169" s="240" t="s">
        <v>795</v>
      </c>
    </row>
    <row r="170" s="2" customFormat="1" ht="24.15" customHeight="1">
      <c r="A170" s="39"/>
      <c r="B170" s="40"/>
      <c r="C170" s="229" t="s">
        <v>589</v>
      </c>
      <c r="D170" s="229" t="s">
        <v>256</v>
      </c>
      <c r="E170" s="230" t="s">
        <v>1485</v>
      </c>
      <c r="F170" s="231" t="s">
        <v>1486</v>
      </c>
      <c r="G170" s="232" t="s">
        <v>1372</v>
      </c>
      <c r="H170" s="233">
        <v>2</v>
      </c>
      <c r="I170" s="234"/>
      <c r="J170" s="235">
        <f>ROUND(I170*H170,2)</f>
        <v>0</v>
      </c>
      <c r="K170" s="231" t="s">
        <v>1</v>
      </c>
      <c r="L170" s="45"/>
      <c r="M170" s="302" t="s">
        <v>1</v>
      </c>
      <c r="N170" s="303" t="s">
        <v>41</v>
      </c>
      <c r="O170" s="304"/>
      <c r="P170" s="305">
        <f>O170*H170</f>
        <v>0</v>
      </c>
      <c r="Q170" s="305">
        <v>0</v>
      </c>
      <c r="R170" s="305">
        <f>Q170*H170</f>
        <v>0</v>
      </c>
      <c r="S170" s="305">
        <v>0</v>
      </c>
      <c r="T170" s="306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40" t="s">
        <v>260</v>
      </c>
      <c r="AT170" s="240" t="s">
        <v>256</v>
      </c>
      <c r="AU170" s="240" t="s">
        <v>76</v>
      </c>
      <c r="AY170" s="18" t="s">
        <v>253</v>
      </c>
      <c r="BE170" s="241">
        <f>IF(N170="základní",J170,0)</f>
        <v>0</v>
      </c>
      <c r="BF170" s="241">
        <f>IF(N170="snížená",J170,0)</f>
        <v>0</v>
      </c>
      <c r="BG170" s="241">
        <f>IF(N170="zákl. přenesená",J170,0)</f>
        <v>0</v>
      </c>
      <c r="BH170" s="241">
        <f>IF(N170="sníž. přenesená",J170,0)</f>
        <v>0</v>
      </c>
      <c r="BI170" s="241">
        <f>IF(N170="nulová",J170,0)</f>
        <v>0</v>
      </c>
      <c r="BJ170" s="18" t="s">
        <v>83</v>
      </c>
      <c r="BK170" s="241">
        <f>ROUND(I170*H170,2)</f>
        <v>0</v>
      </c>
      <c r="BL170" s="18" t="s">
        <v>260</v>
      </c>
      <c r="BM170" s="240" t="s">
        <v>804</v>
      </c>
    </row>
    <row r="171" s="2" customFormat="1" ht="6.96" customHeight="1">
      <c r="A171" s="39"/>
      <c r="B171" s="67"/>
      <c r="C171" s="68"/>
      <c r="D171" s="68"/>
      <c r="E171" s="68"/>
      <c r="F171" s="68"/>
      <c r="G171" s="68"/>
      <c r="H171" s="68"/>
      <c r="I171" s="68"/>
      <c r="J171" s="68"/>
      <c r="K171" s="68"/>
      <c r="L171" s="45"/>
      <c r="M171" s="39"/>
      <c r="O171" s="39"/>
      <c r="P171" s="39"/>
      <c r="Q171" s="39"/>
      <c r="R171" s="39"/>
      <c r="S171" s="39"/>
      <c r="T171" s="39"/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</row>
  </sheetData>
  <sheetProtection sheet="1" autoFilter="0" formatColumns="0" formatRows="0" objects="1" scenarios="1" spinCount="100000" saltValue="vQSmCmzEG7SuIjBDBxw93bQREjzkyhkmpwrUxhqpNGD5MUJzI1JScYHccT98aj4KmGdXApb1lDSVnefZn2DcVw==" hashValue="fVAczeuDuCjUxjB6SZVPc2IKeSiCa+hRCSrrA7DUVzSz3rvYAzTltK3SM1tuTbD6lIi7vXSwmtmiQPg3jdqUmg==" algorithmName="SHA-512" password="CC35"/>
  <autoFilter ref="C123:K170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0:H110"/>
    <mergeCell ref="E114:H114"/>
    <mergeCell ref="E112:H112"/>
    <mergeCell ref="E116:H116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106</v>
      </c>
    </row>
    <row r="3" s="1" customFormat="1" ht="6.96" customHeight="1">
      <c r="B3" s="149"/>
      <c r="C3" s="150"/>
      <c r="D3" s="150"/>
      <c r="E3" s="150"/>
      <c r="F3" s="150"/>
      <c r="G3" s="150"/>
      <c r="H3" s="150"/>
      <c r="I3" s="150"/>
      <c r="J3" s="150"/>
      <c r="K3" s="150"/>
      <c r="L3" s="21"/>
      <c r="AT3" s="18" t="s">
        <v>85</v>
      </c>
    </row>
    <row r="4" s="1" customFormat="1" ht="24.96" customHeight="1">
      <c r="B4" s="21"/>
      <c r="D4" s="151" t="s">
        <v>184</v>
      </c>
      <c r="L4" s="21"/>
      <c r="M4" s="152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3" t="s">
        <v>16</v>
      </c>
      <c r="L6" s="21"/>
    </row>
    <row r="7" s="1" customFormat="1" ht="16.5" customHeight="1">
      <c r="B7" s="21"/>
      <c r="E7" s="154" t="str">
        <f>'Rekapitulace stavby'!K6</f>
        <v>REKONSTRUKCE HOTELU KVĚTNICE - 3. etapa</v>
      </c>
      <c r="F7" s="153"/>
      <c r="G7" s="153"/>
      <c r="H7" s="153"/>
      <c r="L7" s="21"/>
    </row>
    <row r="8">
      <c r="B8" s="21"/>
      <c r="D8" s="153" t="s">
        <v>198</v>
      </c>
      <c r="L8" s="21"/>
    </row>
    <row r="9" s="1" customFormat="1" ht="16.5" customHeight="1">
      <c r="B9" s="21"/>
      <c r="E9" s="154" t="s">
        <v>202</v>
      </c>
      <c r="F9" s="1"/>
      <c r="G9" s="1"/>
      <c r="H9" s="1"/>
      <c r="L9" s="21"/>
    </row>
    <row r="10" s="1" customFormat="1" ht="12" customHeight="1">
      <c r="B10" s="21"/>
      <c r="D10" s="153" t="s">
        <v>206</v>
      </c>
      <c r="L10" s="21"/>
    </row>
    <row r="11" s="2" customFormat="1" ht="16.5" customHeight="1">
      <c r="A11" s="39"/>
      <c r="B11" s="45"/>
      <c r="C11" s="39"/>
      <c r="D11" s="39"/>
      <c r="E11" s="165" t="s">
        <v>1389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3" t="s">
        <v>1390</v>
      </c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6.5" customHeight="1">
      <c r="A13" s="39"/>
      <c r="B13" s="45"/>
      <c r="C13" s="39"/>
      <c r="D13" s="39"/>
      <c r="E13" s="155" t="s">
        <v>1487</v>
      </c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3" t="s">
        <v>18</v>
      </c>
      <c r="E15" s="39"/>
      <c r="F15" s="142" t="s">
        <v>1</v>
      </c>
      <c r="G15" s="39"/>
      <c r="H15" s="39"/>
      <c r="I15" s="153" t="s">
        <v>19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3" t="s">
        <v>20</v>
      </c>
      <c r="E16" s="39"/>
      <c r="F16" s="142" t="s">
        <v>21</v>
      </c>
      <c r="G16" s="39"/>
      <c r="H16" s="39"/>
      <c r="I16" s="153" t="s">
        <v>22</v>
      </c>
      <c r="J16" s="156" t="str">
        <f>'Rekapitulace stavby'!AN8</f>
        <v>15. 5. 2025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3" t="s">
        <v>24</v>
      </c>
      <c r="E18" s="39"/>
      <c r="F18" s="39"/>
      <c r="G18" s="39"/>
      <c r="H18" s="39"/>
      <c r="I18" s="153" t="s">
        <v>25</v>
      </c>
      <c r="J18" s="142" t="s">
        <v>1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2" t="s">
        <v>26</v>
      </c>
      <c r="F19" s="39"/>
      <c r="G19" s="39"/>
      <c r="H19" s="39"/>
      <c r="I19" s="153" t="s">
        <v>27</v>
      </c>
      <c r="J19" s="142" t="s">
        <v>1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3" t="s">
        <v>28</v>
      </c>
      <c r="E21" s="39"/>
      <c r="F21" s="39"/>
      <c r="G21" s="39"/>
      <c r="H21" s="39"/>
      <c r="I21" s="153" t="s">
        <v>25</v>
      </c>
      <c r="J21" s="34" t="str">
        <f>'Rekapitulace stavby'!AN13</f>
        <v>Vyplň údaj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'Rekapitulace stavby'!E14</f>
        <v>Vyplň údaj</v>
      </c>
      <c r="F22" s="142"/>
      <c r="G22" s="142"/>
      <c r="H22" s="142"/>
      <c r="I22" s="153" t="s">
        <v>27</v>
      </c>
      <c r="J22" s="34" t="str">
        <f>'Rekapitulace stavby'!AN14</f>
        <v>Vyplň údaj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3" t="s">
        <v>30</v>
      </c>
      <c r="E24" s="39"/>
      <c r="F24" s="39"/>
      <c r="G24" s="39"/>
      <c r="H24" s="39"/>
      <c r="I24" s="153" t="s">
        <v>25</v>
      </c>
      <c r="J24" s="142" t="s">
        <v>1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2" t="s">
        <v>31</v>
      </c>
      <c r="F25" s="39"/>
      <c r="G25" s="39"/>
      <c r="H25" s="39"/>
      <c r="I25" s="153" t="s">
        <v>27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3" t="s">
        <v>33</v>
      </c>
      <c r="E27" s="39"/>
      <c r="F27" s="39"/>
      <c r="G27" s="39"/>
      <c r="H27" s="39"/>
      <c r="I27" s="153" t="s">
        <v>25</v>
      </c>
      <c r="J27" s="142" t="str">
        <f>IF('Rekapitulace stavby'!AN19="","",'Rekapitulace stavby'!AN19)</f>
        <v/>
      </c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2" t="str">
        <f>IF('Rekapitulace stavby'!E20="","",'Rekapitulace stavby'!E20)</f>
        <v xml:space="preserve"> </v>
      </c>
      <c r="F28" s="39"/>
      <c r="G28" s="39"/>
      <c r="H28" s="39"/>
      <c r="I28" s="153" t="s">
        <v>27</v>
      </c>
      <c r="J28" s="142" t="str">
        <f>IF('Rekapitulace stavby'!AN20="","",'Rekapitulace stavby'!AN20)</f>
        <v/>
      </c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3" t="s">
        <v>35</v>
      </c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6.5" customHeight="1">
      <c r="A31" s="157"/>
      <c r="B31" s="158"/>
      <c r="C31" s="157"/>
      <c r="D31" s="157"/>
      <c r="E31" s="159" t="s">
        <v>1</v>
      </c>
      <c r="F31" s="159"/>
      <c r="G31" s="159"/>
      <c r="H31" s="159"/>
      <c r="I31" s="157"/>
      <c r="J31" s="157"/>
      <c r="K31" s="157"/>
      <c r="L31" s="160"/>
      <c r="S31" s="157"/>
      <c r="T31" s="157"/>
      <c r="U31" s="157"/>
      <c r="V31" s="157"/>
      <c r="W31" s="157"/>
      <c r="X31" s="157"/>
      <c r="Y31" s="157"/>
      <c r="Z31" s="157"/>
      <c r="AA31" s="157"/>
      <c r="AB31" s="157"/>
      <c r="AC31" s="157"/>
      <c r="AD31" s="157"/>
      <c r="AE31" s="157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1"/>
      <c r="E33" s="161"/>
      <c r="F33" s="161"/>
      <c r="G33" s="161"/>
      <c r="H33" s="161"/>
      <c r="I33" s="161"/>
      <c r="J33" s="161"/>
      <c r="K33" s="161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2" t="s">
        <v>36</v>
      </c>
      <c r="E34" s="39"/>
      <c r="F34" s="39"/>
      <c r="G34" s="39"/>
      <c r="H34" s="39"/>
      <c r="I34" s="39"/>
      <c r="J34" s="163">
        <f>ROUND(J124,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1"/>
      <c r="E35" s="161"/>
      <c r="F35" s="161"/>
      <c r="G35" s="161"/>
      <c r="H35" s="161"/>
      <c r="I35" s="161"/>
      <c r="J35" s="161"/>
      <c r="K35" s="161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4" t="s">
        <v>38</v>
      </c>
      <c r="G36" s="39"/>
      <c r="H36" s="39"/>
      <c r="I36" s="164" t="s">
        <v>37</v>
      </c>
      <c r="J36" s="164" t="s">
        <v>39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65" t="s">
        <v>40</v>
      </c>
      <c r="E37" s="153" t="s">
        <v>41</v>
      </c>
      <c r="F37" s="166">
        <f>ROUND((SUM(BE124:BE140)),  2)</f>
        <v>0</v>
      </c>
      <c r="G37" s="39"/>
      <c r="H37" s="39"/>
      <c r="I37" s="167">
        <v>0.20999999999999999</v>
      </c>
      <c r="J37" s="166">
        <f>ROUND(((SUM(BE124:BE140))*I37),  2)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53" t="s">
        <v>42</v>
      </c>
      <c r="F38" s="166">
        <f>ROUND((SUM(BF124:BF140)),  2)</f>
        <v>0</v>
      </c>
      <c r="G38" s="39"/>
      <c r="H38" s="39"/>
      <c r="I38" s="167">
        <v>0.12</v>
      </c>
      <c r="J38" s="166">
        <f>ROUND(((SUM(BF124:BF140))*I38),  2)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3" t="s">
        <v>43</v>
      </c>
      <c r="F39" s="166">
        <f>ROUND((SUM(BG124:BG140)),  2)</f>
        <v>0</v>
      </c>
      <c r="G39" s="39"/>
      <c r="H39" s="39"/>
      <c r="I39" s="167">
        <v>0.20999999999999999</v>
      </c>
      <c r="J39" s="166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3" t="s">
        <v>44</v>
      </c>
      <c r="F40" s="166">
        <f>ROUND((SUM(BH124:BH140)),  2)</f>
        <v>0</v>
      </c>
      <c r="G40" s="39"/>
      <c r="H40" s="39"/>
      <c r="I40" s="167">
        <v>0.12</v>
      </c>
      <c r="J40" s="166">
        <f>0</f>
        <v>0</v>
      </c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53" t="s">
        <v>45</v>
      </c>
      <c r="F41" s="166">
        <f>ROUND((SUM(BI124:BI140)),  2)</f>
        <v>0</v>
      </c>
      <c r="G41" s="39"/>
      <c r="H41" s="39"/>
      <c r="I41" s="167">
        <v>0</v>
      </c>
      <c r="J41" s="166">
        <f>0</f>
        <v>0</v>
      </c>
      <c r="K41" s="39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68"/>
      <c r="D43" s="169" t="s">
        <v>46</v>
      </c>
      <c r="E43" s="170"/>
      <c r="F43" s="170"/>
      <c r="G43" s="171" t="s">
        <v>47</v>
      </c>
      <c r="H43" s="172" t="s">
        <v>48</v>
      </c>
      <c r="I43" s="170"/>
      <c r="J43" s="173">
        <f>SUM(J34:J41)</f>
        <v>0</v>
      </c>
      <c r="K43" s="174"/>
      <c r="L43" s="64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64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5" t="s">
        <v>49</v>
      </c>
      <c r="E50" s="176"/>
      <c r="F50" s="176"/>
      <c r="G50" s="175" t="s">
        <v>50</v>
      </c>
      <c r="H50" s="176"/>
      <c r="I50" s="176"/>
      <c r="J50" s="176"/>
      <c r="K50" s="176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7" t="s">
        <v>51</v>
      </c>
      <c r="E61" s="178"/>
      <c r="F61" s="179" t="s">
        <v>52</v>
      </c>
      <c r="G61" s="177" t="s">
        <v>51</v>
      </c>
      <c r="H61" s="178"/>
      <c r="I61" s="178"/>
      <c r="J61" s="180" t="s">
        <v>52</v>
      </c>
      <c r="K61" s="178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5" t="s">
        <v>53</v>
      </c>
      <c r="E65" s="181"/>
      <c r="F65" s="181"/>
      <c r="G65" s="175" t="s">
        <v>54</v>
      </c>
      <c r="H65" s="181"/>
      <c r="I65" s="181"/>
      <c r="J65" s="181"/>
      <c r="K65" s="181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7" t="s">
        <v>51</v>
      </c>
      <c r="E76" s="178"/>
      <c r="F76" s="179" t="s">
        <v>52</v>
      </c>
      <c r="G76" s="177" t="s">
        <v>51</v>
      </c>
      <c r="H76" s="178"/>
      <c r="I76" s="178"/>
      <c r="J76" s="180" t="s">
        <v>52</v>
      </c>
      <c r="K76" s="178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2"/>
      <c r="C77" s="183"/>
      <c r="D77" s="183"/>
      <c r="E77" s="183"/>
      <c r="F77" s="183"/>
      <c r="G77" s="183"/>
      <c r="H77" s="183"/>
      <c r="I77" s="183"/>
      <c r="J77" s="183"/>
      <c r="K77" s="183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4"/>
      <c r="C81" s="185"/>
      <c r="D81" s="185"/>
      <c r="E81" s="185"/>
      <c r="F81" s="185"/>
      <c r="G81" s="185"/>
      <c r="H81" s="185"/>
      <c r="I81" s="185"/>
      <c r="J81" s="185"/>
      <c r="K81" s="185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217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6" t="str">
        <f>E7</f>
        <v>REKONSTRUKCE HOTELU KVĚTNICE - 3. etapa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198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1" customFormat="1" ht="16.5" customHeight="1">
      <c r="B87" s="22"/>
      <c r="C87" s="23"/>
      <c r="D87" s="23"/>
      <c r="E87" s="186" t="s">
        <v>202</v>
      </c>
      <c r="F87" s="23"/>
      <c r="G87" s="23"/>
      <c r="H87" s="23"/>
      <c r="I87" s="23"/>
      <c r="J87" s="23"/>
      <c r="K87" s="23"/>
      <c r="L87" s="21"/>
    </row>
    <row r="88" s="1" customFormat="1" ht="12" customHeight="1">
      <c r="B88" s="22"/>
      <c r="C88" s="33" t="s">
        <v>206</v>
      </c>
      <c r="D88" s="23"/>
      <c r="E88" s="23"/>
      <c r="F88" s="23"/>
      <c r="G88" s="23"/>
      <c r="H88" s="23"/>
      <c r="I88" s="23"/>
      <c r="J88" s="23"/>
      <c r="K88" s="23"/>
      <c r="L88" s="21"/>
    </row>
    <row r="89" s="2" customFormat="1" ht="16.5" customHeight="1">
      <c r="A89" s="39"/>
      <c r="B89" s="40"/>
      <c r="C89" s="41"/>
      <c r="D89" s="41"/>
      <c r="E89" s="310" t="s">
        <v>1389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12" customHeight="1">
      <c r="A90" s="39"/>
      <c r="B90" s="40"/>
      <c r="C90" s="33" t="s">
        <v>1390</v>
      </c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6.5" customHeight="1">
      <c r="A91" s="39"/>
      <c r="B91" s="40"/>
      <c r="C91" s="41"/>
      <c r="D91" s="41"/>
      <c r="E91" s="77" t="str">
        <f>E13</f>
        <v>D.1.4.4.2 - SP - Kamerový systém - společné prostory</v>
      </c>
      <c r="F91" s="41"/>
      <c r="G91" s="41"/>
      <c r="H91" s="41"/>
      <c r="I91" s="41"/>
      <c r="J91" s="41"/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2" customHeight="1">
      <c r="A93" s="39"/>
      <c r="B93" s="40"/>
      <c r="C93" s="33" t="s">
        <v>20</v>
      </c>
      <c r="D93" s="41"/>
      <c r="E93" s="41"/>
      <c r="F93" s="28" t="str">
        <f>F16</f>
        <v>Tišnov</v>
      </c>
      <c r="G93" s="41"/>
      <c r="H93" s="41"/>
      <c r="I93" s="33" t="s">
        <v>22</v>
      </c>
      <c r="J93" s="80" t="str">
        <f>IF(J16="","",J16)</f>
        <v>15. 5. 2025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25.65" customHeight="1">
      <c r="A95" s="39"/>
      <c r="B95" s="40"/>
      <c r="C95" s="33" t="s">
        <v>24</v>
      </c>
      <c r="D95" s="41"/>
      <c r="E95" s="41"/>
      <c r="F95" s="28" t="str">
        <f>E19</f>
        <v>Město Tišnov</v>
      </c>
      <c r="G95" s="41"/>
      <c r="H95" s="41"/>
      <c r="I95" s="33" t="s">
        <v>30</v>
      </c>
      <c r="J95" s="37" t="str">
        <f>E25</f>
        <v>BURIAN-KŘIVINKA ARCHITECTS</v>
      </c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15.15" customHeight="1">
      <c r="A96" s="39"/>
      <c r="B96" s="40"/>
      <c r="C96" s="33" t="s">
        <v>28</v>
      </c>
      <c r="D96" s="41"/>
      <c r="E96" s="41"/>
      <c r="F96" s="28" t="str">
        <f>IF(E22="","",E22)</f>
        <v>Vyplň údaj</v>
      </c>
      <c r="G96" s="41"/>
      <c r="H96" s="41"/>
      <c r="I96" s="33" t="s">
        <v>33</v>
      </c>
      <c r="J96" s="37" t="str">
        <f>E28</f>
        <v xml:space="preserve"> 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9.28" customHeight="1">
      <c r="A98" s="39"/>
      <c r="B98" s="40"/>
      <c r="C98" s="187" t="s">
        <v>218</v>
      </c>
      <c r="D98" s="188"/>
      <c r="E98" s="188"/>
      <c r="F98" s="188"/>
      <c r="G98" s="188"/>
      <c r="H98" s="188"/>
      <c r="I98" s="188"/>
      <c r="J98" s="189" t="s">
        <v>219</v>
      </c>
      <c r="K98" s="188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s="2" customFormat="1" ht="22.8" customHeight="1">
      <c r="A100" s="39"/>
      <c r="B100" s="40"/>
      <c r="C100" s="190" t="s">
        <v>220</v>
      </c>
      <c r="D100" s="41"/>
      <c r="E100" s="41"/>
      <c r="F100" s="41"/>
      <c r="G100" s="41"/>
      <c r="H100" s="41"/>
      <c r="I100" s="41"/>
      <c r="J100" s="111">
        <f>J124</f>
        <v>0</v>
      </c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221</v>
      </c>
    </row>
    <row r="101" s="2" customFormat="1" ht="21.84" customHeight="1">
      <c r="A101" s="39"/>
      <c r="B101" s="40"/>
      <c r="C101" s="41"/>
      <c r="D101" s="41"/>
      <c r="E101" s="41"/>
      <c r="F101" s="41"/>
      <c r="G101" s="41"/>
      <c r="H101" s="41"/>
      <c r="I101" s="41"/>
      <c r="J101" s="41"/>
      <c r="K101" s="41"/>
      <c r="L101" s="64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</row>
    <row r="102" s="2" customFormat="1" ht="6.96" customHeight="1">
      <c r="A102" s="39"/>
      <c r="B102" s="67"/>
      <c r="C102" s="68"/>
      <c r="D102" s="68"/>
      <c r="E102" s="68"/>
      <c r="F102" s="68"/>
      <c r="G102" s="68"/>
      <c r="H102" s="68"/>
      <c r="I102" s="68"/>
      <c r="J102" s="68"/>
      <c r="K102" s="68"/>
      <c r="L102" s="64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</row>
    <row r="106" s="2" customFormat="1" ht="6.96" customHeight="1">
      <c r="A106" s="39"/>
      <c r="B106" s="69"/>
      <c r="C106" s="70"/>
      <c r="D106" s="70"/>
      <c r="E106" s="70"/>
      <c r="F106" s="70"/>
      <c r="G106" s="70"/>
      <c r="H106" s="70"/>
      <c r="I106" s="70"/>
      <c r="J106" s="70"/>
      <c r="K106" s="70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="2" customFormat="1" ht="24.96" customHeight="1">
      <c r="A107" s="39"/>
      <c r="B107" s="40"/>
      <c r="C107" s="24" t="s">
        <v>238</v>
      </c>
      <c r="D107" s="41"/>
      <c r="E107" s="41"/>
      <c r="F107" s="41"/>
      <c r="G107" s="41"/>
      <c r="H107" s="41"/>
      <c r="I107" s="41"/>
      <c r="J107" s="41"/>
      <c r="K107" s="41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6.96" customHeight="1">
      <c r="A108" s="39"/>
      <c r="B108" s="40"/>
      <c r="C108" s="41"/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12" customHeight="1">
      <c r="A109" s="39"/>
      <c r="B109" s="40"/>
      <c r="C109" s="33" t="s">
        <v>16</v>
      </c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16.5" customHeight="1">
      <c r="A110" s="39"/>
      <c r="B110" s="40"/>
      <c r="C110" s="41"/>
      <c r="D110" s="41"/>
      <c r="E110" s="186" t="str">
        <f>E7</f>
        <v>REKONSTRUKCE HOTELU KVĚTNICE - 3. etapa</v>
      </c>
      <c r="F110" s="33"/>
      <c r="G110" s="33"/>
      <c r="H110" s="33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1" customFormat="1" ht="12" customHeight="1">
      <c r="B111" s="22"/>
      <c r="C111" s="33" t="s">
        <v>198</v>
      </c>
      <c r="D111" s="23"/>
      <c r="E111" s="23"/>
      <c r="F111" s="23"/>
      <c r="G111" s="23"/>
      <c r="H111" s="23"/>
      <c r="I111" s="23"/>
      <c r="J111" s="23"/>
      <c r="K111" s="23"/>
      <c r="L111" s="21"/>
    </row>
    <row r="112" s="1" customFormat="1" ht="16.5" customHeight="1">
      <c r="B112" s="22"/>
      <c r="C112" s="23"/>
      <c r="D112" s="23"/>
      <c r="E112" s="186" t="s">
        <v>202</v>
      </c>
      <c r="F112" s="23"/>
      <c r="G112" s="23"/>
      <c r="H112" s="23"/>
      <c r="I112" s="23"/>
      <c r="J112" s="23"/>
      <c r="K112" s="23"/>
      <c r="L112" s="21"/>
    </row>
    <row r="113" s="1" customFormat="1" ht="12" customHeight="1">
      <c r="B113" s="22"/>
      <c r="C113" s="33" t="s">
        <v>206</v>
      </c>
      <c r="D113" s="23"/>
      <c r="E113" s="23"/>
      <c r="F113" s="23"/>
      <c r="G113" s="23"/>
      <c r="H113" s="23"/>
      <c r="I113" s="23"/>
      <c r="J113" s="23"/>
      <c r="K113" s="23"/>
      <c r="L113" s="21"/>
    </row>
    <row r="114" s="2" customFormat="1" ht="16.5" customHeight="1">
      <c r="A114" s="39"/>
      <c r="B114" s="40"/>
      <c r="C114" s="41"/>
      <c r="D114" s="41"/>
      <c r="E114" s="310" t="s">
        <v>1389</v>
      </c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2" customHeight="1">
      <c r="A115" s="39"/>
      <c r="B115" s="40"/>
      <c r="C115" s="33" t="s">
        <v>1390</v>
      </c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6.5" customHeight="1">
      <c r="A116" s="39"/>
      <c r="B116" s="40"/>
      <c r="C116" s="41"/>
      <c r="D116" s="41"/>
      <c r="E116" s="77" t="str">
        <f>E13</f>
        <v>D.1.4.4.2 - SP - Kamerový systém - společné prostory</v>
      </c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6.96" customHeight="1">
      <c r="A117" s="39"/>
      <c r="B117" s="40"/>
      <c r="C117" s="41"/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2" customHeight="1">
      <c r="A118" s="39"/>
      <c r="B118" s="40"/>
      <c r="C118" s="33" t="s">
        <v>20</v>
      </c>
      <c r="D118" s="41"/>
      <c r="E118" s="41"/>
      <c r="F118" s="28" t="str">
        <f>F16</f>
        <v>Tišnov</v>
      </c>
      <c r="G118" s="41"/>
      <c r="H118" s="41"/>
      <c r="I118" s="33" t="s">
        <v>22</v>
      </c>
      <c r="J118" s="80" t="str">
        <f>IF(J16="","",J16)</f>
        <v>15. 5. 2025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6.96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25.65" customHeight="1">
      <c r="A120" s="39"/>
      <c r="B120" s="40"/>
      <c r="C120" s="33" t="s">
        <v>24</v>
      </c>
      <c r="D120" s="41"/>
      <c r="E120" s="41"/>
      <c r="F120" s="28" t="str">
        <f>E19</f>
        <v>Město Tišnov</v>
      </c>
      <c r="G120" s="41"/>
      <c r="H120" s="41"/>
      <c r="I120" s="33" t="s">
        <v>30</v>
      </c>
      <c r="J120" s="37" t="str">
        <f>E25</f>
        <v>BURIAN-KŘIVINKA ARCHITECTS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5.15" customHeight="1">
      <c r="A121" s="39"/>
      <c r="B121" s="40"/>
      <c r="C121" s="33" t="s">
        <v>28</v>
      </c>
      <c r="D121" s="41"/>
      <c r="E121" s="41"/>
      <c r="F121" s="28" t="str">
        <f>IF(E22="","",E22)</f>
        <v>Vyplň údaj</v>
      </c>
      <c r="G121" s="41"/>
      <c r="H121" s="41"/>
      <c r="I121" s="33" t="s">
        <v>33</v>
      </c>
      <c r="J121" s="37" t="str">
        <f>E28</f>
        <v xml:space="preserve"> </v>
      </c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0.32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11" customFormat="1" ht="29.28" customHeight="1">
      <c r="A123" s="202"/>
      <c r="B123" s="203"/>
      <c r="C123" s="204" t="s">
        <v>239</v>
      </c>
      <c r="D123" s="205" t="s">
        <v>61</v>
      </c>
      <c r="E123" s="205" t="s">
        <v>57</v>
      </c>
      <c r="F123" s="205" t="s">
        <v>58</v>
      </c>
      <c r="G123" s="205" t="s">
        <v>240</v>
      </c>
      <c r="H123" s="205" t="s">
        <v>241</v>
      </c>
      <c r="I123" s="205" t="s">
        <v>242</v>
      </c>
      <c r="J123" s="205" t="s">
        <v>219</v>
      </c>
      <c r="K123" s="206" t="s">
        <v>243</v>
      </c>
      <c r="L123" s="207"/>
      <c r="M123" s="101" t="s">
        <v>1</v>
      </c>
      <c r="N123" s="102" t="s">
        <v>40</v>
      </c>
      <c r="O123" s="102" t="s">
        <v>244</v>
      </c>
      <c r="P123" s="102" t="s">
        <v>245</v>
      </c>
      <c r="Q123" s="102" t="s">
        <v>246</v>
      </c>
      <c r="R123" s="102" t="s">
        <v>247</v>
      </c>
      <c r="S123" s="102" t="s">
        <v>248</v>
      </c>
      <c r="T123" s="103" t="s">
        <v>249</v>
      </c>
      <c r="U123" s="202"/>
      <c r="V123" s="202"/>
      <c r="W123" s="202"/>
      <c r="X123" s="202"/>
      <c r="Y123" s="202"/>
      <c r="Z123" s="202"/>
      <c r="AA123" s="202"/>
      <c r="AB123" s="202"/>
      <c r="AC123" s="202"/>
      <c r="AD123" s="202"/>
      <c r="AE123" s="202"/>
    </row>
    <row r="124" s="2" customFormat="1" ht="22.8" customHeight="1">
      <c r="A124" s="39"/>
      <c r="B124" s="40"/>
      <c r="C124" s="108" t="s">
        <v>250</v>
      </c>
      <c r="D124" s="41"/>
      <c r="E124" s="41"/>
      <c r="F124" s="41"/>
      <c r="G124" s="41"/>
      <c r="H124" s="41"/>
      <c r="I124" s="41"/>
      <c r="J124" s="208">
        <f>BK124</f>
        <v>0</v>
      </c>
      <c r="K124" s="41"/>
      <c r="L124" s="45"/>
      <c r="M124" s="104"/>
      <c r="N124" s="209"/>
      <c r="O124" s="105"/>
      <c r="P124" s="210">
        <f>SUM(P125:P140)</f>
        <v>0</v>
      </c>
      <c r="Q124" s="105"/>
      <c r="R124" s="210">
        <f>SUM(R125:R140)</f>
        <v>0</v>
      </c>
      <c r="S124" s="105"/>
      <c r="T124" s="211">
        <f>SUM(T125:T140)</f>
        <v>0</v>
      </c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T124" s="18" t="s">
        <v>75</v>
      </c>
      <c r="AU124" s="18" t="s">
        <v>221</v>
      </c>
      <c r="BK124" s="212">
        <f>SUM(BK125:BK140)</f>
        <v>0</v>
      </c>
    </row>
    <row r="125" s="2" customFormat="1" ht="16.5" customHeight="1">
      <c r="A125" s="39"/>
      <c r="B125" s="40"/>
      <c r="C125" s="229" t="s">
        <v>83</v>
      </c>
      <c r="D125" s="229" t="s">
        <v>256</v>
      </c>
      <c r="E125" s="230" t="s">
        <v>1488</v>
      </c>
      <c r="F125" s="231" t="s">
        <v>1489</v>
      </c>
      <c r="G125" s="232" t="s">
        <v>187</v>
      </c>
      <c r="H125" s="233">
        <v>605</v>
      </c>
      <c r="I125" s="234"/>
      <c r="J125" s="235">
        <f>ROUND(I125*H125,2)</f>
        <v>0</v>
      </c>
      <c r="K125" s="231" t="s">
        <v>1</v>
      </c>
      <c r="L125" s="45"/>
      <c r="M125" s="236" t="s">
        <v>1</v>
      </c>
      <c r="N125" s="237" t="s">
        <v>41</v>
      </c>
      <c r="O125" s="92"/>
      <c r="P125" s="238">
        <f>O125*H125</f>
        <v>0</v>
      </c>
      <c r="Q125" s="238">
        <v>0</v>
      </c>
      <c r="R125" s="238">
        <f>Q125*H125</f>
        <v>0</v>
      </c>
      <c r="S125" s="238">
        <v>0</v>
      </c>
      <c r="T125" s="239">
        <f>S125*H125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R125" s="240" t="s">
        <v>260</v>
      </c>
      <c r="AT125" s="240" t="s">
        <v>256</v>
      </c>
      <c r="AU125" s="240" t="s">
        <v>76</v>
      </c>
      <c r="AY125" s="18" t="s">
        <v>253</v>
      </c>
      <c r="BE125" s="241">
        <f>IF(N125="základní",J125,0)</f>
        <v>0</v>
      </c>
      <c r="BF125" s="241">
        <f>IF(N125="snížená",J125,0)</f>
        <v>0</v>
      </c>
      <c r="BG125" s="241">
        <f>IF(N125="zákl. přenesená",J125,0)</f>
        <v>0</v>
      </c>
      <c r="BH125" s="241">
        <f>IF(N125="sníž. přenesená",J125,0)</f>
        <v>0</v>
      </c>
      <c r="BI125" s="241">
        <f>IF(N125="nulová",J125,0)</f>
        <v>0</v>
      </c>
      <c r="BJ125" s="18" t="s">
        <v>83</v>
      </c>
      <c r="BK125" s="241">
        <f>ROUND(I125*H125,2)</f>
        <v>0</v>
      </c>
      <c r="BL125" s="18" t="s">
        <v>260</v>
      </c>
      <c r="BM125" s="240" t="s">
        <v>85</v>
      </c>
    </row>
    <row r="126" s="2" customFormat="1" ht="16.5" customHeight="1">
      <c r="A126" s="39"/>
      <c r="B126" s="40"/>
      <c r="C126" s="229" t="s">
        <v>102</v>
      </c>
      <c r="D126" s="229" t="s">
        <v>256</v>
      </c>
      <c r="E126" s="230" t="s">
        <v>1412</v>
      </c>
      <c r="F126" s="231" t="s">
        <v>1413</v>
      </c>
      <c r="G126" s="232" t="s">
        <v>187</v>
      </c>
      <c r="H126" s="233">
        <v>147</v>
      </c>
      <c r="I126" s="234"/>
      <c r="J126" s="235">
        <f>ROUND(I126*H126,2)</f>
        <v>0</v>
      </c>
      <c r="K126" s="231" t="s">
        <v>1</v>
      </c>
      <c r="L126" s="45"/>
      <c r="M126" s="236" t="s">
        <v>1</v>
      </c>
      <c r="N126" s="237" t="s">
        <v>41</v>
      </c>
      <c r="O126" s="92"/>
      <c r="P126" s="238">
        <f>O126*H126</f>
        <v>0</v>
      </c>
      <c r="Q126" s="238">
        <v>0</v>
      </c>
      <c r="R126" s="238">
        <f>Q126*H126</f>
        <v>0</v>
      </c>
      <c r="S126" s="238">
        <v>0</v>
      </c>
      <c r="T126" s="239">
        <f>S126*H126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R126" s="240" t="s">
        <v>260</v>
      </c>
      <c r="AT126" s="240" t="s">
        <v>256</v>
      </c>
      <c r="AU126" s="240" t="s">
        <v>76</v>
      </c>
      <c r="AY126" s="18" t="s">
        <v>253</v>
      </c>
      <c r="BE126" s="241">
        <f>IF(N126="základní",J126,0)</f>
        <v>0</v>
      </c>
      <c r="BF126" s="241">
        <f>IF(N126="snížená",J126,0)</f>
        <v>0</v>
      </c>
      <c r="BG126" s="241">
        <f>IF(N126="zákl. přenesená",J126,0)</f>
        <v>0</v>
      </c>
      <c r="BH126" s="241">
        <f>IF(N126="sníž. přenesená",J126,0)</f>
        <v>0</v>
      </c>
      <c r="BI126" s="241">
        <f>IF(N126="nulová",J126,0)</f>
        <v>0</v>
      </c>
      <c r="BJ126" s="18" t="s">
        <v>83</v>
      </c>
      <c r="BK126" s="241">
        <f>ROUND(I126*H126,2)</f>
        <v>0</v>
      </c>
      <c r="BL126" s="18" t="s">
        <v>260</v>
      </c>
      <c r="BM126" s="240" t="s">
        <v>260</v>
      </c>
    </row>
    <row r="127" s="2" customFormat="1" ht="16.5" customHeight="1">
      <c r="A127" s="39"/>
      <c r="B127" s="40"/>
      <c r="C127" s="229" t="s">
        <v>260</v>
      </c>
      <c r="D127" s="229" t="s">
        <v>256</v>
      </c>
      <c r="E127" s="230" t="s">
        <v>1490</v>
      </c>
      <c r="F127" s="231" t="s">
        <v>1491</v>
      </c>
      <c r="G127" s="232" t="s">
        <v>187</v>
      </c>
      <c r="H127" s="233">
        <v>23</v>
      </c>
      <c r="I127" s="234"/>
      <c r="J127" s="235">
        <f>ROUND(I127*H127,2)</f>
        <v>0</v>
      </c>
      <c r="K127" s="231" t="s">
        <v>1</v>
      </c>
      <c r="L127" s="45"/>
      <c r="M127" s="236" t="s">
        <v>1</v>
      </c>
      <c r="N127" s="237" t="s">
        <v>41</v>
      </c>
      <c r="O127" s="92"/>
      <c r="P127" s="238">
        <f>O127*H127</f>
        <v>0</v>
      </c>
      <c r="Q127" s="238">
        <v>0</v>
      </c>
      <c r="R127" s="238">
        <f>Q127*H127</f>
        <v>0</v>
      </c>
      <c r="S127" s="238">
        <v>0</v>
      </c>
      <c r="T127" s="239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40" t="s">
        <v>260</v>
      </c>
      <c r="AT127" s="240" t="s">
        <v>256</v>
      </c>
      <c r="AU127" s="240" t="s">
        <v>76</v>
      </c>
      <c r="AY127" s="18" t="s">
        <v>253</v>
      </c>
      <c r="BE127" s="241">
        <f>IF(N127="základní",J127,0)</f>
        <v>0</v>
      </c>
      <c r="BF127" s="241">
        <f>IF(N127="snížená",J127,0)</f>
        <v>0</v>
      </c>
      <c r="BG127" s="241">
        <f>IF(N127="zákl. přenesená",J127,0)</f>
        <v>0</v>
      </c>
      <c r="BH127" s="241">
        <f>IF(N127="sníž. přenesená",J127,0)</f>
        <v>0</v>
      </c>
      <c r="BI127" s="241">
        <f>IF(N127="nulová",J127,0)</f>
        <v>0</v>
      </c>
      <c r="BJ127" s="18" t="s">
        <v>83</v>
      </c>
      <c r="BK127" s="241">
        <f>ROUND(I127*H127,2)</f>
        <v>0</v>
      </c>
      <c r="BL127" s="18" t="s">
        <v>260</v>
      </c>
      <c r="BM127" s="240" t="s">
        <v>254</v>
      </c>
    </row>
    <row r="128" s="2" customFormat="1" ht="16.5" customHeight="1">
      <c r="A128" s="39"/>
      <c r="B128" s="40"/>
      <c r="C128" s="229" t="s">
        <v>288</v>
      </c>
      <c r="D128" s="229" t="s">
        <v>256</v>
      </c>
      <c r="E128" s="230" t="s">
        <v>1416</v>
      </c>
      <c r="F128" s="231" t="s">
        <v>1417</v>
      </c>
      <c r="G128" s="232" t="s">
        <v>1372</v>
      </c>
      <c r="H128" s="233">
        <v>160</v>
      </c>
      <c r="I128" s="234"/>
      <c r="J128" s="235">
        <f>ROUND(I128*H128,2)</f>
        <v>0</v>
      </c>
      <c r="K128" s="231" t="s">
        <v>1</v>
      </c>
      <c r="L128" s="45"/>
      <c r="M128" s="236" t="s">
        <v>1</v>
      </c>
      <c r="N128" s="237" t="s">
        <v>41</v>
      </c>
      <c r="O128" s="92"/>
      <c r="P128" s="238">
        <f>O128*H128</f>
        <v>0</v>
      </c>
      <c r="Q128" s="238">
        <v>0</v>
      </c>
      <c r="R128" s="238">
        <f>Q128*H128</f>
        <v>0</v>
      </c>
      <c r="S128" s="238">
        <v>0</v>
      </c>
      <c r="T128" s="239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40" t="s">
        <v>260</v>
      </c>
      <c r="AT128" s="240" t="s">
        <v>256</v>
      </c>
      <c r="AU128" s="240" t="s">
        <v>76</v>
      </c>
      <c r="AY128" s="18" t="s">
        <v>253</v>
      </c>
      <c r="BE128" s="241">
        <f>IF(N128="základní",J128,0)</f>
        <v>0</v>
      </c>
      <c r="BF128" s="241">
        <f>IF(N128="snížená",J128,0)</f>
        <v>0</v>
      </c>
      <c r="BG128" s="241">
        <f>IF(N128="zákl. přenesená",J128,0)</f>
        <v>0</v>
      </c>
      <c r="BH128" s="241">
        <f>IF(N128="sníž. přenesená",J128,0)</f>
        <v>0</v>
      </c>
      <c r="BI128" s="241">
        <f>IF(N128="nulová",J128,0)</f>
        <v>0</v>
      </c>
      <c r="BJ128" s="18" t="s">
        <v>83</v>
      </c>
      <c r="BK128" s="241">
        <f>ROUND(I128*H128,2)</f>
        <v>0</v>
      </c>
      <c r="BL128" s="18" t="s">
        <v>260</v>
      </c>
      <c r="BM128" s="240" t="s">
        <v>328</v>
      </c>
    </row>
    <row r="129" s="2" customFormat="1" ht="16.5" customHeight="1">
      <c r="A129" s="39"/>
      <c r="B129" s="40"/>
      <c r="C129" s="229" t="s">
        <v>254</v>
      </c>
      <c r="D129" s="229" t="s">
        <v>256</v>
      </c>
      <c r="E129" s="230" t="s">
        <v>1418</v>
      </c>
      <c r="F129" s="231" t="s">
        <v>1419</v>
      </c>
      <c r="G129" s="232" t="s">
        <v>1372</v>
      </c>
      <c r="H129" s="233">
        <v>20</v>
      </c>
      <c r="I129" s="234"/>
      <c r="J129" s="235">
        <f>ROUND(I129*H129,2)</f>
        <v>0</v>
      </c>
      <c r="K129" s="231" t="s">
        <v>1</v>
      </c>
      <c r="L129" s="45"/>
      <c r="M129" s="236" t="s">
        <v>1</v>
      </c>
      <c r="N129" s="237" t="s">
        <v>41</v>
      </c>
      <c r="O129" s="92"/>
      <c r="P129" s="238">
        <f>O129*H129</f>
        <v>0</v>
      </c>
      <c r="Q129" s="238">
        <v>0</v>
      </c>
      <c r="R129" s="238">
        <f>Q129*H129</f>
        <v>0</v>
      </c>
      <c r="S129" s="238">
        <v>0</v>
      </c>
      <c r="T129" s="239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40" t="s">
        <v>260</v>
      </c>
      <c r="AT129" s="240" t="s">
        <v>256</v>
      </c>
      <c r="AU129" s="240" t="s">
        <v>76</v>
      </c>
      <c r="AY129" s="18" t="s">
        <v>253</v>
      </c>
      <c r="BE129" s="241">
        <f>IF(N129="základní",J129,0)</f>
        <v>0</v>
      </c>
      <c r="BF129" s="241">
        <f>IF(N129="snížená",J129,0)</f>
        <v>0</v>
      </c>
      <c r="BG129" s="241">
        <f>IF(N129="zákl. přenesená",J129,0)</f>
        <v>0</v>
      </c>
      <c r="BH129" s="241">
        <f>IF(N129="sníž. přenesená",J129,0)</f>
        <v>0</v>
      </c>
      <c r="BI129" s="241">
        <f>IF(N129="nulová",J129,0)</f>
        <v>0</v>
      </c>
      <c r="BJ129" s="18" t="s">
        <v>83</v>
      </c>
      <c r="BK129" s="241">
        <f>ROUND(I129*H129,2)</f>
        <v>0</v>
      </c>
      <c r="BL129" s="18" t="s">
        <v>260</v>
      </c>
      <c r="BM129" s="240" t="s">
        <v>375</v>
      </c>
    </row>
    <row r="130" s="2" customFormat="1" ht="16.5" customHeight="1">
      <c r="A130" s="39"/>
      <c r="B130" s="40"/>
      <c r="C130" s="229" t="s">
        <v>361</v>
      </c>
      <c r="D130" s="229" t="s">
        <v>256</v>
      </c>
      <c r="E130" s="230" t="s">
        <v>1444</v>
      </c>
      <c r="F130" s="231" t="s">
        <v>1445</v>
      </c>
      <c r="G130" s="232" t="s">
        <v>1372</v>
      </c>
      <c r="H130" s="233">
        <v>10</v>
      </c>
      <c r="I130" s="234"/>
      <c r="J130" s="235">
        <f>ROUND(I130*H130,2)</f>
        <v>0</v>
      </c>
      <c r="K130" s="231" t="s">
        <v>1</v>
      </c>
      <c r="L130" s="45"/>
      <c r="M130" s="236" t="s">
        <v>1</v>
      </c>
      <c r="N130" s="237" t="s">
        <v>41</v>
      </c>
      <c r="O130" s="92"/>
      <c r="P130" s="238">
        <f>O130*H130</f>
        <v>0</v>
      </c>
      <c r="Q130" s="238">
        <v>0</v>
      </c>
      <c r="R130" s="238">
        <f>Q130*H130</f>
        <v>0</v>
      </c>
      <c r="S130" s="238">
        <v>0</v>
      </c>
      <c r="T130" s="239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40" t="s">
        <v>260</v>
      </c>
      <c r="AT130" s="240" t="s">
        <v>256</v>
      </c>
      <c r="AU130" s="240" t="s">
        <v>76</v>
      </c>
      <c r="AY130" s="18" t="s">
        <v>253</v>
      </c>
      <c r="BE130" s="241">
        <f>IF(N130="základní",J130,0)</f>
        <v>0</v>
      </c>
      <c r="BF130" s="241">
        <f>IF(N130="snížená",J130,0)</f>
        <v>0</v>
      </c>
      <c r="BG130" s="241">
        <f>IF(N130="zákl. přenesená",J130,0)</f>
        <v>0</v>
      </c>
      <c r="BH130" s="241">
        <f>IF(N130="sníž. přenesená",J130,0)</f>
        <v>0</v>
      </c>
      <c r="BI130" s="241">
        <f>IF(N130="nulová",J130,0)</f>
        <v>0</v>
      </c>
      <c r="BJ130" s="18" t="s">
        <v>83</v>
      </c>
      <c r="BK130" s="241">
        <f>ROUND(I130*H130,2)</f>
        <v>0</v>
      </c>
      <c r="BL130" s="18" t="s">
        <v>260</v>
      </c>
      <c r="BM130" s="240" t="s">
        <v>8</v>
      </c>
    </row>
    <row r="131" s="2" customFormat="1" ht="16.5" customHeight="1">
      <c r="A131" s="39"/>
      <c r="B131" s="40"/>
      <c r="C131" s="229" t="s">
        <v>328</v>
      </c>
      <c r="D131" s="229" t="s">
        <v>256</v>
      </c>
      <c r="E131" s="230" t="s">
        <v>1446</v>
      </c>
      <c r="F131" s="231" t="s">
        <v>1447</v>
      </c>
      <c r="G131" s="232" t="s">
        <v>1372</v>
      </c>
      <c r="H131" s="233">
        <v>20</v>
      </c>
      <c r="I131" s="234"/>
      <c r="J131" s="235">
        <f>ROUND(I131*H131,2)</f>
        <v>0</v>
      </c>
      <c r="K131" s="231" t="s">
        <v>1</v>
      </c>
      <c r="L131" s="45"/>
      <c r="M131" s="236" t="s">
        <v>1</v>
      </c>
      <c r="N131" s="237" t="s">
        <v>41</v>
      </c>
      <c r="O131" s="92"/>
      <c r="P131" s="238">
        <f>O131*H131</f>
        <v>0</v>
      </c>
      <c r="Q131" s="238">
        <v>0</v>
      </c>
      <c r="R131" s="238">
        <f>Q131*H131</f>
        <v>0</v>
      </c>
      <c r="S131" s="238">
        <v>0</v>
      </c>
      <c r="T131" s="239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40" t="s">
        <v>260</v>
      </c>
      <c r="AT131" s="240" t="s">
        <v>256</v>
      </c>
      <c r="AU131" s="240" t="s">
        <v>76</v>
      </c>
      <c r="AY131" s="18" t="s">
        <v>253</v>
      </c>
      <c r="BE131" s="241">
        <f>IF(N131="základní",J131,0)</f>
        <v>0</v>
      </c>
      <c r="BF131" s="241">
        <f>IF(N131="snížená",J131,0)</f>
        <v>0</v>
      </c>
      <c r="BG131" s="241">
        <f>IF(N131="zákl. přenesená",J131,0)</f>
        <v>0</v>
      </c>
      <c r="BH131" s="241">
        <f>IF(N131="sníž. přenesená",J131,0)</f>
        <v>0</v>
      </c>
      <c r="BI131" s="241">
        <f>IF(N131="nulová",J131,0)</f>
        <v>0</v>
      </c>
      <c r="BJ131" s="18" t="s">
        <v>83</v>
      </c>
      <c r="BK131" s="241">
        <f>ROUND(I131*H131,2)</f>
        <v>0</v>
      </c>
      <c r="BL131" s="18" t="s">
        <v>260</v>
      </c>
      <c r="BM131" s="240" t="s">
        <v>390</v>
      </c>
    </row>
    <row r="132" s="2" customFormat="1" ht="16.5" customHeight="1">
      <c r="A132" s="39"/>
      <c r="B132" s="40"/>
      <c r="C132" s="229" t="s">
        <v>305</v>
      </c>
      <c r="D132" s="229" t="s">
        <v>256</v>
      </c>
      <c r="E132" s="230" t="s">
        <v>1492</v>
      </c>
      <c r="F132" s="231" t="s">
        <v>1493</v>
      </c>
      <c r="G132" s="232" t="s">
        <v>1372</v>
      </c>
      <c r="H132" s="233">
        <v>10</v>
      </c>
      <c r="I132" s="234"/>
      <c r="J132" s="235">
        <f>ROUND(I132*H132,2)</f>
        <v>0</v>
      </c>
      <c r="K132" s="231" t="s">
        <v>1</v>
      </c>
      <c r="L132" s="45"/>
      <c r="M132" s="236" t="s">
        <v>1</v>
      </c>
      <c r="N132" s="237" t="s">
        <v>41</v>
      </c>
      <c r="O132" s="92"/>
      <c r="P132" s="238">
        <f>O132*H132</f>
        <v>0</v>
      </c>
      <c r="Q132" s="238">
        <v>0</v>
      </c>
      <c r="R132" s="238">
        <f>Q132*H132</f>
        <v>0</v>
      </c>
      <c r="S132" s="238">
        <v>0</v>
      </c>
      <c r="T132" s="239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40" t="s">
        <v>260</v>
      </c>
      <c r="AT132" s="240" t="s">
        <v>256</v>
      </c>
      <c r="AU132" s="240" t="s">
        <v>76</v>
      </c>
      <c r="AY132" s="18" t="s">
        <v>253</v>
      </c>
      <c r="BE132" s="241">
        <f>IF(N132="základní",J132,0)</f>
        <v>0</v>
      </c>
      <c r="BF132" s="241">
        <f>IF(N132="snížená",J132,0)</f>
        <v>0</v>
      </c>
      <c r="BG132" s="241">
        <f>IF(N132="zákl. přenesená",J132,0)</f>
        <v>0</v>
      </c>
      <c r="BH132" s="241">
        <f>IF(N132="sníž. přenesená",J132,0)</f>
        <v>0</v>
      </c>
      <c r="BI132" s="241">
        <f>IF(N132="nulová",J132,0)</f>
        <v>0</v>
      </c>
      <c r="BJ132" s="18" t="s">
        <v>83</v>
      </c>
      <c r="BK132" s="241">
        <f>ROUND(I132*H132,2)</f>
        <v>0</v>
      </c>
      <c r="BL132" s="18" t="s">
        <v>260</v>
      </c>
      <c r="BM132" s="240" t="s">
        <v>398</v>
      </c>
    </row>
    <row r="133" s="2" customFormat="1" ht="16.5" customHeight="1">
      <c r="A133" s="39"/>
      <c r="B133" s="40"/>
      <c r="C133" s="229" t="s">
        <v>375</v>
      </c>
      <c r="D133" s="229" t="s">
        <v>256</v>
      </c>
      <c r="E133" s="230" t="s">
        <v>1426</v>
      </c>
      <c r="F133" s="231" t="s">
        <v>1427</v>
      </c>
      <c r="G133" s="232" t="s">
        <v>1372</v>
      </c>
      <c r="H133" s="233">
        <v>30</v>
      </c>
      <c r="I133" s="234"/>
      <c r="J133" s="235">
        <f>ROUND(I133*H133,2)</f>
        <v>0</v>
      </c>
      <c r="K133" s="231" t="s">
        <v>1</v>
      </c>
      <c r="L133" s="45"/>
      <c r="M133" s="236" t="s">
        <v>1</v>
      </c>
      <c r="N133" s="237" t="s">
        <v>41</v>
      </c>
      <c r="O133" s="92"/>
      <c r="P133" s="238">
        <f>O133*H133</f>
        <v>0</v>
      </c>
      <c r="Q133" s="238">
        <v>0</v>
      </c>
      <c r="R133" s="238">
        <f>Q133*H133</f>
        <v>0</v>
      </c>
      <c r="S133" s="238">
        <v>0</v>
      </c>
      <c r="T133" s="239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40" t="s">
        <v>260</v>
      </c>
      <c r="AT133" s="240" t="s">
        <v>256</v>
      </c>
      <c r="AU133" s="240" t="s">
        <v>76</v>
      </c>
      <c r="AY133" s="18" t="s">
        <v>253</v>
      </c>
      <c r="BE133" s="241">
        <f>IF(N133="základní",J133,0)</f>
        <v>0</v>
      </c>
      <c r="BF133" s="241">
        <f>IF(N133="snížená",J133,0)</f>
        <v>0</v>
      </c>
      <c r="BG133" s="241">
        <f>IF(N133="zákl. přenesená",J133,0)</f>
        <v>0</v>
      </c>
      <c r="BH133" s="241">
        <f>IF(N133="sníž. přenesená",J133,0)</f>
        <v>0</v>
      </c>
      <c r="BI133" s="241">
        <f>IF(N133="nulová",J133,0)</f>
        <v>0</v>
      </c>
      <c r="BJ133" s="18" t="s">
        <v>83</v>
      </c>
      <c r="BK133" s="241">
        <f>ROUND(I133*H133,2)</f>
        <v>0</v>
      </c>
      <c r="BL133" s="18" t="s">
        <v>260</v>
      </c>
      <c r="BM133" s="240" t="s">
        <v>406</v>
      </c>
    </row>
    <row r="134" s="2" customFormat="1" ht="16.5" customHeight="1">
      <c r="A134" s="39"/>
      <c r="B134" s="40"/>
      <c r="C134" s="229" t="s">
        <v>379</v>
      </c>
      <c r="D134" s="229" t="s">
        <v>256</v>
      </c>
      <c r="E134" s="230" t="s">
        <v>1456</v>
      </c>
      <c r="F134" s="231" t="s">
        <v>1457</v>
      </c>
      <c r="G134" s="232" t="s">
        <v>1430</v>
      </c>
      <c r="H134" s="233">
        <v>1</v>
      </c>
      <c r="I134" s="234"/>
      <c r="J134" s="235">
        <f>ROUND(I134*H134,2)</f>
        <v>0</v>
      </c>
      <c r="K134" s="231" t="s">
        <v>1</v>
      </c>
      <c r="L134" s="45"/>
      <c r="M134" s="236" t="s">
        <v>1</v>
      </c>
      <c r="N134" s="237" t="s">
        <v>41</v>
      </c>
      <c r="O134" s="92"/>
      <c r="P134" s="238">
        <f>O134*H134</f>
        <v>0</v>
      </c>
      <c r="Q134" s="238">
        <v>0</v>
      </c>
      <c r="R134" s="238">
        <f>Q134*H134</f>
        <v>0</v>
      </c>
      <c r="S134" s="238">
        <v>0</v>
      </c>
      <c r="T134" s="239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40" t="s">
        <v>260</v>
      </c>
      <c r="AT134" s="240" t="s">
        <v>256</v>
      </c>
      <c r="AU134" s="240" t="s">
        <v>76</v>
      </c>
      <c r="AY134" s="18" t="s">
        <v>253</v>
      </c>
      <c r="BE134" s="241">
        <f>IF(N134="základní",J134,0)</f>
        <v>0</v>
      </c>
      <c r="BF134" s="241">
        <f>IF(N134="snížená",J134,0)</f>
        <v>0</v>
      </c>
      <c r="BG134" s="241">
        <f>IF(N134="zákl. přenesená",J134,0)</f>
        <v>0</v>
      </c>
      <c r="BH134" s="241">
        <f>IF(N134="sníž. přenesená",J134,0)</f>
        <v>0</v>
      </c>
      <c r="BI134" s="241">
        <f>IF(N134="nulová",J134,0)</f>
        <v>0</v>
      </c>
      <c r="BJ134" s="18" t="s">
        <v>83</v>
      </c>
      <c r="BK134" s="241">
        <f>ROUND(I134*H134,2)</f>
        <v>0</v>
      </c>
      <c r="BL134" s="18" t="s">
        <v>260</v>
      </c>
      <c r="BM134" s="240" t="s">
        <v>414</v>
      </c>
    </row>
    <row r="135" s="2" customFormat="1" ht="16.5" customHeight="1">
      <c r="A135" s="39"/>
      <c r="B135" s="40"/>
      <c r="C135" s="229" t="s">
        <v>8</v>
      </c>
      <c r="D135" s="229" t="s">
        <v>256</v>
      </c>
      <c r="E135" s="230" t="s">
        <v>1494</v>
      </c>
      <c r="F135" s="231" t="s">
        <v>1495</v>
      </c>
      <c r="G135" s="232" t="s">
        <v>1372</v>
      </c>
      <c r="H135" s="233">
        <v>5</v>
      </c>
      <c r="I135" s="234"/>
      <c r="J135" s="235">
        <f>ROUND(I135*H135,2)</f>
        <v>0</v>
      </c>
      <c r="K135" s="231" t="s">
        <v>1</v>
      </c>
      <c r="L135" s="45"/>
      <c r="M135" s="236" t="s">
        <v>1</v>
      </c>
      <c r="N135" s="237" t="s">
        <v>41</v>
      </c>
      <c r="O135" s="92"/>
      <c r="P135" s="238">
        <f>O135*H135</f>
        <v>0</v>
      </c>
      <c r="Q135" s="238">
        <v>0</v>
      </c>
      <c r="R135" s="238">
        <f>Q135*H135</f>
        <v>0</v>
      </c>
      <c r="S135" s="238">
        <v>0</v>
      </c>
      <c r="T135" s="239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40" t="s">
        <v>260</v>
      </c>
      <c r="AT135" s="240" t="s">
        <v>256</v>
      </c>
      <c r="AU135" s="240" t="s">
        <v>76</v>
      </c>
      <c r="AY135" s="18" t="s">
        <v>253</v>
      </c>
      <c r="BE135" s="241">
        <f>IF(N135="základní",J135,0)</f>
        <v>0</v>
      </c>
      <c r="BF135" s="241">
        <f>IF(N135="snížená",J135,0)</f>
        <v>0</v>
      </c>
      <c r="BG135" s="241">
        <f>IF(N135="zákl. přenesená",J135,0)</f>
        <v>0</v>
      </c>
      <c r="BH135" s="241">
        <f>IF(N135="sníž. přenesená",J135,0)</f>
        <v>0</v>
      </c>
      <c r="BI135" s="241">
        <f>IF(N135="nulová",J135,0)</f>
        <v>0</v>
      </c>
      <c r="BJ135" s="18" t="s">
        <v>83</v>
      </c>
      <c r="BK135" s="241">
        <f>ROUND(I135*H135,2)</f>
        <v>0</v>
      </c>
      <c r="BL135" s="18" t="s">
        <v>260</v>
      </c>
      <c r="BM135" s="240" t="s">
        <v>428</v>
      </c>
    </row>
    <row r="136" s="2" customFormat="1" ht="16.5" customHeight="1">
      <c r="A136" s="39"/>
      <c r="B136" s="40"/>
      <c r="C136" s="229" t="s">
        <v>386</v>
      </c>
      <c r="D136" s="229" t="s">
        <v>256</v>
      </c>
      <c r="E136" s="230" t="s">
        <v>1454</v>
      </c>
      <c r="F136" s="231" t="s">
        <v>1455</v>
      </c>
      <c r="G136" s="232" t="s">
        <v>1372</v>
      </c>
      <c r="H136" s="233">
        <v>2</v>
      </c>
      <c r="I136" s="234"/>
      <c r="J136" s="235">
        <f>ROUND(I136*H136,2)</f>
        <v>0</v>
      </c>
      <c r="K136" s="231" t="s">
        <v>1</v>
      </c>
      <c r="L136" s="45"/>
      <c r="M136" s="236" t="s">
        <v>1</v>
      </c>
      <c r="N136" s="237" t="s">
        <v>41</v>
      </c>
      <c r="O136" s="92"/>
      <c r="P136" s="238">
        <f>O136*H136</f>
        <v>0</v>
      </c>
      <c r="Q136" s="238">
        <v>0</v>
      </c>
      <c r="R136" s="238">
        <f>Q136*H136</f>
        <v>0</v>
      </c>
      <c r="S136" s="238">
        <v>0</v>
      </c>
      <c r="T136" s="239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40" t="s">
        <v>260</v>
      </c>
      <c r="AT136" s="240" t="s">
        <v>256</v>
      </c>
      <c r="AU136" s="240" t="s">
        <v>76</v>
      </c>
      <c r="AY136" s="18" t="s">
        <v>253</v>
      </c>
      <c r="BE136" s="241">
        <f>IF(N136="základní",J136,0)</f>
        <v>0</v>
      </c>
      <c r="BF136" s="241">
        <f>IF(N136="snížená",J136,0)</f>
        <v>0</v>
      </c>
      <c r="BG136" s="241">
        <f>IF(N136="zákl. přenesená",J136,0)</f>
        <v>0</v>
      </c>
      <c r="BH136" s="241">
        <f>IF(N136="sníž. přenesená",J136,0)</f>
        <v>0</v>
      </c>
      <c r="BI136" s="241">
        <f>IF(N136="nulová",J136,0)</f>
        <v>0</v>
      </c>
      <c r="BJ136" s="18" t="s">
        <v>83</v>
      </c>
      <c r="BK136" s="241">
        <f>ROUND(I136*H136,2)</f>
        <v>0</v>
      </c>
      <c r="BL136" s="18" t="s">
        <v>260</v>
      </c>
      <c r="BM136" s="240" t="s">
        <v>437</v>
      </c>
    </row>
    <row r="137" s="2" customFormat="1" ht="16.5" customHeight="1">
      <c r="A137" s="39"/>
      <c r="B137" s="40"/>
      <c r="C137" s="229" t="s">
        <v>390</v>
      </c>
      <c r="D137" s="229" t="s">
        <v>256</v>
      </c>
      <c r="E137" s="230" t="s">
        <v>1452</v>
      </c>
      <c r="F137" s="231" t="s">
        <v>1453</v>
      </c>
      <c r="G137" s="232" t="s">
        <v>1372</v>
      </c>
      <c r="H137" s="233">
        <v>4</v>
      </c>
      <c r="I137" s="234"/>
      <c r="J137" s="235">
        <f>ROUND(I137*H137,2)</f>
        <v>0</v>
      </c>
      <c r="K137" s="231" t="s">
        <v>1</v>
      </c>
      <c r="L137" s="45"/>
      <c r="M137" s="236" t="s">
        <v>1</v>
      </c>
      <c r="N137" s="237" t="s">
        <v>41</v>
      </c>
      <c r="O137" s="92"/>
      <c r="P137" s="238">
        <f>O137*H137</f>
        <v>0</v>
      </c>
      <c r="Q137" s="238">
        <v>0</v>
      </c>
      <c r="R137" s="238">
        <f>Q137*H137</f>
        <v>0</v>
      </c>
      <c r="S137" s="238">
        <v>0</v>
      </c>
      <c r="T137" s="239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40" t="s">
        <v>260</v>
      </c>
      <c r="AT137" s="240" t="s">
        <v>256</v>
      </c>
      <c r="AU137" s="240" t="s">
        <v>76</v>
      </c>
      <c r="AY137" s="18" t="s">
        <v>253</v>
      </c>
      <c r="BE137" s="241">
        <f>IF(N137="základní",J137,0)</f>
        <v>0</v>
      </c>
      <c r="BF137" s="241">
        <f>IF(N137="snížená",J137,0)</f>
        <v>0</v>
      </c>
      <c r="BG137" s="241">
        <f>IF(N137="zákl. přenesená",J137,0)</f>
        <v>0</v>
      </c>
      <c r="BH137" s="241">
        <f>IF(N137="sníž. přenesená",J137,0)</f>
        <v>0</v>
      </c>
      <c r="BI137" s="241">
        <f>IF(N137="nulová",J137,0)</f>
        <v>0</v>
      </c>
      <c r="BJ137" s="18" t="s">
        <v>83</v>
      </c>
      <c r="BK137" s="241">
        <f>ROUND(I137*H137,2)</f>
        <v>0</v>
      </c>
      <c r="BL137" s="18" t="s">
        <v>260</v>
      </c>
      <c r="BM137" s="240" t="s">
        <v>456</v>
      </c>
    </row>
    <row r="138" s="2" customFormat="1" ht="16.5" customHeight="1">
      <c r="A138" s="39"/>
      <c r="B138" s="40"/>
      <c r="C138" s="229" t="s">
        <v>394</v>
      </c>
      <c r="D138" s="229" t="s">
        <v>256</v>
      </c>
      <c r="E138" s="230" t="s">
        <v>1496</v>
      </c>
      <c r="F138" s="231" t="s">
        <v>1497</v>
      </c>
      <c r="G138" s="232" t="s">
        <v>1433</v>
      </c>
      <c r="H138" s="233">
        <v>2</v>
      </c>
      <c r="I138" s="234"/>
      <c r="J138" s="235">
        <f>ROUND(I138*H138,2)</f>
        <v>0</v>
      </c>
      <c r="K138" s="231" t="s">
        <v>1</v>
      </c>
      <c r="L138" s="45"/>
      <c r="M138" s="236" t="s">
        <v>1</v>
      </c>
      <c r="N138" s="237" t="s">
        <v>41</v>
      </c>
      <c r="O138" s="92"/>
      <c r="P138" s="238">
        <f>O138*H138</f>
        <v>0</v>
      </c>
      <c r="Q138" s="238">
        <v>0</v>
      </c>
      <c r="R138" s="238">
        <f>Q138*H138</f>
        <v>0</v>
      </c>
      <c r="S138" s="238">
        <v>0</v>
      </c>
      <c r="T138" s="239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40" t="s">
        <v>260</v>
      </c>
      <c r="AT138" s="240" t="s">
        <v>256</v>
      </c>
      <c r="AU138" s="240" t="s">
        <v>76</v>
      </c>
      <c r="AY138" s="18" t="s">
        <v>253</v>
      </c>
      <c r="BE138" s="241">
        <f>IF(N138="základní",J138,0)</f>
        <v>0</v>
      </c>
      <c r="BF138" s="241">
        <f>IF(N138="snížená",J138,0)</f>
        <v>0</v>
      </c>
      <c r="BG138" s="241">
        <f>IF(N138="zákl. přenesená",J138,0)</f>
        <v>0</v>
      </c>
      <c r="BH138" s="241">
        <f>IF(N138="sníž. přenesená",J138,0)</f>
        <v>0</v>
      </c>
      <c r="BI138" s="241">
        <f>IF(N138="nulová",J138,0)</f>
        <v>0</v>
      </c>
      <c r="BJ138" s="18" t="s">
        <v>83</v>
      </c>
      <c r="BK138" s="241">
        <f>ROUND(I138*H138,2)</f>
        <v>0</v>
      </c>
      <c r="BL138" s="18" t="s">
        <v>260</v>
      </c>
      <c r="BM138" s="240" t="s">
        <v>470</v>
      </c>
    </row>
    <row r="139" s="2" customFormat="1" ht="16.5" customHeight="1">
      <c r="A139" s="39"/>
      <c r="B139" s="40"/>
      <c r="C139" s="229" t="s">
        <v>398</v>
      </c>
      <c r="D139" s="229" t="s">
        <v>256</v>
      </c>
      <c r="E139" s="230" t="s">
        <v>1498</v>
      </c>
      <c r="F139" s="231" t="s">
        <v>1499</v>
      </c>
      <c r="G139" s="232" t="s">
        <v>1433</v>
      </c>
      <c r="H139" s="233">
        <v>6</v>
      </c>
      <c r="I139" s="234"/>
      <c r="J139" s="235">
        <f>ROUND(I139*H139,2)</f>
        <v>0</v>
      </c>
      <c r="K139" s="231" t="s">
        <v>1</v>
      </c>
      <c r="L139" s="45"/>
      <c r="M139" s="236" t="s">
        <v>1</v>
      </c>
      <c r="N139" s="237" t="s">
        <v>41</v>
      </c>
      <c r="O139" s="92"/>
      <c r="P139" s="238">
        <f>O139*H139</f>
        <v>0</v>
      </c>
      <c r="Q139" s="238">
        <v>0</v>
      </c>
      <c r="R139" s="238">
        <f>Q139*H139</f>
        <v>0</v>
      </c>
      <c r="S139" s="238">
        <v>0</v>
      </c>
      <c r="T139" s="239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40" t="s">
        <v>260</v>
      </c>
      <c r="AT139" s="240" t="s">
        <v>256</v>
      </c>
      <c r="AU139" s="240" t="s">
        <v>76</v>
      </c>
      <c r="AY139" s="18" t="s">
        <v>253</v>
      </c>
      <c r="BE139" s="241">
        <f>IF(N139="základní",J139,0)</f>
        <v>0</v>
      </c>
      <c r="BF139" s="241">
        <f>IF(N139="snížená",J139,0)</f>
        <v>0</v>
      </c>
      <c r="BG139" s="241">
        <f>IF(N139="zákl. přenesená",J139,0)</f>
        <v>0</v>
      </c>
      <c r="BH139" s="241">
        <f>IF(N139="sníž. přenesená",J139,0)</f>
        <v>0</v>
      </c>
      <c r="BI139" s="241">
        <f>IF(N139="nulová",J139,0)</f>
        <v>0</v>
      </c>
      <c r="BJ139" s="18" t="s">
        <v>83</v>
      </c>
      <c r="BK139" s="241">
        <f>ROUND(I139*H139,2)</f>
        <v>0</v>
      </c>
      <c r="BL139" s="18" t="s">
        <v>260</v>
      </c>
      <c r="BM139" s="240" t="s">
        <v>487</v>
      </c>
    </row>
    <row r="140" s="2" customFormat="1" ht="24.15" customHeight="1">
      <c r="A140" s="39"/>
      <c r="B140" s="40"/>
      <c r="C140" s="229" t="s">
        <v>402</v>
      </c>
      <c r="D140" s="229" t="s">
        <v>256</v>
      </c>
      <c r="E140" s="230" t="s">
        <v>1458</v>
      </c>
      <c r="F140" s="231" t="s">
        <v>1459</v>
      </c>
      <c r="G140" s="232" t="s">
        <v>1460</v>
      </c>
      <c r="H140" s="233">
        <v>1</v>
      </c>
      <c r="I140" s="234"/>
      <c r="J140" s="235">
        <f>ROUND(I140*H140,2)</f>
        <v>0</v>
      </c>
      <c r="K140" s="231" t="s">
        <v>1</v>
      </c>
      <c r="L140" s="45"/>
      <c r="M140" s="302" t="s">
        <v>1</v>
      </c>
      <c r="N140" s="303" t="s">
        <v>41</v>
      </c>
      <c r="O140" s="304"/>
      <c r="P140" s="305">
        <f>O140*H140</f>
        <v>0</v>
      </c>
      <c r="Q140" s="305">
        <v>0</v>
      </c>
      <c r="R140" s="305">
        <f>Q140*H140</f>
        <v>0</v>
      </c>
      <c r="S140" s="305">
        <v>0</v>
      </c>
      <c r="T140" s="306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40" t="s">
        <v>260</v>
      </c>
      <c r="AT140" s="240" t="s">
        <v>256</v>
      </c>
      <c r="AU140" s="240" t="s">
        <v>76</v>
      </c>
      <c r="AY140" s="18" t="s">
        <v>253</v>
      </c>
      <c r="BE140" s="241">
        <f>IF(N140="základní",J140,0)</f>
        <v>0</v>
      </c>
      <c r="BF140" s="241">
        <f>IF(N140="snížená",J140,0)</f>
        <v>0</v>
      </c>
      <c r="BG140" s="241">
        <f>IF(N140="zákl. přenesená",J140,0)</f>
        <v>0</v>
      </c>
      <c r="BH140" s="241">
        <f>IF(N140="sníž. přenesená",J140,0)</f>
        <v>0</v>
      </c>
      <c r="BI140" s="241">
        <f>IF(N140="nulová",J140,0)</f>
        <v>0</v>
      </c>
      <c r="BJ140" s="18" t="s">
        <v>83</v>
      </c>
      <c r="BK140" s="241">
        <f>ROUND(I140*H140,2)</f>
        <v>0</v>
      </c>
      <c r="BL140" s="18" t="s">
        <v>260</v>
      </c>
      <c r="BM140" s="240" t="s">
        <v>366</v>
      </c>
    </row>
    <row r="141" s="2" customFormat="1" ht="6.96" customHeight="1">
      <c r="A141" s="39"/>
      <c r="B141" s="67"/>
      <c r="C141" s="68"/>
      <c r="D141" s="68"/>
      <c r="E141" s="68"/>
      <c r="F141" s="68"/>
      <c r="G141" s="68"/>
      <c r="H141" s="68"/>
      <c r="I141" s="68"/>
      <c r="J141" s="68"/>
      <c r="K141" s="68"/>
      <c r="L141" s="45"/>
      <c r="M141" s="39"/>
      <c r="O141" s="39"/>
      <c r="P141" s="39"/>
      <c r="Q141" s="39"/>
      <c r="R141" s="39"/>
      <c r="S141" s="39"/>
      <c r="T141" s="39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</row>
  </sheetData>
  <sheetProtection sheet="1" autoFilter="0" formatColumns="0" formatRows="0" objects="1" scenarios="1" spinCount="100000" saltValue="xORit43QsAOyNt8pUORi6DX8eg8bEYHXBWyE851xH+G058uRGZ1C217qpyOKBTt2tMPpw6/XO1DnLpRs//rTmw==" hashValue="PmH9YLQE/m7slxbg8+bBThjAG0W3GAfvtbdgdDBLkNs24Q/9GY8A8RD1QRlU/yxgvSjFL8Z0BFYlpUxs3u//RA==" algorithmName="SHA-512" password="CC35"/>
  <autoFilter ref="C123:K140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0:H110"/>
    <mergeCell ref="E114:H114"/>
    <mergeCell ref="E112:H112"/>
    <mergeCell ref="E116:H116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109</v>
      </c>
    </row>
    <row r="3" s="1" customFormat="1" ht="6.96" customHeight="1">
      <c r="B3" s="149"/>
      <c r="C3" s="150"/>
      <c r="D3" s="150"/>
      <c r="E3" s="150"/>
      <c r="F3" s="150"/>
      <c r="G3" s="150"/>
      <c r="H3" s="150"/>
      <c r="I3" s="150"/>
      <c r="J3" s="150"/>
      <c r="K3" s="150"/>
      <c r="L3" s="21"/>
      <c r="AT3" s="18" t="s">
        <v>85</v>
      </c>
    </row>
    <row r="4" s="1" customFormat="1" ht="24.96" customHeight="1">
      <c r="B4" s="21"/>
      <c r="D4" s="151" t="s">
        <v>184</v>
      </c>
      <c r="L4" s="21"/>
      <c r="M4" s="152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3" t="s">
        <v>16</v>
      </c>
      <c r="L6" s="21"/>
    </row>
    <row r="7" s="1" customFormat="1" ht="16.5" customHeight="1">
      <c r="B7" s="21"/>
      <c r="E7" s="154" t="str">
        <f>'Rekapitulace stavby'!K6</f>
        <v>REKONSTRUKCE HOTELU KVĚTNICE - 3. etapa</v>
      </c>
      <c r="F7" s="153"/>
      <c r="G7" s="153"/>
      <c r="H7" s="153"/>
      <c r="L7" s="21"/>
    </row>
    <row r="8">
      <c r="B8" s="21"/>
      <c r="D8" s="153" t="s">
        <v>198</v>
      </c>
      <c r="L8" s="21"/>
    </row>
    <row r="9" s="1" customFormat="1" ht="16.5" customHeight="1">
      <c r="B9" s="21"/>
      <c r="E9" s="154" t="s">
        <v>202</v>
      </c>
      <c r="F9" s="1"/>
      <c r="G9" s="1"/>
      <c r="H9" s="1"/>
      <c r="L9" s="21"/>
    </row>
    <row r="10" s="1" customFormat="1" ht="12" customHeight="1">
      <c r="B10" s="21"/>
      <c r="D10" s="153" t="s">
        <v>206</v>
      </c>
      <c r="L10" s="21"/>
    </row>
    <row r="11" s="2" customFormat="1" ht="16.5" customHeight="1">
      <c r="A11" s="39"/>
      <c r="B11" s="45"/>
      <c r="C11" s="39"/>
      <c r="D11" s="39"/>
      <c r="E11" s="165" t="s">
        <v>1389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3" t="s">
        <v>1390</v>
      </c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30" customHeight="1">
      <c r="A13" s="39"/>
      <c r="B13" s="45"/>
      <c r="C13" s="39"/>
      <c r="D13" s="39"/>
      <c r="E13" s="155" t="s">
        <v>1500</v>
      </c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3" t="s">
        <v>18</v>
      </c>
      <c r="E15" s="39"/>
      <c r="F15" s="142" t="s">
        <v>1</v>
      </c>
      <c r="G15" s="39"/>
      <c r="H15" s="39"/>
      <c r="I15" s="153" t="s">
        <v>19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3" t="s">
        <v>20</v>
      </c>
      <c r="E16" s="39"/>
      <c r="F16" s="142" t="s">
        <v>21</v>
      </c>
      <c r="G16" s="39"/>
      <c r="H16" s="39"/>
      <c r="I16" s="153" t="s">
        <v>22</v>
      </c>
      <c r="J16" s="156" t="str">
        <f>'Rekapitulace stavby'!AN8</f>
        <v>15. 5. 2025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3" t="s">
        <v>24</v>
      </c>
      <c r="E18" s="39"/>
      <c r="F18" s="39"/>
      <c r="G18" s="39"/>
      <c r="H18" s="39"/>
      <c r="I18" s="153" t="s">
        <v>25</v>
      </c>
      <c r="J18" s="142" t="s">
        <v>1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2" t="s">
        <v>26</v>
      </c>
      <c r="F19" s="39"/>
      <c r="G19" s="39"/>
      <c r="H19" s="39"/>
      <c r="I19" s="153" t="s">
        <v>27</v>
      </c>
      <c r="J19" s="142" t="s">
        <v>1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3" t="s">
        <v>28</v>
      </c>
      <c r="E21" s="39"/>
      <c r="F21" s="39"/>
      <c r="G21" s="39"/>
      <c r="H21" s="39"/>
      <c r="I21" s="153" t="s">
        <v>25</v>
      </c>
      <c r="J21" s="34" t="str">
        <f>'Rekapitulace stavby'!AN13</f>
        <v>Vyplň údaj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'Rekapitulace stavby'!E14</f>
        <v>Vyplň údaj</v>
      </c>
      <c r="F22" s="142"/>
      <c r="G22" s="142"/>
      <c r="H22" s="142"/>
      <c r="I22" s="153" t="s">
        <v>27</v>
      </c>
      <c r="J22" s="34" t="str">
        <f>'Rekapitulace stavby'!AN14</f>
        <v>Vyplň údaj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3" t="s">
        <v>30</v>
      </c>
      <c r="E24" s="39"/>
      <c r="F24" s="39"/>
      <c r="G24" s="39"/>
      <c r="H24" s="39"/>
      <c r="I24" s="153" t="s">
        <v>25</v>
      </c>
      <c r="J24" s="142" t="s">
        <v>1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2" t="s">
        <v>31</v>
      </c>
      <c r="F25" s="39"/>
      <c r="G25" s="39"/>
      <c r="H25" s="39"/>
      <c r="I25" s="153" t="s">
        <v>27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3" t="s">
        <v>33</v>
      </c>
      <c r="E27" s="39"/>
      <c r="F27" s="39"/>
      <c r="G27" s="39"/>
      <c r="H27" s="39"/>
      <c r="I27" s="153" t="s">
        <v>25</v>
      </c>
      <c r="J27" s="142" t="str">
        <f>IF('Rekapitulace stavby'!AN19="","",'Rekapitulace stavby'!AN19)</f>
        <v/>
      </c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2" t="str">
        <f>IF('Rekapitulace stavby'!E20="","",'Rekapitulace stavby'!E20)</f>
        <v xml:space="preserve"> </v>
      </c>
      <c r="F28" s="39"/>
      <c r="G28" s="39"/>
      <c r="H28" s="39"/>
      <c r="I28" s="153" t="s">
        <v>27</v>
      </c>
      <c r="J28" s="142" t="str">
        <f>IF('Rekapitulace stavby'!AN20="","",'Rekapitulace stavby'!AN20)</f>
        <v/>
      </c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3" t="s">
        <v>35</v>
      </c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6.5" customHeight="1">
      <c r="A31" s="157"/>
      <c r="B31" s="158"/>
      <c r="C31" s="157"/>
      <c r="D31" s="157"/>
      <c r="E31" s="159" t="s">
        <v>1</v>
      </c>
      <c r="F31" s="159"/>
      <c r="G31" s="159"/>
      <c r="H31" s="159"/>
      <c r="I31" s="157"/>
      <c r="J31" s="157"/>
      <c r="K31" s="157"/>
      <c r="L31" s="160"/>
      <c r="S31" s="157"/>
      <c r="T31" s="157"/>
      <c r="U31" s="157"/>
      <c r="V31" s="157"/>
      <c r="W31" s="157"/>
      <c r="X31" s="157"/>
      <c r="Y31" s="157"/>
      <c r="Z31" s="157"/>
      <c r="AA31" s="157"/>
      <c r="AB31" s="157"/>
      <c r="AC31" s="157"/>
      <c r="AD31" s="157"/>
      <c r="AE31" s="157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1"/>
      <c r="E33" s="161"/>
      <c r="F33" s="161"/>
      <c r="G33" s="161"/>
      <c r="H33" s="161"/>
      <c r="I33" s="161"/>
      <c r="J33" s="161"/>
      <c r="K33" s="161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2" t="s">
        <v>36</v>
      </c>
      <c r="E34" s="39"/>
      <c r="F34" s="39"/>
      <c r="G34" s="39"/>
      <c r="H34" s="39"/>
      <c r="I34" s="39"/>
      <c r="J34" s="163">
        <f>ROUND(J124,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1"/>
      <c r="E35" s="161"/>
      <c r="F35" s="161"/>
      <c r="G35" s="161"/>
      <c r="H35" s="161"/>
      <c r="I35" s="161"/>
      <c r="J35" s="161"/>
      <c r="K35" s="161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4" t="s">
        <v>38</v>
      </c>
      <c r="G36" s="39"/>
      <c r="H36" s="39"/>
      <c r="I36" s="164" t="s">
        <v>37</v>
      </c>
      <c r="J36" s="164" t="s">
        <v>39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65" t="s">
        <v>40</v>
      </c>
      <c r="E37" s="153" t="s">
        <v>41</v>
      </c>
      <c r="F37" s="166">
        <f>ROUND((SUM(BE124:BE151)),  2)</f>
        <v>0</v>
      </c>
      <c r="G37" s="39"/>
      <c r="H37" s="39"/>
      <c r="I37" s="167">
        <v>0.20999999999999999</v>
      </c>
      <c r="J37" s="166">
        <f>ROUND(((SUM(BE124:BE151))*I37),  2)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53" t="s">
        <v>42</v>
      </c>
      <c r="F38" s="166">
        <f>ROUND((SUM(BF124:BF151)),  2)</f>
        <v>0</v>
      </c>
      <c r="G38" s="39"/>
      <c r="H38" s="39"/>
      <c r="I38" s="167">
        <v>0.12</v>
      </c>
      <c r="J38" s="166">
        <f>ROUND(((SUM(BF124:BF151))*I38),  2)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3" t="s">
        <v>43</v>
      </c>
      <c r="F39" s="166">
        <f>ROUND((SUM(BG124:BG151)),  2)</f>
        <v>0</v>
      </c>
      <c r="G39" s="39"/>
      <c r="H39" s="39"/>
      <c r="I39" s="167">
        <v>0.20999999999999999</v>
      </c>
      <c r="J39" s="166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3" t="s">
        <v>44</v>
      </c>
      <c r="F40" s="166">
        <f>ROUND((SUM(BH124:BH151)),  2)</f>
        <v>0</v>
      </c>
      <c r="G40" s="39"/>
      <c r="H40" s="39"/>
      <c r="I40" s="167">
        <v>0.12</v>
      </c>
      <c r="J40" s="166">
        <f>0</f>
        <v>0</v>
      </c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53" t="s">
        <v>45</v>
      </c>
      <c r="F41" s="166">
        <f>ROUND((SUM(BI124:BI151)),  2)</f>
        <v>0</v>
      </c>
      <c r="G41" s="39"/>
      <c r="H41" s="39"/>
      <c r="I41" s="167">
        <v>0</v>
      </c>
      <c r="J41" s="166">
        <f>0</f>
        <v>0</v>
      </c>
      <c r="K41" s="39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68"/>
      <c r="D43" s="169" t="s">
        <v>46</v>
      </c>
      <c r="E43" s="170"/>
      <c r="F43" s="170"/>
      <c r="G43" s="171" t="s">
        <v>47</v>
      </c>
      <c r="H43" s="172" t="s">
        <v>48</v>
      </c>
      <c r="I43" s="170"/>
      <c r="J43" s="173">
        <f>SUM(J34:J41)</f>
        <v>0</v>
      </c>
      <c r="K43" s="174"/>
      <c r="L43" s="64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64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5" t="s">
        <v>49</v>
      </c>
      <c r="E50" s="176"/>
      <c r="F50" s="176"/>
      <c r="G50" s="175" t="s">
        <v>50</v>
      </c>
      <c r="H50" s="176"/>
      <c r="I50" s="176"/>
      <c r="J50" s="176"/>
      <c r="K50" s="176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7" t="s">
        <v>51</v>
      </c>
      <c r="E61" s="178"/>
      <c r="F61" s="179" t="s">
        <v>52</v>
      </c>
      <c r="G61" s="177" t="s">
        <v>51</v>
      </c>
      <c r="H61" s="178"/>
      <c r="I61" s="178"/>
      <c r="J61" s="180" t="s">
        <v>52</v>
      </c>
      <c r="K61" s="178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5" t="s">
        <v>53</v>
      </c>
      <c r="E65" s="181"/>
      <c r="F65" s="181"/>
      <c r="G65" s="175" t="s">
        <v>54</v>
      </c>
      <c r="H65" s="181"/>
      <c r="I65" s="181"/>
      <c r="J65" s="181"/>
      <c r="K65" s="181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7" t="s">
        <v>51</v>
      </c>
      <c r="E76" s="178"/>
      <c r="F76" s="179" t="s">
        <v>52</v>
      </c>
      <c r="G76" s="177" t="s">
        <v>51</v>
      </c>
      <c r="H76" s="178"/>
      <c r="I76" s="178"/>
      <c r="J76" s="180" t="s">
        <v>52</v>
      </c>
      <c r="K76" s="178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2"/>
      <c r="C77" s="183"/>
      <c r="D77" s="183"/>
      <c r="E77" s="183"/>
      <c r="F77" s="183"/>
      <c r="G77" s="183"/>
      <c r="H77" s="183"/>
      <c r="I77" s="183"/>
      <c r="J77" s="183"/>
      <c r="K77" s="183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4"/>
      <c r="C81" s="185"/>
      <c r="D81" s="185"/>
      <c r="E81" s="185"/>
      <c r="F81" s="185"/>
      <c r="G81" s="185"/>
      <c r="H81" s="185"/>
      <c r="I81" s="185"/>
      <c r="J81" s="185"/>
      <c r="K81" s="185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217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6" t="str">
        <f>E7</f>
        <v>REKONSTRUKCE HOTELU KVĚTNICE - 3. etapa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198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1" customFormat="1" ht="16.5" customHeight="1">
      <c r="B87" s="22"/>
      <c r="C87" s="23"/>
      <c r="D87" s="23"/>
      <c r="E87" s="186" t="s">
        <v>202</v>
      </c>
      <c r="F87" s="23"/>
      <c r="G87" s="23"/>
      <c r="H87" s="23"/>
      <c r="I87" s="23"/>
      <c r="J87" s="23"/>
      <c r="K87" s="23"/>
      <c r="L87" s="21"/>
    </row>
    <row r="88" s="1" customFormat="1" ht="12" customHeight="1">
      <c r="B88" s="22"/>
      <c r="C88" s="33" t="s">
        <v>206</v>
      </c>
      <c r="D88" s="23"/>
      <c r="E88" s="23"/>
      <c r="F88" s="23"/>
      <c r="G88" s="23"/>
      <c r="H88" s="23"/>
      <c r="I88" s="23"/>
      <c r="J88" s="23"/>
      <c r="K88" s="23"/>
      <c r="L88" s="21"/>
    </row>
    <row r="89" s="2" customFormat="1" ht="16.5" customHeight="1">
      <c r="A89" s="39"/>
      <c r="B89" s="40"/>
      <c r="C89" s="41"/>
      <c r="D89" s="41"/>
      <c r="E89" s="310" t="s">
        <v>1389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12" customHeight="1">
      <c r="A90" s="39"/>
      <c r="B90" s="40"/>
      <c r="C90" s="33" t="s">
        <v>1390</v>
      </c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30" customHeight="1">
      <c r="A91" s="39"/>
      <c r="B91" s="40"/>
      <c r="C91" s="41"/>
      <c r="D91" s="41"/>
      <c r="E91" s="77" t="str">
        <f>E13</f>
        <v>D.1.4.4.3 - SP - Poplachová zabezpečovací a tísňová signalizace - společné prostory</v>
      </c>
      <c r="F91" s="41"/>
      <c r="G91" s="41"/>
      <c r="H91" s="41"/>
      <c r="I91" s="41"/>
      <c r="J91" s="41"/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2" customHeight="1">
      <c r="A93" s="39"/>
      <c r="B93" s="40"/>
      <c r="C93" s="33" t="s">
        <v>20</v>
      </c>
      <c r="D93" s="41"/>
      <c r="E93" s="41"/>
      <c r="F93" s="28" t="str">
        <f>F16</f>
        <v>Tišnov</v>
      </c>
      <c r="G93" s="41"/>
      <c r="H93" s="41"/>
      <c r="I93" s="33" t="s">
        <v>22</v>
      </c>
      <c r="J93" s="80" t="str">
        <f>IF(J16="","",J16)</f>
        <v>15. 5. 2025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25.65" customHeight="1">
      <c r="A95" s="39"/>
      <c r="B95" s="40"/>
      <c r="C95" s="33" t="s">
        <v>24</v>
      </c>
      <c r="D95" s="41"/>
      <c r="E95" s="41"/>
      <c r="F95" s="28" t="str">
        <f>E19</f>
        <v>Město Tišnov</v>
      </c>
      <c r="G95" s="41"/>
      <c r="H95" s="41"/>
      <c r="I95" s="33" t="s">
        <v>30</v>
      </c>
      <c r="J95" s="37" t="str">
        <f>E25</f>
        <v>BURIAN-KŘIVINKA ARCHITECTS</v>
      </c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15.15" customHeight="1">
      <c r="A96" s="39"/>
      <c r="B96" s="40"/>
      <c r="C96" s="33" t="s">
        <v>28</v>
      </c>
      <c r="D96" s="41"/>
      <c r="E96" s="41"/>
      <c r="F96" s="28" t="str">
        <f>IF(E22="","",E22)</f>
        <v>Vyplň údaj</v>
      </c>
      <c r="G96" s="41"/>
      <c r="H96" s="41"/>
      <c r="I96" s="33" t="s">
        <v>33</v>
      </c>
      <c r="J96" s="37" t="str">
        <f>E28</f>
        <v xml:space="preserve"> 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9.28" customHeight="1">
      <c r="A98" s="39"/>
      <c r="B98" s="40"/>
      <c r="C98" s="187" t="s">
        <v>218</v>
      </c>
      <c r="D98" s="188"/>
      <c r="E98" s="188"/>
      <c r="F98" s="188"/>
      <c r="G98" s="188"/>
      <c r="H98" s="188"/>
      <c r="I98" s="188"/>
      <c r="J98" s="189" t="s">
        <v>219</v>
      </c>
      <c r="K98" s="188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s="2" customFormat="1" ht="22.8" customHeight="1">
      <c r="A100" s="39"/>
      <c r="B100" s="40"/>
      <c r="C100" s="190" t="s">
        <v>220</v>
      </c>
      <c r="D100" s="41"/>
      <c r="E100" s="41"/>
      <c r="F100" s="41"/>
      <c r="G100" s="41"/>
      <c r="H100" s="41"/>
      <c r="I100" s="41"/>
      <c r="J100" s="111">
        <f>J124</f>
        <v>0</v>
      </c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221</v>
      </c>
    </row>
    <row r="101" s="2" customFormat="1" ht="21.84" customHeight="1">
      <c r="A101" s="39"/>
      <c r="B101" s="40"/>
      <c r="C101" s="41"/>
      <c r="D101" s="41"/>
      <c r="E101" s="41"/>
      <c r="F101" s="41"/>
      <c r="G101" s="41"/>
      <c r="H101" s="41"/>
      <c r="I101" s="41"/>
      <c r="J101" s="41"/>
      <c r="K101" s="41"/>
      <c r="L101" s="64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</row>
    <row r="102" s="2" customFormat="1" ht="6.96" customHeight="1">
      <c r="A102" s="39"/>
      <c r="B102" s="67"/>
      <c r="C102" s="68"/>
      <c r="D102" s="68"/>
      <c r="E102" s="68"/>
      <c r="F102" s="68"/>
      <c r="G102" s="68"/>
      <c r="H102" s="68"/>
      <c r="I102" s="68"/>
      <c r="J102" s="68"/>
      <c r="K102" s="68"/>
      <c r="L102" s="64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</row>
    <row r="106" s="2" customFormat="1" ht="6.96" customHeight="1">
      <c r="A106" s="39"/>
      <c r="B106" s="69"/>
      <c r="C106" s="70"/>
      <c r="D106" s="70"/>
      <c r="E106" s="70"/>
      <c r="F106" s="70"/>
      <c r="G106" s="70"/>
      <c r="H106" s="70"/>
      <c r="I106" s="70"/>
      <c r="J106" s="70"/>
      <c r="K106" s="70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="2" customFormat="1" ht="24.96" customHeight="1">
      <c r="A107" s="39"/>
      <c r="B107" s="40"/>
      <c r="C107" s="24" t="s">
        <v>238</v>
      </c>
      <c r="D107" s="41"/>
      <c r="E107" s="41"/>
      <c r="F107" s="41"/>
      <c r="G107" s="41"/>
      <c r="H107" s="41"/>
      <c r="I107" s="41"/>
      <c r="J107" s="41"/>
      <c r="K107" s="41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6.96" customHeight="1">
      <c r="A108" s="39"/>
      <c r="B108" s="40"/>
      <c r="C108" s="41"/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12" customHeight="1">
      <c r="A109" s="39"/>
      <c r="B109" s="40"/>
      <c r="C109" s="33" t="s">
        <v>16</v>
      </c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16.5" customHeight="1">
      <c r="A110" s="39"/>
      <c r="B110" s="40"/>
      <c r="C110" s="41"/>
      <c r="D110" s="41"/>
      <c r="E110" s="186" t="str">
        <f>E7</f>
        <v>REKONSTRUKCE HOTELU KVĚTNICE - 3. etapa</v>
      </c>
      <c r="F110" s="33"/>
      <c r="G110" s="33"/>
      <c r="H110" s="33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1" customFormat="1" ht="12" customHeight="1">
      <c r="B111" s="22"/>
      <c r="C111" s="33" t="s">
        <v>198</v>
      </c>
      <c r="D111" s="23"/>
      <c r="E111" s="23"/>
      <c r="F111" s="23"/>
      <c r="G111" s="23"/>
      <c r="H111" s="23"/>
      <c r="I111" s="23"/>
      <c r="J111" s="23"/>
      <c r="K111" s="23"/>
      <c r="L111" s="21"/>
    </row>
    <row r="112" s="1" customFormat="1" ht="16.5" customHeight="1">
      <c r="B112" s="22"/>
      <c r="C112" s="23"/>
      <c r="D112" s="23"/>
      <c r="E112" s="186" t="s">
        <v>202</v>
      </c>
      <c r="F112" s="23"/>
      <c r="G112" s="23"/>
      <c r="H112" s="23"/>
      <c r="I112" s="23"/>
      <c r="J112" s="23"/>
      <c r="K112" s="23"/>
      <c r="L112" s="21"/>
    </row>
    <row r="113" s="1" customFormat="1" ht="12" customHeight="1">
      <c r="B113" s="22"/>
      <c r="C113" s="33" t="s">
        <v>206</v>
      </c>
      <c r="D113" s="23"/>
      <c r="E113" s="23"/>
      <c r="F113" s="23"/>
      <c r="G113" s="23"/>
      <c r="H113" s="23"/>
      <c r="I113" s="23"/>
      <c r="J113" s="23"/>
      <c r="K113" s="23"/>
      <c r="L113" s="21"/>
    </row>
    <row r="114" s="2" customFormat="1" ht="16.5" customHeight="1">
      <c r="A114" s="39"/>
      <c r="B114" s="40"/>
      <c r="C114" s="41"/>
      <c r="D114" s="41"/>
      <c r="E114" s="310" t="s">
        <v>1389</v>
      </c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2" customHeight="1">
      <c r="A115" s="39"/>
      <c r="B115" s="40"/>
      <c r="C115" s="33" t="s">
        <v>1390</v>
      </c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30" customHeight="1">
      <c r="A116" s="39"/>
      <c r="B116" s="40"/>
      <c r="C116" s="41"/>
      <c r="D116" s="41"/>
      <c r="E116" s="77" t="str">
        <f>E13</f>
        <v>D.1.4.4.3 - SP - Poplachová zabezpečovací a tísňová signalizace - společné prostory</v>
      </c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6.96" customHeight="1">
      <c r="A117" s="39"/>
      <c r="B117" s="40"/>
      <c r="C117" s="41"/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2" customHeight="1">
      <c r="A118" s="39"/>
      <c r="B118" s="40"/>
      <c r="C118" s="33" t="s">
        <v>20</v>
      </c>
      <c r="D118" s="41"/>
      <c r="E118" s="41"/>
      <c r="F118" s="28" t="str">
        <f>F16</f>
        <v>Tišnov</v>
      </c>
      <c r="G118" s="41"/>
      <c r="H118" s="41"/>
      <c r="I118" s="33" t="s">
        <v>22</v>
      </c>
      <c r="J118" s="80" t="str">
        <f>IF(J16="","",J16)</f>
        <v>15. 5. 2025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6.96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25.65" customHeight="1">
      <c r="A120" s="39"/>
      <c r="B120" s="40"/>
      <c r="C120" s="33" t="s">
        <v>24</v>
      </c>
      <c r="D120" s="41"/>
      <c r="E120" s="41"/>
      <c r="F120" s="28" t="str">
        <f>E19</f>
        <v>Město Tišnov</v>
      </c>
      <c r="G120" s="41"/>
      <c r="H120" s="41"/>
      <c r="I120" s="33" t="s">
        <v>30</v>
      </c>
      <c r="J120" s="37" t="str">
        <f>E25</f>
        <v>BURIAN-KŘIVINKA ARCHITECTS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5.15" customHeight="1">
      <c r="A121" s="39"/>
      <c r="B121" s="40"/>
      <c r="C121" s="33" t="s">
        <v>28</v>
      </c>
      <c r="D121" s="41"/>
      <c r="E121" s="41"/>
      <c r="F121" s="28" t="str">
        <f>IF(E22="","",E22)</f>
        <v>Vyplň údaj</v>
      </c>
      <c r="G121" s="41"/>
      <c r="H121" s="41"/>
      <c r="I121" s="33" t="s">
        <v>33</v>
      </c>
      <c r="J121" s="37" t="str">
        <f>E28</f>
        <v xml:space="preserve"> </v>
      </c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0.32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11" customFormat="1" ht="29.28" customHeight="1">
      <c r="A123" s="202"/>
      <c r="B123" s="203"/>
      <c r="C123" s="204" t="s">
        <v>239</v>
      </c>
      <c r="D123" s="205" t="s">
        <v>61</v>
      </c>
      <c r="E123" s="205" t="s">
        <v>57</v>
      </c>
      <c r="F123" s="205" t="s">
        <v>58</v>
      </c>
      <c r="G123" s="205" t="s">
        <v>240</v>
      </c>
      <c r="H123" s="205" t="s">
        <v>241</v>
      </c>
      <c r="I123" s="205" t="s">
        <v>242</v>
      </c>
      <c r="J123" s="205" t="s">
        <v>219</v>
      </c>
      <c r="K123" s="206" t="s">
        <v>243</v>
      </c>
      <c r="L123" s="207"/>
      <c r="M123" s="101" t="s">
        <v>1</v>
      </c>
      <c r="N123" s="102" t="s">
        <v>40</v>
      </c>
      <c r="O123" s="102" t="s">
        <v>244</v>
      </c>
      <c r="P123" s="102" t="s">
        <v>245</v>
      </c>
      <c r="Q123" s="102" t="s">
        <v>246</v>
      </c>
      <c r="R123" s="102" t="s">
        <v>247</v>
      </c>
      <c r="S123" s="102" t="s">
        <v>248</v>
      </c>
      <c r="T123" s="103" t="s">
        <v>249</v>
      </c>
      <c r="U123" s="202"/>
      <c r="V123" s="202"/>
      <c r="W123" s="202"/>
      <c r="X123" s="202"/>
      <c r="Y123" s="202"/>
      <c r="Z123" s="202"/>
      <c r="AA123" s="202"/>
      <c r="AB123" s="202"/>
      <c r="AC123" s="202"/>
      <c r="AD123" s="202"/>
      <c r="AE123" s="202"/>
    </row>
    <row r="124" s="2" customFormat="1" ht="22.8" customHeight="1">
      <c r="A124" s="39"/>
      <c r="B124" s="40"/>
      <c r="C124" s="108" t="s">
        <v>250</v>
      </c>
      <c r="D124" s="41"/>
      <c r="E124" s="41"/>
      <c r="F124" s="41"/>
      <c r="G124" s="41"/>
      <c r="H124" s="41"/>
      <c r="I124" s="41"/>
      <c r="J124" s="208">
        <f>BK124</f>
        <v>0</v>
      </c>
      <c r="K124" s="41"/>
      <c r="L124" s="45"/>
      <c r="M124" s="104"/>
      <c r="N124" s="209"/>
      <c r="O124" s="105"/>
      <c r="P124" s="210">
        <f>SUM(P125:P151)</f>
        <v>0</v>
      </c>
      <c r="Q124" s="105"/>
      <c r="R124" s="210">
        <f>SUM(R125:R151)</f>
        <v>0</v>
      </c>
      <c r="S124" s="105"/>
      <c r="T124" s="211">
        <f>SUM(T125:T151)</f>
        <v>0</v>
      </c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T124" s="18" t="s">
        <v>75</v>
      </c>
      <c r="AU124" s="18" t="s">
        <v>221</v>
      </c>
      <c r="BK124" s="212">
        <f>SUM(BK125:BK151)</f>
        <v>0</v>
      </c>
    </row>
    <row r="125" s="2" customFormat="1" ht="16.5" customHeight="1">
      <c r="A125" s="39"/>
      <c r="B125" s="40"/>
      <c r="C125" s="229" t="s">
        <v>83</v>
      </c>
      <c r="D125" s="229" t="s">
        <v>256</v>
      </c>
      <c r="E125" s="230" t="s">
        <v>1501</v>
      </c>
      <c r="F125" s="231" t="s">
        <v>1502</v>
      </c>
      <c r="G125" s="232" t="s">
        <v>187</v>
      </c>
      <c r="H125" s="233">
        <v>85</v>
      </c>
      <c r="I125" s="234"/>
      <c r="J125" s="235">
        <f>ROUND(I125*H125,2)</f>
        <v>0</v>
      </c>
      <c r="K125" s="231" t="s">
        <v>1</v>
      </c>
      <c r="L125" s="45"/>
      <c r="M125" s="236" t="s">
        <v>1</v>
      </c>
      <c r="N125" s="237" t="s">
        <v>41</v>
      </c>
      <c r="O125" s="92"/>
      <c r="P125" s="238">
        <f>O125*H125</f>
        <v>0</v>
      </c>
      <c r="Q125" s="238">
        <v>0</v>
      </c>
      <c r="R125" s="238">
        <f>Q125*H125</f>
        <v>0</v>
      </c>
      <c r="S125" s="238">
        <v>0</v>
      </c>
      <c r="T125" s="239">
        <f>S125*H125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R125" s="240" t="s">
        <v>260</v>
      </c>
      <c r="AT125" s="240" t="s">
        <v>256</v>
      </c>
      <c r="AU125" s="240" t="s">
        <v>76</v>
      </c>
      <c r="AY125" s="18" t="s">
        <v>253</v>
      </c>
      <c r="BE125" s="241">
        <f>IF(N125="základní",J125,0)</f>
        <v>0</v>
      </c>
      <c r="BF125" s="241">
        <f>IF(N125="snížená",J125,0)</f>
        <v>0</v>
      </c>
      <c r="BG125" s="241">
        <f>IF(N125="zákl. přenesená",J125,0)</f>
        <v>0</v>
      </c>
      <c r="BH125" s="241">
        <f>IF(N125="sníž. přenesená",J125,0)</f>
        <v>0</v>
      </c>
      <c r="BI125" s="241">
        <f>IF(N125="nulová",J125,0)</f>
        <v>0</v>
      </c>
      <c r="BJ125" s="18" t="s">
        <v>83</v>
      </c>
      <c r="BK125" s="241">
        <f>ROUND(I125*H125,2)</f>
        <v>0</v>
      </c>
      <c r="BL125" s="18" t="s">
        <v>260</v>
      </c>
      <c r="BM125" s="240" t="s">
        <v>85</v>
      </c>
    </row>
    <row r="126" s="2" customFormat="1" ht="16.5" customHeight="1">
      <c r="A126" s="39"/>
      <c r="B126" s="40"/>
      <c r="C126" s="229" t="s">
        <v>85</v>
      </c>
      <c r="D126" s="229" t="s">
        <v>256</v>
      </c>
      <c r="E126" s="230" t="s">
        <v>1503</v>
      </c>
      <c r="F126" s="231" t="s">
        <v>1504</v>
      </c>
      <c r="G126" s="232" t="s">
        <v>187</v>
      </c>
      <c r="H126" s="233">
        <v>819</v>
      </c>
      <c r="I126" s="234"/>
      <c r="J126" s="235">
        <f>ROUND(I126*H126,2)</f>
        <v>0</v>
      </c>
      <c r="K126" s="231" t="s">
        <v>1</v>
      </c>
      <c r="L126" s="45"/>
      <c r="M126" s="236" t="s">
        <v>1</v>
      </c>
      <c r="N126" s="237" t="s">
        <v>41</v>
      </c>
      <c r="O126" s="92"/>
      <c r="P126" s="238">
        <f>O126*H126</f>
        <v>0</v>
      </c>
      <c r="Q126" s="238">
        <v>0</v>
      </c>
      <c r="R126" s="238">
        <f>Q126*H126</f>
        <v>0</v>
      </c>
      <c r="S126" s="238">
        <v>0</v>
      </c>
      <c r="T126" s="239">
        <f>S126*H126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R126" s="240" t="s">
        <v>260</v>
      </c>
      <c r="AT126" s="240" t="s">
        <v>256</v>
      </c>
      <c r="AU126" s="240" t="s">
        <v>76</v>
      </c>
      <c r="AY126" s="18" t="s">
        <v>253</v>
      </c>
      <c r="BE126" s="241">
        <f>IF(N126="základní",J126,0)</f>
        <v>0</v>
      </c>
      <c r="BF126" s="241">
        <f>IF(N126="snížená",J126,0)</f>
        <v>0</v>
      </c>
      <c r="BG126" s="241">
        <f>IF(N126="zákl. přenesená",J126,0)</f>
        <v>0</v>
      </c>
      <c r="BH126" s="241">
        <f>IF(N126="sníž. přenesená",J126,0)</f>
        <v>0</v>
      </c>
      <c r="BI126" s="241">
        <f>IF(N126="nulová",J126,0)</f>
        <v>0</v>
      </c>
      <c r="BJ126" s="18" t="s">
        <v>83</v>
      </c>
      <c r="BK126" s="241">
        <f>ROUND(I126*H126,2)</f>
        <v>0</v>
      </c>
      <c r="BL126" s="18" t="s">
        <v>260</v>
      </c>
      <c r="BM126" s="240" t="s">
        <v>260</v>
      </c>
    </row>
    <row r="127" s="2" customFormat="1" ht="16.5" customHeight="1">
      <c r="A127" s="39"/>
      <c r="B127" s="40"/>
      <c r="C127" s="229" t="s">
        <v>102</v>
      </c>
      <c r="D127" s="229" t="s">
        <v>256</v>
      </c>
      <c r="E127" s="230" t="s">
        <v>1505</v>
      </c>
      <c r="F127" s="231" t="s">
        <v>1506</v>
      </c>
      <c r="G127" s="232" t="s">
        <v>187</v>
      </c>
      <c r="H127" s="233">
        <v>85</v>
      </c>
      <c r="I127" s="234"/>
      <c r="J127" s="235">
        <f>ROUND(I127*H127,2)</f>
        <v>0</v>
      </c>
      <c r="K127" s="231" t="s">
        <v>1</v>
      </c>
      <c r="L127" s="45"/>
      <c r="M127" s="236" t="s">
        <v>1</v>
      </c>
      <c r="N127" s="237" t="s">
        <v>41</v>
      </c>
      <c r="O127" s="92"/>
      <c r="P127" s="238">
        <f>O127*H127</f>
        <v>0</v>
      </c>
      <c r="Q127" s="238">
        <v>0</v>
      </c>
      <c r="R127" s="238">
        <f>Q127*H127</f>
        <v>0</v>
      </c>
      <c r="S127" s="238">
        <v>0</v>
      </c>
      <c r="T127" s="239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40" t="s">
        <v>260</v>
      </c>
      <c r="AT127" s="240" t="s">
        <v>256</v>
      </c>
      <c r="AU127" s="240" t="s">
        <v>76</v>
      </c>
      <c r="AY127" s="18" t="s">
        <v>253</v>
      </c>
      <c r="BE127" s="241">
        <f>IF(N127="základní",J127,0)</f>
        <v>0</v>
      </c>
      <c r="BF127" s="241">
        <f>IF(N127="snížená",J127,0)</f>
        <v>0</v>
      </c>
      <c r="BG127" s="241">
        <f>IF(N127="zákl. přenesená",J127,0)</f>
        <v>0</v>
      </c>
      <c r="BH127" s="241">
        <f>IF(N127="sníž. přenesená",J127,0)</f>
        <v>0</v>
      </c>
      <c r="BI127" s="241">
        <f>IF(N127="nulová",J127,0)</f>
        <v>0</v>
      </c>
      <c r="BJ127" s="18" t="s">
        <v>83</v>
      </c>
      <c r="BK127" s="241">
        <f>ROUND(I127*H127,2)</f>
        <v>0</v>
      </c>
      <c r="BL127" s="18" t="s">
        <v>260</v>
      </c>
      <c r="BM127" s="240" t="s">
        <v>254</v>
      </c>
    </row>
    <row r="128" s="2" customFormat="1" ht="16.5" customHeight="1">
      <c r="A128" s="39"/>
      <c r="B128" s="40"/>
      <c r="C128" s="229" t="s">
        <v>288</v>
      </c>
      <c r="D128" s="229" t="s">
        <v>256</v>
      </c>
      <c r="E128" s="230" t="s">
        <v>1416</v>
      </c>
      <c r="F128" s="231" t="s">
        <v>1417</v>
      </c>
      <c r="G128" s="232" t="s">
        <v>1372</v>
      </c>
      <c r="H128" s="233">
        <v>480</v>
      </c>
      <c r="I128" s="234"/>
      <c r="J128" s="235">
        <f>ROUND(I128*H128,2)</f>
        <v>0</v>
      </c>
      <c r="K128" s="231" t="s">
        <v>1</v>
      </c>
      <c r="L128" s="45"/>
      <c r="M128" s="236" t="s">
        <v>1</v>
      </c>
      <c r="N128" s="237" t="s">
        <v>41</v>
      </c>
      <c r="O128" s="92"/>
      <c r="P128" s="238">
        <f>O128*H128</f>
        <v>0</v>
      </c>
      <c r="Q128" s="238">
        <v>0</v>
      </c>
      <c r="R128" s="238">
        <f>Q128*H128</f>
        <v>0</v>
      </c>
      <c r="S128" s="238">
        <v>0</v>
      </c>
      <c r="T128" s="239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40" t="s">
        <v>260</v>
      </c>
      <c r="AT128" s="240" t="s">
        <v>256</v>
      </c>
      <c r="AU128" s="240" t="s">
        <v>76</v>
      </c>
      <c r="AY128" s="18" t="s">
        <v>253</v>
      </c>
      <c r="BE128" s="241">
        <f>IF(N128="základní",J128,0)</f>
        <v>0</v>
      </c>
      <c r="BF128" s="241">
        <f>IF(N128="snížená",J128,0)</f>
        <v>0</v>
      </c>
      <c r="BG128" s="241">
        <f>IF(N128="zákl. přenesená",J128,0)</f>
        <v>0</v>
      </c>
      <c r="BH128" s="241">
        <f>IF(N128="sníž. přenesená",J128,0)</f>
        <v>0</v>
      </c>
      <c r="BI128" s="241">
        <f>IF(N128="nulová",J128,0)</f>
        <v>0</v>
      </c>
      <c r="BJ128" s="18" t="s">
        <v>83</v>
      </c>
      <c r="BK128" s="241">
        <f>ROUND(I128*H128,2)</f>
        <v>0</v>
      </c>
      <c r="BL128" s="18" t="s">
        <v>260</v>
      </c>
      <c r="BM128" s="240" t="s">
        <v>328</v>
      </c>
    </row>
    <row r="129" s="2" customFormat="1" ht="16.5" customHeight="1">
      <c r="A129" s="39"/>
      <c r="B129" s="40"/>
      <c r="C129" s="229" t="s">
        <v>254</v>
      </c>
      <c r="D129" s="229" t="s">
        <v>256</v>
      </c>
      <c r="E129" s="230" t="s">
        <v>1412</v>
      </c>
      <c r="F129" s="231" t="s">
        <v>1413</v>
      </c>
      <c r="G129" s="232" t="s">
        <v>187</v>
      </c>
      <c r="H129" s="233">
        <v>390</v>
      </c>
      <c r="I129" s="234"/>
      <c r="J129" s="235">
        <f>ROUND(I129*H129,2)</f>
        <v>0</v>
      </c>
      <c r="K129" s="231" t="s">
        <v>1</v>
      </c>
      <c r="L129" s="45"/>
      <c r="M129" s="236" t="s">
        <v>1</v>
      </c>
      <c r="N129" s="237" t="s">
        <v>41</v>
      </c>
      <c r="O129" s="92"/>
      <c r="P129" s="238">
        <f>O129*H129</f>
        <v>0</v>
      </c>
      <c r="Q129" s="238">
        <v>0</v>
      </c>
      <c r="R129" s="238">
        <f>Q129*H129</f>
        <v>0</v>
      </c>
      <c r="S129" s="238">
        <v>0</v>
      </c>
      <c r="T129" s="239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40" t="s">
        <v>260</v>
      </c>
      <c r="AT129" s="240" t="s">
        <v>256</v>
      </c>
      <c r="AU129" s="240" t="s">
        <v>76</v>
      </c>
      <c r="AY129" s="18" t="s">
        <v>253</v>
      </c>
      <c r="BE129" s="241">
        <f>IF(N129="základní",J129,0)</f>
        <v>0</v>
      </c>
      <c r="BF129" s="241">
        <f>IF(N129="snížená",J129,0)</f>
        <v>0</v>
      </c>
      <c r="BG129" s="241">
        <f>IF(N129="zákl. přenesená",J129,0)</f>
        <v>0</v>
      </c>
      <c r="BH129" s="241">
        <f>IF(N129="sníž. přenesená",J129,0)</f>
        <v>0</v>
      </c>
      <c r="BI129" s="241">
        <f>IF(N129="nulová",J129,0)</f>
        <v>0</v>
      </c>
      <c r="BJ129" s="18" t="s">
        <v>83</v>
      </c>
      <c r="BK129" s="241">
        <f>ROUND(I129*H129,2)</f>
        <v>0</v>
      </c>
      <c r="BL129" s="18" t="s">
        <v>260</v>
      </c>
      <c r="BM129" s="240" t="s">
        <v>375</v>
      </c>
    </row>
    <row r="130" s="2" customFormat="1" ht="16.5" customHeight="1">
      <c r="A130" s="39"/>
      <c r="B130" s="40"/>
      <c r="C130" s="229" t="s">
        <v>361</v>
      </c>
      <c r="D130" s="229" t="s">
        <v>256</v>
      </c>
      <c r="E130" s="230" t="s">
        <v>1490</v>
      </c>
      <c r="F130" s="231" t="s">
        <v>1491</v>
      </c>
      <c r="G130" s="232" t="s">
        <v>187</v>
      </c>
      <c r="H130" s="233">
        <v>136</v>
      </c>
      <c r="I130" s="234"/>
      <c r="J130" s="235">
        <f>ROUND(I130*H130,2)</f>
        <v>0</v>
      </c>
      <c r="K130" s="231" t="s">
        <v>1</v>
      </c>
      <c r="L130" s="45"/>
      <c r="M130" s="236" t="s">
        <v>1</v>
      </c>
      <c r="N130" s="237" t="s">
        <v>41</v>
      </c>
      <c r="O130" s="92"/>
      <c r="P130" s="238">
        <f>O130*H130</f>
        <v>0</v>
      </c>
      <c r="Q130" s="238">
        <v>0</v>
      </c>
      <c r="R130" s="238">
        <f>Q130*H130</f>
        <v>0</v>
      </c>
      <c r="S130" s="238">
        <v>0</v>
      </c>
      <c r="T130" s="239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40" t="s">
        <v>260</v>
      </c>
      <c r="AT130" s="240" t="s">
        <v>256</v>
      </c>
      <c r="AU130" s="240" t="s">
        <v>76</v>
      </c>
      <c r="AY130" s="18" t="s">
        <v>253</v>
      </c>
      <c r="BE130" s="241">
        <f>IF(N130="základní",J130,0)</f>
        <v>0</v>
      </c>
      <c r="BF130" s="241">
        <f>IF(N130="snížená",J130,0)</f>
        <v>0</v>
      </c>
      <c r="BG130" s="241">
        <f>IF(N130="zákl. přenesená",J130,0)</f>
        <v>0</v>
      </c>
      <c r="BH130" s="241">
        <f>IF(N130="sníž. přenesená",J130,0)</f>
        <v>0</v>
      </c>
      <c r="BI130" s="241">
        <f>IF(N130="nulová",J130,0)</f>
        <v>0</v>
      </c>
      <c r="BJ130" s="18" t="s">
        <v>83</v>
      </c>
      <c r="BK130" s="241">
        <f>ROUND(I130*H130,2)</f>
        <v>0</v>
      </c>
      <c r="BL130" s="18" t="s">
        <v>260</v>
      </c>
      <c r="BM130" s="240" t="s">
        <v>8</v>
      </c>
    </row>
    <row r="131" s="2" customFormat="1" ht="21.75" customHeight="1">
      <c r="A131" s="39"/>
      <c r="B131" s="40"/>
      <c r="C131" s="229" t="s">
        <v>328</v>
      </c>
      <c r="D131" s="229" t="s">
        <v>256</v>
      </c>
      <c r="E131" s="230" t="s">
        <v>1507</v>
      </c>
      <c r="F131" s="231" t="s">
        <v>1508</v>
      </c>
      <c r="G131" s="232" t="s">
        <v>187</v>
      </c>
      <c r="H131" s="233">
        <v>55</v>
      </c>
      <c r="I131" s="234"/>
      <c r="J131" s="235">
        <f>ROUND(I131*H131,2)</f>
        <v>0</v>
      </c>
      <c r="K131" s="231" t="s">
        <v>1</v>
      </c>
      <c r="L131" s="45"/>
      <c r="M131" s="236" t="s">
        <v>1</v>
      </c>
      <c r="N131" s="237" t="s">
        <v>41</v>
      </c>
      <c r="O131" s="92"/>
      <c r="P131" s="238">
        <f>O131*H131</f>
        <v>0</v>
      </c>
      <c r="Q131" s="238">
        <v>0</v>
      </c>
      <c r="R131" s="238">
        <f>Q131*H131</f>
        <v>0</v>
      </c>
      <c r="S131" s="238">
        <v>0</v>
      </c>
      <c r="T131" s="239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40" t="s">
        <v>260</v>
      </c>
      <c r="AT131" s="240" t="s">
        <v>256</v>
      </c>
      <c r="AU131" s="240" t="s">
        <v>76</v>
      </c>
      <c r="AY131" s="18" t="s">
        <v>253</v>
      </c>
      <c r="BE131" s="241">
        <f>IF(N131="základní",J131,0)</f>
        <v>0</v>
      </c>
      <c r="BF131" s="241">
        <f>IF(N131="snížená",J131,0)</f>
        <v>0</v>
      </c>
      <c r="BG131" s="241">
        <f>IF(N131="zákl. přenesená",J131,0)</f>
        <v>0</v>
      </c>
      <c r="BH131" s="241">
        <f>IF(N131="sníž. přenesená",J131,0)</f>
        <v>0</v>
      </c>
      <c r="BI131" s="241">
        <f>IF(N131="nulová",J131,0)</f>
        <v>0</v>
      </c>
      <c r="BJ131" s="18" t="s">
        <v>83</v>
      </c>
      <c r="BK131" s="241">
        <f>ROUND(I131*H131,2)</f>
        <v>0</v>
      </c>
      <c r="BL131" s="18" t="s">
        <v>260</v>
      </c>
      <c r="BM131" s="240" t="s">
        <v>390</v>
      </c>
    </row>
    <row r="132" s="2" customFormat="1" ht="16.5" customHeight="1">
      <c r="A132" s="39"/>
      <c r="B132" s="40"/>
      <c r="C132" s="229" t="s">
        <v>305</v>
      </c>
      <c r="D132" s="229" t="s">
        <v>256</v>
      </c>
      <c r="E132" s="230" t="s">
        <v>1426</v>
      </c>
      <c r="F132" s="231" t="s">
        <v>1427</v>
      </c>
      <c r="G132" s="232" t="s">
        <v>1372</v>
      </c>
      <c r="H132" s="233">
        <v>550</v>
      </c>
      <c r="I132" s="234"/>
      <c r="J132" s="235">
        <f>ROUND(I132*H132,2)</f>
        <v>0</v>
      </c>
      <c r="K132" s="231" t="s">
        <v>1</v>
      </c>
      <c r="L132" s="45"/>
      <c r="M132" s="236" t="s">
        <v>1</v>
      </c>
      <c r="N132" s="237" t="s">
        <v>41</v>
      </c>
      <c r="O132" s="92"/>
      <c r="P132" s="238">
        <f>O132*H132</f>
        <v>0</v>
      </c>
      <c r="Q132" s="238">
        <v>0</v>
      </c>
      <c r="R132" s="238">
        <f>Q132*H132</f>
        <v>0</v>
      </c>
      <c r="S132" s="238">
        <v>0</v>
      </c>
      <c r="T132" s="239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40" t="s">
        <v>260</v>
      </c>
      <c r="AT132" s="240" t="s">
        <v>256</v>
      </c>
      <c r="AU132" s="240" t="s">
        <v>76</v>
      </c>
      <c r="AY132" s="18" t="s">
        <v>253</v>
      </c>
      <c r="BE132" s="241">
        <f>IF(N132="základní",J132,0)</f>
        <v>0</v>
      </c>
      <c r="BF132" s="241">
        <f>IF(N132="snížená",J132,0)</f>
        <v>0</v>
      </c>
      <c r="BG132" s="241">
        <f>IF(N132="zákl. přenesená",J132,0)</f>
        <v>0</v>
      </c>
      <c r="BH132" s="241">
        <f>IF(N132="sníž. přenesená",J132,0)</f>
        <v>0</v>
      </c>
      <c r="BI132" s="241">
        <f>IF(N132="nulová",J132,0)</f>
        <v>0</v>
      </c>
      <c r="BJ132" s="18" t="s">
        <v>83</v>
      </c>
      <c r="BK132" s="241">
        <f>ROUND(I132*H132,2)</f>
        <v>0</v>
      </c>
      <c r="BL132" s="18" t="s">
        <v>260</v>
      </c>
      <c r="BM132" s="240" t="s">
        <v>398</v>
      </c>
    </row>
    <row r="133" s="2" customFormat="1" ht="16.5" customHeight="1">
      <c r="A133" s="39"/>
      <c r="B133" s="40"/>
      <c r="C133" s="229" t="s">
        <v>375</v>
      </c>
      <c r="D133" s="229" t="s">
        <v>256</v>
      </c>
      <c r="E133" s="230" t="s">
        <v>1418</v>
      </c>
      <c r="F133" s="231" t="s">
        <v>1419</v>
      </c>
      <c r="G133" s="232" t="s">
        <v>1372</v>
      </c>
      <c r="H133" s="233">
        <v>150</v>
      </c>
      <c r="I133" s="234"/>
      <c r="J133" s="235">
        <f>ROUND(I133*H133,2)</f>
        <v>0</v>
      </c>
      <c r="K133" s="231" t="s">
        <v>1</v>
      </c>
      <c r="L133" s="45"/>
      <c r="M133" s="236" t="s">
        <v>1</v>
      </c>
      <c r="N133" s="237" t="s">
        <v>41</v>
      </c>
      <c r="O133" s="92"/>
      <c r="P133" s="238">
        <f>O133*H133</f>
        <v>0</v>
      </c>
      <c r="Q133" s="238">
        <v>0</v>
      </c>
      <c r="R133" s="238">
        <f>Q133*H133</f>
        <v>0</v>
      </c>
      <c r="S133" s="238">
        <v>0</v>
      </c>
      <c r="T133" s="239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40" t="s">
        <v>260</v>
      </c>
      <c r="AT133" s="240" t="s">
        <v>256</v>
      </c>
      <c r="AU133" s="240" t="s">
        <v>76</v>
      </c>
      <c r="AY133" s="18" t="s">
        <v>253</v>
      </c>
      <c r="BE133" s="241">
        <f>IF(N133="základní",J133,0)</f>
        <v>0</v>
      </c>
      <c r="BF133" s="241">
        <f>IF(N133="snížená",J133,0)</f>
        <v>0</v>
      </c>
      <c r="BG133" s="241">
        <f>IF(N133="zákl. přenesená",J133,0)</f>
        <v>0</v>
      </c>
      <c r="BH133" s="241">
        <f>IF(N133="sníž. přenesená",J133,0)</f>
        <v>0</v>
      </c>
      <c r="BI133" s="241">
        <f>IF(N133="nulová",J133,0)</f>
        <v>0</v>
      </c>
      <c r="BJ133" s="18" t="s">
        <v>83</v>
      </c>
      <c r="BK133" s="241">
        <f>ROUND(I133*H133,2)</f>
        <v>0</v>
      </c>
      <c r="BL133" s="18" t="s">
        <v>260</v>
      </c>
      <c r="BM133" s="240" t="s">
        <v>406</v>
      </c>
    </row>
    <row r="134" s="2" customFormat="1" ht="16.5" customHeight="1">
      <c r="A134" s="39"/>
      <c r="B134" s="40"/>
      <c r="C134" s="229" t="s">
        <v>379</v>
      </c>
      <c r="D134" s="229" t="s">
        <v>256</v>
      </c>
      <c r="E134" s="230" t="s">
        <v>1509</v>
      </c>
      <c r="F134" s="231" t="s">
        <v>1510</v>
      </c>
      <c r="G134" s="232" t="s">
        <v>1430</v>
      </c>
      <c r="H134" s="233">
        <v>1</v>
      </c>
      <c r="I134" s="234"/>
      <c r="J134" s="235">
        <f>ROUND(I134*H134,2)</f>
        <v>0</v>
      </c>
      <c r="K134" s="231" t="s">
        <v>1</v>
      </c>
      <c r="L134" s="45"/>
      <c r="M134" s="236" t="s">
        <v>1</v>
      </c>
      <c r="N134" s="237" t="s">
        <v>41</v>
      </c>
      <c r="O134" s="92"/>
      <c r="P134" s="238">
        <f>O134*H134</f>
        <v>0</v>
      </c>
      <c r="Q134" s="238">
        <v>0</v>
      </c>
      <c r="R134" s="238">
        <f>Q134*H134</f>
        <v>0</v>
      </c>
      <c r="S134" s="238">
        <v>0</v>
      </c>
      <c r="T134" s="239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40" t="s">
        <v>260</v>
      </c>
      <c r="AT134" s="240" t="s">
        <v>256</v>
      </c>
      <c r="AU134" s="240" t="s">
        <v>76</v>
      </c>
      <c r="AY134" s="18" t="s">
        <v>253</v>
      </c>
      <c r="BE134" s="241">
        <f>IF(N134="základní",J134,0)</f>
        <v>0</v>
      </c>
      <c r="BF134" s="241">
        <f>IF(N134="snížená",J134,0)</f>
        <v>0</v>
      </c>
      <c r="BG134" s="241">
        <f>IF(N134="zákl. přenesená",J134,0)</f>
        <v>0</v>
      </c>
      <c r="BH134" s="241">
        <f>IF(N134="sníž. přenesená",J134,0)</f>
        <v>0</v>
      </c>
      <c r="BI134" s="241">
        <f>IF(N134="nulová",J134,0)</f>
        <v>0</v>
      </c>
      <c r="BJ134" s="18" t="s">
        <v>83</v>
      </c>
      <c r="BK134" s="241">
        <f>ROUND(I134*H134,2)</f>
        <v>0</v>
      </c>
      <c r="BL134" s="18" t="s">
        <v>260</v>
      </c>
      <c r="BM134" s="240" t="s">
        <v>414</v>
      </c>
    </row>
    <row r="135" s="2" customFormat="1" ht="16.5" customHeight="1">
      <c r="A135" s="39"/>
      <c r="B135" s="40"/>
      <c r="C135" s="229" t="s">
        <v>8</v>
      </c>
      <c r="D135" s="229" t="s">
        <v>256</v>
      </c>
      <c r="E135" s="230" t="s">
        <v>1456</v>
      </c>
      <c r="F135" s="231" t="s">
        <v>1457</v>
      </c>
      <c r="G135" s="232" t="s">
        <v>1430</v>
      </c>
      <c r="H135" s="233">
        <v>1</v>
      </c>
      <c r="I135" s="234"/>
      <c r="J135" s="235">
        <f>ROUND(I135*H135,2)</f>
        <v>0</v>
      </c>
      <c r="K135" s="231" t="s">
        <v>1</v>
      </c>
      <c r="L135" s="45"/>
      <c r="M135" s="236" t="s">
        <v>1</v>
      </c>
      <c r="N135" s="237" t="s">
        <v>41</v>
      </c>
      <c r="O135" s="92"/>
      <c r="P135" s="238">
        <f>O135*H135</f>
        <v>0</v>
      </c>
      <c r="Q135" s="238">
        <v>0</v>
      </c>
      <c r="R135" s="238">
        <f>Q135*H135</f>
        <v>0</v>
      </c>
      <c r="S135" s="238">
        <v>0</v>
      </c>
      <c r="T135" s="239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40" t="s">
        <v>260</v>
      </c>
      <c r="AT135" s="240" t="s">
        <v>256</v>
      </c>
      <c r="AU135" s="240" t="s">
        <v>76</v>
      </c>
      <c r="AY135" s="18" t="s">
        <v>253</v>
      </c>
      <c r="BE135" s="241">
        <f>IF(N135="základní",J135,0)</f>
        <v>0</v>
      </c>
      <c r="BF135" s="241">
        <f>IF(N135="snížená",J135,0)</f>
        <v>0</v>
      </c>
      <c r="BG135" s="241">
        <f>IF(N135="zákl. přenesená",J135,0)</f>
        <v>0</v>
      </c>
      <c r="BH135" s="241">
        <f>IF(N135="sníž. přenesená",J135,0)</f>
        <v>0</v>
      </c>
      <c r="BI135" s="241">
        <f>IF(N135="nulová",J135,0)</f>
        <v>0</v>
      </c>
      <c r="BJ135" s="18" t="s">
        <v>83</v>
      </c>
      <c r="BK135" s="241">
        <f>ROUND(I135*H135,2)</f>
        <v>0</v>
      </c>
      <c r="BL135" s="18" t="s">
        <v>260</v>
      </c>
      <c r="BM135" s="240" t="s">
        <v>428</v>
      </c>
    </row>
    <row r="136" s="2" customFormat="1" ht="16.5" customHeight="1">
      <c r="A136" s="39"/>
      <c r="B136" s="40"/>
      <c r="C136" s="229" t="s">
        <v>386</v>
      </c>
      <c r="D136" s="229" t="s">
        <v>256</v>
      </c>
      <c r="E136" s="230" t="s">
        <v>1511</v>
      </c>
      <c r="F136" s="231" t="s">
        <v>1512</v>
      </c>
      <c r="G136" s="232" t="s">
        <v>1430</v>
      </c>
      <c r="H136" s="233">
        <v>1</v>
      </c>
      <c r="I136" s="234"/>
      <c r="J136" s="235">
        <f>ROUND(I136*H136,2)</f>
        <v>0</v>
      </c>
      <c r="K136" s="231" t="s">
        <v>1</v>
      </c>
      <c r="L136" s="45"/>
      <c r="M136" s="236" t="s">
        <v>1</v>
      </c>
      <c r="N136" s="237" t="s">
        <v>41</v>
      </c>
      <c r="O136" s="92"/>
      <c r="P136" s="238">
        <f>O136*H136</f>
        <v>0</v>
      </c>
      <c r="Q136" s="238">
        <v>0</v>
      </c>
      <c r="R136" s="238">
        <f>Q136*H136</f>
        <v>0</v>
      </c>
      <c r="S136" s="238">
        <v>0</v>
      </c>
      <c r="T136" s="239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40" t="s">
        <v>260</v>
      </c>
      <c r="AT136" s="240" t="s">
        <v>256</v>
      </c>
      <c r="AU136" s="240" t="s">
        <v>76</v>
      </c>
      <c r="AY136" s="18" t="s">
        <v>253</v>
      </c>
      <c r="BE136" s="241">
        <f>IF(N136="základní",J136,0)</f>
        <v>0</v>
      </c>
      <c r="BF136" s="241">
        <f>IF(N136="snížená",J136,0)</f>
        <v>0</v>
      </c>
      <c r="BG136" s="241">
        <f>IF(N136="zákl. přenesená",J136,0)</f>
        <v>0</v>
      </c>
      <c r="BH136" s="241">
        <f>IF(N136="sníž. přenesená",J136,0)</f>
        <v>0</v>
      </c>
      <c r="BI136" s="241">
        <f>IF(N136="nulová",J136,0)</f>
        <v>0</v>
      </c>
      <c r="BJ136" s="18" t="s">
        <v>83</v>
      </c>
      <c r="BK136" s="241">
        <f>ROUND(I136*H136,2)</f>
        <v>0</v>
      </c>
      <c r="BL136" s="18" t="s">
        <v>260</v>
      </c>
      <c r="BM136" s="240" t="s">
        <v>437</v>
      </c>
    </row>
    <row r="137" s="2" customFormat="1" ht="16.5" customHeight="1">
      <c r="A137" s="39"/>
      <c r="B137" s="40"/>
      <c r="C137" s="229" t="s">
        <v>390</v>
      </c>
      <c r="D137" s="229" t="s">
        <v>256</v>
      </c>
      <c r="E137" s="230" t="s">
        <v>1513</v>
      </c>
      <c r="F137" s="231" t="s">
        <v>1514</v>
      </c>
      <c r="G137" s="232" t="s">
        <v>1430</v>
      </c>
      <c r="H137" s="233">
        <v>1</v>
      </c>
      <c r="I137" s="234"/>
      <c r="J137" s="235">
        <f>ROUND(I137*H137,2)</f>
        <v>0</v>
      </c>
      <c r="K137" s="231" t="s">
        <v>1</v>
      </c>
      <c r="L137" s="45"/>
      <c r="M137" s="236" t="s">
        <v>1</v>
      </c>
      <c r="N137" s="237" t="s">
        <v>41</v>
      </c>
      <c r="O137" s="92"/>
      <c r="P137" s="238">
        <f>O137*H137</f>
        <v>0</v>
      </c>
      <c r="Q137" s="238">
        <v>0</v>
      </c>
      <c r="R137" s="238">
        <f>Q137*H137</f>
        <v>0</v>
      </c>
      <c r="S137" s="238">
        <v>0</v>
      </c>
      <c r="T137" s="239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40" t="s">
        <v>260</v>
      </c>
      <c r="AT137" s="240" t="s">
        <v>256</v>
      </c>
      <c r="AU137" s="240" t="s">
        <v>76</v>
      </c>
      <c r="AY137" s="18" t="s">
        <v>253</v>
      </c>
      <c r="BE137" s="241">
        <f>IF(N137="základní",J137,0)</f>
        <v>0</v>
      </c>
      <c r="BF137" s="241">
        <f>IF(N137="snížená",J137,0)</f>
        <v>0</v>
      </c>
      <c r="BG137" s="241">
        <f>IF(N137="zákl. přenesená",J137,0)</f>
        <v>0</v>
      </c>
      <c r="BH137" s="241">
        <f>IF(N137="sníž. přenesená",J137,0)</f>
        <v>0</v>
      </c>
      <c r="BI137" s="241">
        <f>IF(N137="nulová",J137,0)</f>
        <v>0</v>
      </c>
      <c r="BJ137" s="18" t="s">
        <v>83</v>
      </c>
      <c r="BK137" s="241">
        <f>ROUND(I137*H137,2)</f>
        <v>0</v>
      </c>
      <c r="BL137" s="18" t="s">
        <v>260</v>
      </c>
      <c r="BM137" s="240" t="s">
        <v>456</v>
      </c>
    </row>
    <row r="138" s="2" customFormat="1" ht="16.5" customHeight="1">
      <c r="A138" s="39"/>
      <c r="B138" s="40"/>
      <c r="C138" s="229" t="s">
        <v>394</v>
      </c>
      <c r="D138" s="229" t="s">
        <v>256</v>
      </c>
      <c r="E138" s="230" t="s">
        <v>1498</v>
      </c>
      <c r="F138" s="231" t="s">
        <v>1499</v>
      </c>
      <c r="G138" s="232" t="s">
        <v>1433</v>
      </c>
      <c r="H138" s="233">
        <v>16</v>
      </c>
      <c r="I138" s="234"/>
      <c r="J138" s="235">
        <f>ROUND(I138*H138,2)</f>
        <v>0</v>
      </c>
      <c r="K138" s="231" t="s">
        <v>1</v>
      </c>
      <c r="L138" s="45"/>
      <c r="M138" s="236" t="s">
        <v>1</v>
      </c>
      <c r="N138" s="237" t="s">
        <v>41</v>
      </c>
      <c r="O138" s="92"/>
      <c r="P138" s="238">
        <f>O138*H138</f>
        <v>0</v>
      </c>
      <c r="Q138" s="238">
        <v>0</v>
      </c>
      <c r="R138" s="238">
        <f>Q138*H138</f>
        <v>0</v>
      </c>
      <c r="S138" s="238">
        <v>0</v>
      </c>
      <c r="T138" s="239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40" t="s">
        <v>260</v>
      </c>
      <c r="AT138" s="240" t="s">
        <v>256</v>
      </c>
      <c r="AU138" s="240" t="s">
        <v>76</v>
      </c>
      <c r="AY138" s="18" t="s">
        <v>253</v>
      </c>
      <c r="BE138" s="241">
        <f>IF(N138="základní",J138,0)</f>
        <v>0</v>
      </c>
      <c r="BF138" s="241">
        <f>IF(N138="snížená",J138,0)</f>
        <v>0</v>
      </c>
      <c r="BG138" s="241">
        <f>IF(N138="zákl. přenesená",J138,0)</f>
        <v>0</v>
      </c>
      <c r="BH138" s="241">
        <f>IF(N138="sníž. přenesená",J138,0)</f>
        <v>0</v>
      </c>
      <c r="BI138" s="241">
        <f>IF(N138="nulová",J138,0)</f>
        <v>0</v>
      </c>
      <c r="BJ138" s="18" t="s">
        <v>83</v>
      </c>
      <c r="BK138" s="241">
        <f>ROUND(I138*H138,2)</f>
        <v>0</v>
      </c>
      <c r="BL138" s="18" t="s">
        <v>260</v>
      </c>
      <c r="BM138" s="240" t="s">
        <v>470</v>
      </c>
    </row>
    <row r="139" s="2" customFormat="1" ht="16.5" customHeight="1">
      <c r="A139" s="39"/>
      <c r="B139" s="40"/>
      <c r="C139" s="229" t="s">
        <v>398</v>
      </c>
      <c r="D139" s="229" t="s">
        <v>256</v>
      </c>
      <c r="E139" s="230" t="s">
        <v>1454</v>
      </c>
      <c r="F139" s="231" t="s">
        <v>1455</v>
      </c>
      <c r="G139" s="232" t="s">
        <v>1372</v>
      </c>
      <c r="H139" s="233">
        <v>12</v>
      </c>
      <c r="I139" s="234"/>
      <c r="J139" s="235">
        <f>ROUND(I139*H139,2)</f>
        <v>0</v>
      </c>
      <c r="K139" s="231" t="s">
        <v>1</v>
      </c>
      <c r="L139" s="45"/>
      <c r="M139" s="236" t="s">
        <v>1</v>
      </c>
      <c r="N139" s="237" t="s">
        <v>41</v>
      </c>
      <c r="O139" s="92"/>
      <c r="P139" s="238">
        <f>O139*H139</f>
        <v>0</v>
      </c>
      <c r="Q139" s="238">
        <v>0</v>
      </c>
      <c r="R139" s="238">
        <f>Q139*H139</f>
        <v>0</v>
      </c>
      <c r="S139" s="238">
        <v>0</v>
      </c>
      <c r="T139" s="239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40" t="s">
        <v>260</v>
      </c>
      <c r="AT139" s="240" t="s">
        <v>256</v>
      </c>
      <c r="AU139" s="240" t="s">
        <v>76</v>
      </c>
      <c r="AY139" s="18" t="s">
        <v>253</v>
      </c>
      <c r="BE139" s="241">
        <f>IF(N139="základní",J139,0)</f>
        <v>0</v>
      </c>
      <c r="BF139" s="241">
        <f>IF(N139="snížená",J139,0)</f>
        <v>0</v>
      </c>
      <c r="BG139" s="241">
        <f>IF(N139="zákl. přenesená",J139,0)</f>
        <v>0</v>
      </c>
      <c r="BH139" s="241">
        <f>IF(N139="sníž. přenesená",J139,0)</f>
        <v>0</v>
      </c>
      <c r="BI139" s="241">
        <f>IF(N139="nulová",J139,0)</f>
        <v>0</v>
      </c>
      <c r="BJ139" s="18" t="s">
        <v>83</v>
      </c>
      <c r="BK139" s="241">
        <f>ROUND(I139*H139,2)</f>
        <v>0</v>
      </c>
      <c r="BL139" s="18" t="s">
        <v>260</v>
      </c>
      <c r="BM139" s="240" t="s">
        <v>487</v>
      </c>
    </row>
    <row r="140" s="2" customFormat="1" ht="16.5" customHeight="1">
      <c r="A140" s="39"/>
      <c r="B140" s="40"/>
      <c r="C140" s="229" t="s">
        <v>402</v>
      </c>
      <c r="D140" s="229" t="s">
        <v>256</v>
      </c>
      <c r="E140" s="230" t="s">
        <v>1452</v>
      </c>
      <c r="F140" s="231" t="s">
        <v>1453</v>
      </c>
      <c r="G140" s="232" t="s">
        <v>1372</v>
      </c>
      <c r="H140" s="233">
        <v>14</v>
      </c>
      <c r="I140" s="234"/>
      <c r="J140" s="235">
        <f>ROUND(I140*H140,2)</f>
        <v>0</v>
      </c>
      <c r="K140" s="231" t="s">
        <v>1</v>
      </c>
      <c r="L140" s="45"/>
      <c r="M140" s="236" t="s">
        <v>1</v>
      </c>
      <c r="N140" s="237" t="s">
        <v>41</v>
      </c>
      <c r="O140" s="92"/>
      <c r="P140" s="238">
        <f>O140*H140</f>
        <v>0</v>
      </c>
      <c r="Q140" s="238">
        <v>0</v>
      </c>
      <c r="R140" s="238">
        <f>Q140*H140</f>
        <v>0</v>
      </c>
      <c r="S140" s="238">
        <v>0</v>
      </c>
      <c r="T140" s="239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40" t="s">
        <v>260</v>
      </c>
      <c r="AT140" s="240" t="s">
        <v>256</v>
      </c>
      <c r="AU140" s="240" t="s">
        <v>76</v>
      </c>
      <c r="AY140" s="18" t="s">
        <v>253</v>
      </c>
      <c r="BE140" s="241">
        <f>IF(N140="základní",J140,0)</f>
        <v>0</v>
      </c>
      <c r="BF140" s="241">
        <f>IF(N140="snížená",J140,0)</f>
        <v>0</v>
      </c>
      <c r="BG140" s="241">
        <f>IF(N140="zákl. přenesená",J140,0)</f>
        <v>0</v>
      </c>
      <c r="BH140" s="241">
        <f>IF(N140="sníž. přenesená",J140,0)</f>
        <v>0</v>
      </c>
      <c r="BI140" s="241">
        <f>IF(N140="nulová",J140,0)</f>
        <v>0</v>
      </c>
      <c r="BJ140" s="18" t="s">
        <v>83</v>
      </c>
      <c r="BK140" s="241">
        <f>ROUND(I140*H140,2)</f>
        <v>0</v>
      </c>
      <c r="BL140" s="18" t="s">
        <v>260</v>
      </c>
      <c r="BM140" s="240" t="s">
        <v>366</v>
      </c>
    </row>
    <row r="141" s="2" customFormat="1" ht="16.5" customHeight="1">
      <c r="A141" s="39"/>
      <c r="B141" s="40"/>
      <c r="C141" s="229" t="s">
        <v>406</v>
      </c>
      <c r="D141" s="229" t="s">
        <v>256</v>
      </c>
      <c r="E141" s="230" t="s">
        <v>1515</v>
      </c>
      <c r="F141" s="231" t="s">
        <v>1516</v>
      </c>
      <c r="G141" s="232" t="s">
        <v>1433</v>
      </c>
      <c r="H141" s="233">
        <v>10</v>
      </c>
      <c r="I141" s="234"/>
      <c r="J141" s="235">
        <f>ROUND(I141*H141,2)</f>
        <v>0</v>
      </c>
      <c r="K141" s="231" t="s">
        <v>1</v>
      </c>
      <c r="L141" s="45"/>
      <c r="M141" s="236" t="s">
        <v>1</v>
      </c>
      <c r="N141" s="237" t="s">
        <v>41</v>
      </c>
      <c r="O141" s="92"/>
      <c r="P141" s="238">
        <f>O141*H141</f>
        <v>0</v>
      </c>
      <c r="Q141" s="238">
        <v>0</v>
      </c>
      <c r="R141" s="238">
        <f>Q141*H141</f>
        <v>0</v>
      </c>
      <c r="S141" s="238">
        <v>0</v>
      </c>
      <c r="T141" s="239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40" t="s">
        <v>260</v>
      </c>
      <c r="AT141" s="240" t="s">
        <v>256</v>
      </c>
      <c r="AU141" s="240" t="s">
        <v>76</v>
      </c>
      <c r="AY141" s="18" t="s">
        <v>253</v>
      </c>
      <c r="BE141" s="241">
        <f>IF(N141="základní",J141,0)</f>
        <v>0</v>
      </c>
      <c r="BF141" s="241">
        <f>IF(N141="snížená",J141,0)</f>
        <v>0</v>
      </c>
      <c r="BG141" s="241">
        <f>IF(N141="zákl. přenesená",J141,0)</f>
        <v>0</v>
      </c>
      <c r="BH141" s="241">
        <f>IF(N141="sníž. přenesená",J141,0)</f>
        <v>0</v>
      </c>
      <c r="BI141" s="241">
        <f>IF(N141="nulová",J141,0)</f>
        <v>0</v>
      </c>
      <c r="BJ141" s="18" t="s">
        <v>83</v>
      </c>
      <c r="BK141" s="241">
        <f>ROUND(I141*H141,2)</f>
        <v>0</v>
      </c>
      <c r="BL141" s="18" t="s">
        <v>260</v>
      </c>
      <c r="BM141" s="240" t="s">
        <v>512</v>
      </c>
    </row>
    <row r="142" s="2" customFormat="1" ht="24.15" customHeight="1">
      <c r="A142" s="39"/>
      <c r="B142" s="40"/>
      <c r="C142" s="229" t="s">
        <v>410</v>
      </c>
      <c r="D142" s="229" t="s">
        <v>256</v>
      </c>
      <c r="E142" s="230" t="s">
        <v>1458</v>
      </c>
      <c r="F142" s="231" t="s">
        <v>1459</v>
      </c>
      <c r="G142" s="232" t="s">
        <v>1460</v>
      </c>
      <c r="H142" s="233">
        <v>1</v>
      </c>
      <c r="I142" s="234"/>
      <c r="J142" s="235">
        <f>ROUND(I142*H142,2)</f>
        <v>0</v>
      </c>
      <c r="K142" s="231" t="s">
        <v>1</v>
      </c>
      <c r="L142" s="45"/>
      <c r="M142" s="236" t="s">
        <v>1</v>
      </c>
      <c r="N142" s="237" t="s">
        <v>41</v>
      </c>
      <c r="O142" s="92"/>
      <c r="P142" s="238">
        <f>O142*H142</f>
        <v>0</v>
      </c>
      <c r="Q142" s="238">
        <v>0</v>
      </c>
      <c r="R142" s="238">
        <f>Q142*H142</f>
        <v>0</v>
      </c>
      <c r="S142" s="238">
        <v>0</v>
      </c>
      <c r="T142" s="239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40" t="s">
        <v>260</v>
      </c>
      <c r="AT142" s="240" t="s">
        <v>256</v>
      </c>
      <c r="AU142" s="240" t="s">
        <v>76</v>
      </c>
      <c r="AY142" s="18" t="s">
        <v>253</v>
      </c>
      <c r="BE142" s="241">
        <f>IF(N142="základní",J142,0)</f>
        <v>0</v>
      </c>
      <c r="BF142" s="241">
        <f>IF(N142="snížená",J142,0)</f>
        <v>0</v>
      </c>
      <c r="BG142" s="241">
        <f>IF(N142="zákl. přenesená",J142,0)</f>
        <v>0</v>
      </c>
      <c r="BH142" s="241">
        <f>IF(N142="sníž. přenesená",J142,0)</f>
        <v>0</v>
      </c>
      <c r="BI142" s="241">
        <f>IF(N142="nulová",J142,0)</f>
        <v>0</v>
      </c>
      <c r="BJ142" s="18" t="s">
        <v>83</v>
      </c>
      <c r="BK142" s="241">
        <f>ROUND(I142*H142,2)</f>
        <v>0</v>
      </c>
      <c r="BL142" s="18" t="s">
        <v>260</v>
      </c>
      <c r="BM142" s="240" t="s">
        <v>539</v>
      </c>
    </row>
    <row r="143" s="2" customFormat="1" ht="16.5" customHeight="1">
      <c r="A143" s="39"/>
      <c r="B143" s="40"/>
      <c r="C143" s="229" t="s">
        <v>414</v>
      </c>
      <c r="D143" s="229" t="s">
        <v>256</v>
      </c>
      <c r="E143" s="230" t="s">
        <v>1517</v>
      </c>
      <c r="F143" s="231" t="s">
        <v>1518</v>
      </c>
      <c r="G143" s="232" t="s">
        <v>1372</v>
      </c>
      <c r="H143" s="233">
        <v>1</v>
      </c>
      <c r="I143" s="234"/>
      <c r="J143" s="235">
        <f>ROUND(I143*H143,2)</f>
        <v>0</v>
      </c>
      <c r="K143" s="231" t="s">
        <v>1</v>
      </c>
      <c r="L143" s="45"/>
      <c r="M143" s="236" t="s">
        <v>1</v>
      </c>
      <c r="N143" s="237" t="s">
        <v>41</v>
      </c>
      <c r="O143" s="92"/>
      <c r="P143" s="238">
        <f>O143*H143</f>
        <v>0</v>
      </c>
      <c r="Q143" s="238">
        <v>0</v>
      </c>
      <c r="R143" s="238">
        <f>Q143*H143</f>
        <v>0</v>
      </c>
      <c r="S143" s="238">
        <v>0</v>
      </c>
      <c r="T143" s="239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40" t="s">
        <v>260</v>
      </c>
      <c r="AT143" s="240" t="s">
        <v>256</v>
      </c>
      <c r="AU143" s="240" t="s">
        <v>76</v>
      </c>
      <c r="AY143" s="18" t="s">
        <v>253</v>
      </c>
      <c r="BE143" s="241">
        <f>IF(N143="základní",J143,0)</f>
        <v>0</v>
      </c>
      <c r="BF143" s="241">
        <f>IF(N143="snížená",J143,0)</f>
        <v>0</v>
      </c>
      <c r="BG143" s="241">
        <f>IF(N143="zákl. přenesená",J143,0)</f>
        <v>0</v>
      </c>
      <c r="BH143" s="241">
        <f>IF(N143="sníž. přenesená",J143,0)</f>
        <v>0</v>
      </c>
      <c r="BI143" s="241">
        <f>IF(N143="nulová",J143,0)</f>
        <v>0</v>
      </c>
      <c r="BJ143" s="18" t="s">
        <v>83</v>
      </c>
      <c r="BK143" s="241">
        <f>ROUND(I143*H143,2)</f>
        <v>0</v>
      </c>
      <c r="BL143" s="18" t="s">
        <v>260</v>
      </c>
      <c r="BM143" s="240" t="s">
        <v>548</v>
      </c>
    </row>
    <row r="144" s="2" customFormat="1" ht="16.5" customHeight="1">
      <c r="A144" s="39"/>
      <c r="B144" s="40"/>
      <c r="C144" s="229" t="s">
        <v>428</v>
      </c>
      <c r="D144" s="229" t="s">
        <v>256</v>
      </c>
      <c r="E144" s="230" t="s">
        <v>1519</v>
      </c>
      <c r="F144" s="231" t="s">
        <v>1520</v>
      </c>
      <c r="G144" s="232" t="s">
        <v>1372</v>
      </c>
      <c r="H144" s="233">
        <v>2</v>
      </c>
      <c r="I144" s="234"/>
      <c r="J144" s="235">
        <f>ROUND(I144*H144,2)</f>
        <v>0</v>
      </c>
      <c r="K144" s="231" t="s">
        <v>1</v>
      </c>
      <c r="L144" s="45"/>
      <c r="M144" s="236" t="s">
        <v>1</v>
      </c>
      <c r="N144" s="237" t="s">
        <v>41</v>
      </c>
      <c r="O144" s="92"/>
      <c r="P144" s="238">
        <f>O144*H144</f>
        <v>0</v>
      </c>
      <c r="Q144" s="238">
        <v>0</v>
      </c>
      <c r="R144" s="238">
        <f>Q144*H144</f>
        <v>0</v>
      </c>
      <c r="S144" s="238">
        <v>0</v>
      </c>
      <c r="T144" s="239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40" t="s">
        <v>260</v>
      </c>
      <c r="AT144" s="240" t="s">
        <v>256</v>
      </c>
      <c r="AU144" s="240" t="s">
        <v>76</v>
      </c>
      <c r="AY144" s="18" t="s">
        <v>253</v>
      </c>
      <c r="BE144" s="241">
        <f>IF(N144="základní",J144,0)</f>
        <v>0</v>
      </c>
      <c r="BF144" s="241">
        <f>IF(N144="snížená",J144,0)</f>
        <v>0</v>
      </c>
      <c r="BG144" s="241">
        <f>IF(N144="zákl. přenesená",J144,0)</f>
        <v>0</v>
      </c>
      <c r="BH144" s="241">
        <f>IF(N144="sníž. přenesená",J144,0)</f>
        <v>0</v>
      </c>
      <c r="BI144" s="241">
        <f>IF(N144="nulová",J144,0)</f>
        <v>0</v>
      </c>
      <c r="BJ144" s="18" t="s">
        <v>83</v>
      </c>
      <c r="BK144" s="241">
        <f>ROUND(I144*H144,2)</f>
        <v>0</v>
      </c>
      <c r="BL144" s="18" t="s">
        <v>260</v>
      </c>
      <c r="BM144" s="240" t="s">
        <v>559</v>
      </c>
    </row>
    <row r="145" s="2" customFormat="1" ht="16.5" customHeight="1">
      <c r="A145" s="39"/>
      <c r="B145" s="40"/>
      <c r="C145" s="229" t="s">
        <v>432</v>
      </c>
      <c r="D145" s="229" t="s">
        <v>256</v>
      </c>
      <c r="E145" s="230" t="s">
        <v>1521</v>
      </c>
      <c r="F145" s="231" t="s">
        <v>1522</v>
      </c>
      <c r="G145" s="232" t="s">
        <v>1372</v>
      </c>
      <c r="H145" s="233">
        <v>4</v>
      </c>
      <c r="I145" s="234"/>
      <c r="J145" s="235">
        <f>ROUND(I145*H145,2)</f>
        <v>0</v>
      </c>
      <c r="K145" s="231" t="s">
        <v>1</v>
      </c>
      <c r="L145" s="45"/>
      <c r="M145" s="236" t="s">
        <v>1</v>
      </c>
      <c r="N145" s="237" t="s">
        <v>41</v>
      </c>
      <c r="O145" s="92"/>
      <c r="P145" s="238">
        <f>O145*H145</f>
        <v>0</v>
      </c>
      <c r="Q145" s="238">
        <v>0</v>
      </c>
      <c r="R145" s="238">
        <f>Q145*H145</f>
        <v>0</v>
      </c>
      <c r="S145" s="238">
        <v>0</v>
      </c>
      <c r="T145" s="239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40" t="s">
        <v>260</v>
      </c>
      <c r="AT145" s="240" t="s">
        <v>256</v>
      </c>
      <c r="AU145" s="240" t="s">
        <v>76</v>
      </c>
      <c r="AY145" s="18" t="s">
        <v>253</v>
      </c>
      <c r="BE145" s="241">
        <f>IF(N145="základní",J145,0)</f>
        <v>0</v>
      </c>
      <c r="BF145" s="241">
        <f>IF(N145="snížená",J145,0)</f>
        <v>0</v>
      </c>
      <c r="BG145" s="241">
        <f>IF(N145="zákl. přenesená",J145,0)</f>
        <v>0</v>
      </c>
      <c r="BH145" s="241">
        <f>IF(N145="sníž. přenesená",J145,0)</f>
        <v>0</v>
      </c>
      <c r="BI145" s="241">
        <f>IF(N145="nulová",J145,0)</f>
        <v>0</v>
      </c>
      <c r="BJ145" s="18" t="s">
        <v>83</v>
      </c>
      <c r="BK145" s="241">
        <f>ROUND(I145*H145,2)</f>
        <v>0</v>
      </c>
      <c r="BL145" s="18" t="s">
        <v>260</v>
      </c>
      <c r="BM145" s="240" t="s">
        <v>567</v>
      </c>
    </row>
    <row r="146" s="2" customFormat="1" ht="16.5" customHeight="1">
      <c r="A146" s="39"/>
      <c r="B146" s="40"/>
      <c r="C146" s="229" t="s">
        <v>437</v>
      </c>
      <c r="D146" s="229" t="s">
        <v>256</v>
      </c>
      <c r="E146" s="230" t="s">
        <v>1523</v>
      </c>
      <c r="F146" s="231" t="s">
        <v>1524</v>
      </c>
      <c r="G146" s="232" t="s">
        <v>1372</v>
      </c>
      <c r="H146" s="233">
        <v>5</v>
      </c>
      <c r="I146" s="234"/>
      <c r="J146" s="235">
        <f>ROUND(I146*H146,2)</f>
        <v>0</v>
      </c>
      <c r="K146" s="231" t="s">
        <v>1</v>
      </c>
      <c r="L146" s="45"/>
      <c r="M146" s="236" t="s">
        <v>1</v>
      </c>
      <c r="N146" s="237" t="s">
        <v>41</v>
      </c>
      <c r="O146" s="92"/>
      <c r="P146" s="238">
        <f>O146*H146</f>
        <v>0</v>
      </c>
      <c r="Q146" s="238">
        <v>0</v>
      </c>
      <c r="R146" s="238">
        <f>Q146*H146</f>
        <v>0</v>
      </c>
      <c r="S146" s="238">
        <v>0</v>
      </c>
      <c r="T146" s="239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40" t="s">
        <v>260</v>
      </c>
      <c r="AT146" s="240" t="s">
        <v>256</v>
      </c>
      <c r="AU146" s="240" t="s">
        <v>76</v>
      </c>
      <c r="AY146" s="18" t="s">
        <v>253</v>
      </c>
      <c r="BE146" s="241">
        <f>IF(N146="základní",J146,0)</f>
        <v>0</v>
      </c>
      <c r="BF146" s="241">
        <f>IF(N146="snížená",J146,0)</f>
        <v>0</v>
      </c>
      <c r="BG146" s="241">
        <f>IF(N146="zákl. přenesená",J146,0)</f>
        <v>0</v>
      </c>
      <c r="BH146" s="241">
        <f>IF(N146="sníž. přenesená",J146,0)</f>
        <v>0</v>
      </c>
      <c r="BI146" s="241">
        <f>IF(N146="nulová",J146,0)</f>
        <v>0</v>
      </c>
      <c r="BJ146" s="18" t="s">
        <v>83</v>
      </c>
      <c r="BK146" s="241">
        <f>ROUND(I146*H146,2)</f>
        <v>0</v>
      </c>
      <c r="BL146" s="18" t="s">
        <v>260</v>
      </c>
      <c r="BM146" s="240" t="s">
        <v>577</v>
      </c>
    </row>
    <row r="147" s="2" customFormat="1" ht="21.75" customHeight="1">
      <c r="A147" s="39"/>
      <c r="B147" s="40"/>
      <c r="C147" s="229" t="s">
        <v>444</v>
      </c>
      <c r="D147" s="229" t="s">
        <v>256</v>
      </c>
      <c r="E147" s="230" t="s">
        <v>1525</v>
      </c>
      <c r="F147" s="231" t="s">
        <v>1526</v>
      </c>
      <c r="G147" s="232" t="s">
        <v>1372</v>
      </c>
      <c r="H147" s="233">
        <v>3</v>
      </c>
      <c r="I147" s="234"/>
      <c r="J147" s="235">
        <f>ROUND(I147*H147,2)</f>
        <v>0</v>
      </c>
      <c r="K147" s="231" t="s">
        <v>1</v>
      </c>
      <c r="L147" s="45"/>
      <c r="M147" s="236" t="s">
        <v>1</v>
      </c>
      <c r="N147" s="237" t="s">
        <v>41</v>
      </c>
      <c r="O147" s="92"/>
      <c r="P147" s="238">
        <f>O147*H147</f>
        <v>0</v>
      </c>
      <c r="Q147" s="238">
        <v>0</v>
      </c>
      <c r="R147" s="238">
        <f>Q147*H147</f>
        <v>0</v>
      </c>
      <c r="S147" s="238">
        <v>0</v>
      </c>
      <c r="T147" s="239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40" t="s">
        <v>260</v>
      </c>
      <c r="AT147" s="240" t="s">
        <v>256</v>
      </c>
      <c r="AU147" s="240" t="s">
        <v>76</v>
      </c>
      <c r="AY147" s="18" t="s">
        <v>253</v>
      </c>
      <c r="BE147" s="241">
        <f>IF(N147="základní",J147,0)</f>
        <v>0</v>
      </c>
      <c r="BF147" s="241">
        <f>IF(N147="snížená",J147,0)</f>
        <v>0</v>
      </c>
      <c r="BG147" s="241">
        <f>IF(N147="zákl. přenesená",J147,0)</f>
        <v>0</v>
      </c>
      <c r="BH147" s="241">
        <f>IF(N147="sníž. přenesená",J147,0)</f>
        <v>0</v>
      </c>
      <c r="BI147" s="241">
        <f>IF(N147="nulová",J147,0)</f>
        <v>0</v>
      </c>
      <c r="BJ147" s="18" t="s">
        <v>83</v>
      </c>
      <c r="BK147" s="241">
        <f>ROUND(I147*H147,2)</f>
        <v>0</v>
      </c>
      <c r="BL147" s="18" t="s">
        <v>260</v>
      </c>
      <c r="BM147" s="240" t="s">
        <v>589</v>
      </c>
    </row>
    <row r="148" s="2" customFormat="1" ht="24.15" customHeight="1">
      <c r="A148" s="39"/>
      <c r="B148" s="40"/>
      <c r="C148" s="229" t="s">
        <v>456</v>
      </c>
      <c r="D148" s="229" t="s">
        <v>256</v>
      </c>
      <c r="E148" s="230" t="s">
        <v>1527</v>
      </c>
      <c r="F148" s="231" t="s">
        <v>1528</v>
      </c>
      <c r="G148" s="232" t="s">
        <v>1372</v>
      </c>
      <c r="H148" s="233">
        <v>9</v>
      </c>
      <c r="I148" s="234"/>
      <c r="J148" s="235">
        <f>ROUND(I148*H148,2)</f>
        <v>0</v>
      </c>
      <c r="K148" s="231" t="s">
        <v>1</v>
      </c>
      <c r="L148" s="45"/>
      <c r="M148" s="236" t="s">
        <v>1</v>
      </c>
      <c r="N148" s="237" t="s">
        <v>41</v>
      </c>
      <c r="O148" s="92"/>
      <c r="P148" s="238">
        <f>O148*H148</f>
        <v>0</v>
      </c>
      <c r="Q148" s="238">
        <v>0</v>
      </c>
      <c r="R148" s="238">
        <f>Q148*H148</f>
        <v>0</v>
      </c>
      <c r="S148" s="238">
        <v>0</v>
      </c>
      <c r="T148" s="239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40" t="s">
        <v>260</v>
      </c>
      <c r="AT148" s="240" t="s">
        <v>256</v>
      </c>
      <c r="AU148" s="240" t="s">
        <v>76</v>
      </c>
      <c r="AY148" s="18" t="s">
        <v>253</v>
      </c>
      <c r="BE148" s="241">
        <f>IF(N148="základní",J148,0)</f>
        <v>0</v>
      </c>
      <c r="BF148" s="241">
        <f>IF(N148="snížená",J148,0)</f>
        <v>0</v>
      </c>
      <c r="BG148" s="241">
        <f>IF(N148="zákl. přenesená",J148,0)</f>
        <v>0</v>
      </c>
      <c r="BH148" s="241">
        <f>IF(N148="sníž. přenesená",J148,0)</f>
        <v>0</v>
      </c>
      <c r="BI148" s="241">
        <f>IF(N148="nulová",J148,0)</f>
        <v>0</v>
      </c>
      <c r="BJ148" s="18" t="s">
        <v>83</v>
      </c>
      <c r="BK148" s="241">
        <f>ROUND(I148*H148,2)</f>
        <v>0</v>
      </c>
      <c r="BL148" s="18" t="s">
        <v>260</v>
      </c>
      <c r="BM148" s="240" t="s">
        <v>598</v>
      </c>
    </row>
    <row r="149" s="2" customFormat="1" ht="16.5" customHeight="1">
      <c r="A149" s="39"/>
      <c r="B149" s="40"/>
      <c r="C149" s="229" t="s">
        <v>462</v>
      </c>
      <c r="D149" s="229" t="s">
        <v>256</v>
      </c>
      <c r="E149" s="230" t="s">
        <v>1529</v>
      </c>
      <c r="F149" s="231" t="s">
        <v>1530</v>
      </c>
      <c r="G149" s="232" t="s">
        <v>1372</v>
      </c>
      <c r="H149" s="233">
        <v>14</v>
      </c>
      <c r="I149" s="234"/>
      <c r="J149" s="235">
        <f>ROUND(I149*H149,2)</f>
        <v>0</v>
      </c>
      <c r="K149" s="231" t="s">
        <v>1</v>
      </c>
      <c r="L149" s="45"/>
      <c r="M149" s="236" t="s">
        <v>1</v>
      </c>
      <c r="N149" s="237" t="s">
        <v>41</v>
      </c>
      <c r="O149" s="92"/>
      <c r="P149" s="238">
        <f>O149*H149</f>
        <v>0</v>
      </c>
      <c r="Q149" s="238">
        <v>0</v>
      </c>
      <c r="R149" s="238">
        <f>Q149*H149</f>
        <v>0</v>
      </c>
      <c r="S149" s="238">
        <v>0</v>
      </c>
      <c r="T149" s="239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40" t="s">
        <v>260</v>
      </c>
      <c r="AT149" s="240" t="s">
        <v>256</v>
      </c>
      <c r="AU149" s="240" t="s">
        <v>76</v>
      </c>
      <c r="AY149" s="18" t="s">
        <v>253</v>
      </c>
      <c r="BE149" s="241">
        <f>IF(N149="základní",J149,0)</f>
        <v>0</v>
      </c>
      <c r="BF149" s="241">
        <f>IF(N149="snížená",J149,0)</f>
        <v>0</v>
      </c>
      <c r="BG149" s="241">
        <f>IF(N149="zákl. přenesená",J149,0)</f>
        <v>0</v>
      </c>
      <c r="BH149" s="241">
        <f>IF(N149="sníž. přenesená",J149,0)</f>
        <v>0</v>
      </c>
      <c r="BI149" s="241">
        <f>IF(N149="nulová",J149,0)</f>
        <v>0</v>
      </c>
      <c r="BJ149" s="18" t="s">
        <v>83</v>
      </c>
      <c r="BK149" s="241">
        <f>ROUND(I149*H149,2)</f>
        <v>0</v>
      </c>
      <c r="BL149" s="18" t="s">
        <v>260</v>
      </c>
      <c r="BM149" s="240" t="s">
        <v>610</v>
      </c>
    </row>
    <row r="150" s="2" customFormat="1" ht="37.8" customHeight="1">
      <c r="A150" s="39"/>
      <c r="B150" s="40"/>
      <c r="C150" s="229" t="s">
        <v>470</v>
      </c>
      <c r="D150" s="229" t="s">
        <v>256</v>
      </c>
      <c r="E150" s="230" t="s">
        <v>1531</v>
      </c>
      <c r="F150" s="231" t="s">
        <v>1532</v>
      </c>
      <c r="G150" s="232" t="s">
        <v>1372</v>
      </c>
      <c r="H150" s="233">
        <v>1</v>
      </c>
      <c r="I150" s="234"/>
      <c r="J150" s="235">
        <f>ROUND(I150*H150,2)</f>
        <v>0</v>
      </c>
      <c r="K150" s="231" t="s">
        <v>1</v>
      </c>
      <c r="L150" s="45"/>
      <c r="M150" s="236" t="s">
        <v>1</v>
      </c>
      <c r="N150" s="237" t="s">
        <v>41</v>
      </c>
      <c r="O150" s="92"/>
      <c r="P150" s="238">
        <f>O150*H150</f>
        <v>0</v>
      </c>
      <c r="Q150" s="238">
        <v>0</v>
      </c>
      <c r="R150" s="238">
        <f>Q150*H150</f>
        <v>0</v>
      </c>
      <c r="S150" s="238">
        <v>0</v>
      </c>
      <c r="T150" s="239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40" t="s">
        <v>260</v>
      </c>
      <c r="AT150" s="240" t="s">
        <v>256</v>
      </c>
      <c r="AU150" s="240" t="s">
        <v>76</v>
      </c>
      <c r="AY150" s="18" t="s">
        <v>253</v>
      </c>
      <c r="BE150" s="241">
        <f>IF(N150="základní",J150,0)</f>
        <v>0</v>
      </c>
      <c r="BF150" s="241">
        <f>IF(N150="snížená",J150,0)</f>
        <v>0</v>
      </c>
      <c r="BG150" s="241">
        <f>IF(N150="zákl. přenesená",J150,0)</f>
        <v>0</v>
      </c>
      <c r="BH150" s="241">
        <f>IF(N150="sníž. přenesená",J150,0)</f>
        <v>0</v>
      </c>
      <c r="BI150" s="241">
        <f>IF(N150="nulová",J150,0)</f>
        <v>0</v>
      </c>
      <c r="BJ150" s="18" t="s">
        <v>83</v>
      </c>
      <c r="BK150" s="241">
        <f>ROUND(I150*H150,2)</f>
        <v>0</v>
      </c>
      <c r="BL150" s="18" t="s">
        <v>260</v>
      </c>
      <c r="BM150" s="240" t="s">
        <v>625</v>
      </c>
    </row>
    <row r="151" s="2" customFormat="1" ht="16.5" customHeight="1">
      <c r="A151" s="39"/>
      <c r="B151" s="40"/>
      <c r="C151" s="229" t="s">
        <v>475</v>
      </c>
      <c r="D151" s="229" t="s">
        <v>256</v>
      </c>
      <c r="E151" s="230" t="s">
        <v>1533</v>
      </c>
      <c r="F151" s="231" t="s">
        <v>1534</v>
      </c>
      <c r="G151" s="232" t="s">
        <v>1372</v>
      </c>
      <c r="H151" s="233">
        <v>1</v>
      </c>
      <c r="I151" s="234"/>
      <c r="J151" s="235">
        <f>ROUND(I151*H151,2)</f>
        <v>0</v>
      </c>
      <c r="K151" s="231" t="s">
        <v>1</v>
      </c>
      <c r="L151" s="45"/>
      <c r="M151" s="302" t="s">
        <v>1</v>
      </c>
      <c r="N151" s="303" t="s">
        <v>41</v>
      </c>
      <c r="O151" s="304"/>
      <c r="P151" s="305">
        <f>O151*H151</f>
        <v>0</v>
      </c>
      <c r="Q151" s="305">
        <v>0</v>
      </c>
      <c r="R151" s="305">
        <f>Q151*H151</f>
        <v>0</v>
      </c>
      <c r="S151" s="305">
        <v>0</v>
      </c>
      <c r="T151" s="306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40" t="s">
        <v>260</v>
      </c>
      <c r="AT151" s="240" t="s">
        <v>256</v>
      </c>
      <c r="AU151" s="240" t="s">
        <v>76</v>
      </c>
      <c r="AY151" s="18" t="s">
        <v>253</v>
      </c>
      <c r="BE151" s="241">
        <f>IF(N151="základní",J151,0)</f>
        <v>0</v>
      </c>
      <c r="BF151" s="241">
        <f>IF(N151="snížená",J151,0)</f>
        <v>0</v>
      </c>
      <c r="BG151" s="241">
        <f>IF(N151="zákl. přenesená",J151,0)</f>
        <v>0</v>
      </c>
      <c r="BH151" s="241">
        <f>IF(N151="sníž. přenesená",J151,0)</f>
        <v>0</v>
      </c>
      <c r="BI151" s="241">
        <f>IF(N151="nulová",J151,0)</f>
        <v>0</v>
      </c>
      <c r="BJ151" s="18" t="s">
        <v>83</v>
      </c>
      <c r="BK151" s="241">
        <f>ROUND(I151*H151,2)</f>
        <v>0</v>
      </c>
      <c r="BL151" s="18" t="s">
        <v>260</v>
      </c>
      <c r="BM151" s="240" t="s">
        <v>635</v>
      </c>
    </row>
    <row r="152" s="2" customFormat="1" ht="6.96" customHeight="1">
      <c r="A152" s="39"/>
      <c r="B152" s="67"/>
      <c r="C152" s="68"/>
      <c r="D152" s="68"/>
      <c r="E152" s="68"/>
      <c r="F152" s="68"/>
      <c r="G152" s="68"/>
      <c r="H152" s="68"/>
      <c r="I152" s="68"/>
      <c r="J152" s="68"/>
      <c r="K152" s="68"/>
      <c r="L152" s="45"/>
      <c r="M152" s="39"/>
      <c r="O152" s="39"/>
      <c r="P152" s="39"/>
      <c r="Q152" s="39"/>
      <c r="R152" s="39"/>
      <c r="S152" s="39"/>
      <c r="T152" s="39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</row>
  </sheetData>
  <sheetProtection sheet="1" autoFilter="0" formatColumns="0" formatRows="0" objects="1" scenarios="1" spinCount="100000" saltValue="CYscDRLlxf7M7K0Uvg/JZfT8f79YQxS/IpilcPuzRWYcQrAzyHd5LnV3Ebe3ksGvnSRmTjN/zgXo2BGO0GdjdQ==" hashValue="YK4+XCYVv73NIfsXFw68LZemuLUj8aMjXM6C7POmIttnU2dgdKJjMlB0+naUYKfQz3GjPqDS1a8ItqInBw45Fg==" algorithmName="SHA-512" password="CC35"/>
  <autoFilter ref="C123:K151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0:H110"/>
    <mergeCell ref="E114:H114"/>
    <mergeCell ref="E112:H112"/>
    <mergeCell ref="E116:H116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112</v>
      </c>
    </row>
    <row r="3" s="1" customFormat="1" ht="6.96" customHeight="1">
      <c r="B3" s="149"/>
      <c r="C3" s="150"/>
      <c r="D3" s="150"/>
      <c r="E3" s="150"/>
      <c r="F3" s="150"/>
      <c r="G3" s="150"/>
      <c r="H3" s="150"/>
      <c r="I3" s="150"/>
      <c r="J3" s="150"/>
      <c r="K3" s="150"/>
      <c r="L3" s="21"/>
      <c r="AT3" s="18" t="s">
        <v>85</v>
      </c>
    </row>
    <row r="4" s="1" customFormat="1" ht="24.96" customHeight="1">
      <c r="B4" s="21"/>
      <c r="D4" s="151" t="s">
        <v>184</v>
      </c>
      <c r="L4" s="21"/>
      <c r="M4" s="152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3" t="s">
        <v>16</v>
      </c>
      <c r="L6" s="21"/>
    </row>
    <row r="7" s="1" customFormat="1" ht="16.5" customHeight="1">
      <c r="B7" s="21"/>
      <c r="E7" s="154" t="str">
        <f>'Rekapitulace stavby'!K6</f>
        <v>REKONSTRUKCE HOTELU KVĚTNICE - 3. etapa</v>
      </c>
      <c r="F7" s="153"/>
      <c r="G7" s="153"/>
      <c r="H7" s="153"/>
      <c r="L7" s="21"/>
    </row>
    <row r="8">
      <c r="B8" s="21"/>
      <c r="D8" s="153" t="s">
        <v>198</v>
      </c>
      <c r="L8" s="21"/>
    </row>
    <row r="9" s="1" customFormat="1" ht="16.5" customHeight="1">
      <c r="B9" s="21"/>
      <c r="E9" s="154" t="s">
        <v>202</v>
      </c>
      <c r="F9" s="1"/>
      <c r="G9" s="1"/>
      <c r="H9" s="1"/>
      <c r="L9" s="21"/>
    </row>
    <row r="10" s="1" customFormat="1" ht="12" customHeight="1">
      <c r="B10" s="21"/>
      <c r="D10" s="153" t="s">
        <v>206</v>
      </c>
      <c r="L10" s="21"/>
    </row>
    <row r="11" s="2" customFormat="1" ht="16.5" customHeight="1">
      <c r="A11" s="39"/>
      <c r="B11" s="45"/>
      <c r="C11" s="39"/>
      <c r="D11" s="39"/>
      <c r="E11" s="165" t="s">
        <v>1389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3" t="s">
        <v>1390</v>
      </c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30" customHeight="1">
      <c r="A13" s="39"/>
      <c r="B13" s="45"/>
      <c r="C13" s="39"/>
      <c r="D13" s="39"/>
      <c r="E13" s="155" t="s">
        <v>1535</v>
      </c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3" t="s">
        <v>18</v>
      </c>
      <c r="E15" s="39"/>
      <c r="F15" s="142" t="s">
        <v>1</v>
      </c>
      <c r="G15" s="39"/>
      <c r="H15" s="39"/>
      <c r="I15" s="153" t="s">
        <v>19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3" t="s">
        <v>20</v>
      </c>
      <c r="E16" s="39"/>
      <c r="F16" s="142" t="s">
        <v>21</v>
      </c>
      <c r="G16" s="39"/>
      <c r="H16" s="39"/>
      <c r="I16" s="153" t="s">
        <v>22</v>
      </c>
      <c r="J16" s="156" t="str">
        <f>'Rekapitulace stavby'!AN8</f>
        <v>15. 5. 2025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3" t="s">
        <v>24</v>
      </c>
      <c r="E18" s="39"/>
      <c r="F18" s="39"/>
      <c r="G18" s="39"/>
      <c r="H18" s="39"/>
      <c r="I18" s="153" t="s">
        <v>25</v>
      </c>
      <c r="J18" s="142" t="s">
        <v>1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2" t="s">
        <v>26</v>
      </c>
      <c r="F19" s="39"/>
      <c r="G19" s="39"/>
      <c r="H19" s="39"/>
      <c r="I19" s="153" t="s">
        <v>27</v>
      </c>
      <c r="J19" s="142" t="s">
        <v>1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3" t="s">
        <v>28</v>
      </c>
      <c r="E21" s="39"/>
      <c r="F21" s="39"/>
      <c r="G21" s="39"/>
      <c r="H21" s="39"/>
      <c r="I21" s="153" t="s">
        <v>25</v>
      </c>
      <c r="J21" s="34" t="str">
        <f>'Rekapitulace stavby'!AN13</f>
        <v>Vyplň údaj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'Rekapitulace stavby'!E14</f>
        <v>Vyplň údaj</v>
      </c>
      <c r="F22" s="142"/>
      <c r="G22" s="142"/>
      <c r="H22" s="142"/>
      <c r="I22" s="153" t="s">
        <v>27</v>
      </c>
      <c r="J22" s="34" t="str">
        <f>'Rekapitulace stavby'!AN14</f>
        <v>Vyplň údaj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3" t="s">
        <v>30</v>
      </c>
      <c r="E24" s="39"/>
      <c r="F24" s="39"/>
      <c r="G24" s="39"/>
      <c r="H24" s="39"/>
      <c r="I24" s="153" t="s">
        <v>25</v>
      </c>
      <c r="J24" s="142" t="s">
        <v>1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2" t="s">
        <v>31</v>
      </c>
      <c r="F25" s="39"/>
      <c r="G25" s="39"/>
      <c r="H25" s="39"/>
      <c r="I25" s="153" t="s">
        <v>27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3" t="s">
        <v>33</v>
      </c>
      <c r="E27" s="39"/>
      <c r="F27" s="39"/>
      <c r="G27" s="39"/>
      <c r="H27" s="39"/>
      <c r="I27" s="153" t="s">
        <v>25</v>
      </c>
      <c r="J27" s="142" t="str">
        <f>IF('Rekapitulace stavby'!AN19="","",'Rekapitulace stavby'!AN19)</f>
        <v/>
      </c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2" t="str">
        <f>IF('Rekapitulace stavby'!E20="","",'Rekapitulace stavby'!E20)</f>
        <v xml:space="preserve"> </v>
      </c>
      <c r="F28" s="39"/>
      <c r="G28" s="39"/>
      <c r="H28" s="39"/>
      <c r="I28" s="153" t="s">
        <v>27</v>
      </c>
      <c r="J28" s="142" t="str">
        <f>IF('Rekapitulace stavby'!AN20="","",'Rekapitulace stavby'!AN20)</f>
        <v/>
      </c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3" t="s">
        <v>35</v>
      </c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6.5" customHeight="1">
      <c r="A31" s="157"/>
      <c r="B31" s="158"/>
      <c r="C31" s="157"/>
      <c r="D31" s="157"/>
      <c r="E31" s="159" t="s">
        <v>1</v>
      </c>
      <c r="F31" s="159"/>
      <c r="G31" s="159"/>
      <c r="H31" s="159"/>
      <c r="I31" s="157"/>
      <c r="J31" s="157"/>
      <c r="K31" s="157"/>
      <c r="L31" s="160"/>
      <c r="S31" s="157"/>
      <c r="T31" s="157"/>
      <c r="U31" s="157"/>
      <c r="V31" s="157"/>
      <c r="W31" s="157"/>
      <c r="X31" s="157"/>
      <c r="Y31" s="157"/>
      <c r="Z31" s="157"/>
      <c r="AA31" s="157"/>
      <c r="AB31" s="157"/>
      <c r="AC31" s="157"/>
      <c r="AD31" s="157"/>
      <c r="AE31" s="157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1"/>
      <c r="E33" s="161"/>
      <c r="F33" s="161"/>
      <c r="G33" s="161"/>
      <c r="H33" s="161"/>
      <c r="I33" s="161"/>
      <c r="J33" s="161"/>
      <c r="K33" s="161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2" t="s">
        <v>36</v>
      </c>
      <c r="E34" s="39"/>
      <c r="F34" s="39"/>
      <c r="G34" s="39"/>
      <c r="H34" s="39"/>
      <c r="I34" s="39"/>
      <c r="J34" s="163">
        <f>ROUND(J124,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1"/>
      <c r="E35" s="161"/>
      <c r="F35" s="161"/>
      <c r="G35" s="161"/>
      <c r="H35" s="161"/>
      <c r="I35" s="161"/>
      <c r="J35" s="161"/>
      <c r="K35" s="161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4" t="s">
        <v>38</v>
      </c>
      <c r="G36" s="39"/>
      <c r="H36" s="39"/>
      <c r="I36" s="164" t="s">
        <v>37</v>
      </c>
      <c r="J36" s="164" t="s">
        <v>39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65" t="s">
        <v>40</v>
      </c>
      <c r="E37" s="153" t="s">
        <v>41</v>
      </c>
      <c r="F37" s="166">
        <f>ROUND((SUM(BE124:BE154)),  2)</f>
        <v>0</v>
      </c>
      <c r="G37" s="39"/>
      <c r="H37" s="39"/>
      <c r="I37" s="167">
        <v>0.20999999999999999</v>
      </c>
      <c r="J37" s="166">
        <f>ROUND(((SUM(BE124:BE154))*I37),  2)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53" t="s">
        <v>42</v>
      </c>
      <c r="F38" s="166">
        <f>ROUND((SUM(BF124:BF154)),  2)</f>
        <v>0</v>
      </c>
      <c r="G38" s="39"/>
      <c r="H38" s="39"/>
      <c r="I38" s="167">
        <v>0.12</v>
      </c>
      <c r="J38" s="166">
        <f>ROUND(((SUM(BF124:BF154))*I38),  2)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3" t="s">
        <v>43</v>
      </c>
      <c r="F39" s="166">
        <f>ROUND((SUM(BG124:BG154)),  2)</f>
        <v>0</v>
      </c>
      <c r="G39" s="39"/>
      <c r="H39" s="39"/>
      <c r="I39" s="167">
        <v>0.20999999999999999</v>
      </c>
      <c r="J39" s="166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3" t="s">
        <v>44</v>
      </c>
      <c r="F40" s="166">
        <f>ROUND((SUM(BH124:BH154)),  2)</f>
        <v>0</v>
      </c>
      <c r="G40" s="39"/>
      <c r="H40" s="39"/>
      <c r="I40" s="167">
        <v>0.12</v>
      </c>
      <c r="J40" s="166">
        <f>0</f>
        <v>0</v>
      </c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53" t="s">
        <v>45</v>
      </c>
      <c r="F41" s="166">
        <f>ROUND((SUM(BI124:BI154)),  2)</f>
        <v>0</v>
      </c>
      <c r="G41" s="39"/>
      <c r="H41" s="39"/>
      <c r="I41" s="167">
        <v>0</v>
      </c>
      <c r="J41" s="166">
        <f>0</f>
        <v>0</v>
      </c>
      <c r="K41" s="39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68"/>
      <c r="D43" s="169" t="s">
        <v>46</v>
      </c>
      <c r="E43" s="170"/>
      <c r="F43" s="170"/>
      <c r="G43" s="171" t="s">
        <v>47</v>
      </c>
      <c r="H43" s="172" t="s">
        <v>48</v>
      </c>
      <c r="I43" s="170"/>
      <c r="J43" s="173">
        <f>SUM(J34:J41)</f>
        <v>0</v>
      </c>
      <c r="K43" s="174"/>
      <c r="L43" s="64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64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5" t="s">
        <v>49</v>
      </c>
      <c r="E50" s="176"/>
      <c r="F50" s="176"/>
      <c r="G50" s="175" t="s">
        <v>50</v>
      </c>
      <c r="H50" s="176"/>
      <c r="I50" s="176"/>
      <c r="J50" s="176"/>
      <c r="K50" s="176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7" t="s">
        <v>51</v>
      </c>
      <c r="E61" s="178"/>
      <c r="F61" s="179" t="s">
        <v>52</v>
      </c>
      <c r="G61" s="177" t="s">
        <v>51</v>
      </c>
      <c r="H61" s="178"/>
      <c r="I61" s="178"/>
      <c r="J61" s="180" t="s">
        <v>52</v>
      </c>
      <c r="K61" s="178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5" t="s">
        <v>53</v>
      </c>
      <c r="E65" s="181"/>
      <c r="F65" s="181"/>
      <c r="G65" s="175" t="s">
        <v>54</v>
      </c>
      <c r="H65" s="181"/>
      <c r="I65" s="181"/>
      <c r="J65" s="181"/>
      <c r="K65" s="181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7" t="s">
        <v>51</v>
      </c>
      <c r="E76" s="178"/>
      <c r="F76" s="179" t="s">
        <v>52</v>
      </c>
      <c r="G76" s="177" t="s">
        <v>51</v>
      </c>
      <c r="H76" s="178"/>
      <c r="I76" s="178"/>
      <c r="J76" s="180" t="s">
        <v>52</v>
      </c>
      <c r="K76" s="178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2"/>
      <c r="C77" s="183"/>
      <c r="D77" s="183"/>
      <c r="E77" s="183"/>
      <c r="F77" s="183"/>
      <c r="G77" s="183"/>
      <c r="H77" s="183"/>
      <c r="I77" s="183"/>
      <c r="J77" s="183"/>
      <c r="K77" s="183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4"/>
      <c r="C81" s="185"/>
      <c r="D81" s="185"/>
      <c r="E81" s="185"/>
      <c r="F81" s="185"/>
      <c r="G81" s="185"/>
      <c r="H81" s="185"/>
      <c r="I81" s="185"/>
      <c r="J81" s="185"/>
      <c r="K81" s="185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217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6" t="str">
        <f>E7</f>
        <v>REKONSTRUKCE HOTELU KVĚTNICE - 3. etapa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198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1" customFormat="1" ht="16.5" customHeight="1">
      <c r="B87" s="22"/>
      <c r="C87" s="23"/>
      <c r="D87" s="23"/>
      <c r="E87" s="186" t="s">
        <v>202</v>
      </c>
      <c r="F87" s="23"/>
      <c r="G87" s="23"/>
      <c r="H87" s="23"/>
      <c r="I87" s="23"/>
      <c r="J87" s="23"/>
      <c r="K87" s="23"/>
      <c r="L87" s="21"/>
    </row>
    <row r="88" s="1" customFormat="1" ht="12" customHeight="1">
      <c r="B88" s="22"/>
      <c r="C88" s="33" t="s">
        <v>206</v>
      </c>
      <c r="D88" s="23"/>
      <c r="E88" s="23"/>
      <c r="F88" s="23"/>
      <c r="G88" s="23"/>
      <c r="H88" s="23"/>
      <c r="I88" s="23"/>
      <c r="J88" s="23"/>
      <c r="K88" s="23"/>
      <c r="L88" s="21"/>
    </row>
    <row r="89" s="2" customFormat="1" ht="16.5" customHeight="1">
      <c r="A89" s="39"/>
      <c r="B89" s="40"/>
      <c r="C89" s="41"/>
      <c r="D89" s="41"/>
      <c r="E89" s="310" t="s">
        <v>1389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12" customHeight="1">
      <c r="A90" s="39"/>
      <c r="B90" s="40"/>
      <c r="C90" s="33" t="s">
        <v>1390</v>
      </c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30" customHeight="1">
      <c r="A91" s="39"/>
      <c r="B91" s="40"/>
      <c r="C91" s="41"/>
      <c r="D91" s="41"/>
      <c r="E91" s="77" t="str">
        <f>E13</f>
        <v>D.1.4.4.4 - SP - Hotelový přístupový systém - společné prostory</v>
      </c>
      <c r="F91" s="41"/>
      <c r="G91" s="41"/>
      <c r="H91" s="41"/>
      <c r="I91" s="41"/>
      <c r="J91" s="41"/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2" customHeight="1">
      <c r="A93" s="39"/>
      <c r="B93" s="40"/>
      <c r="C93" s="33" t="s">
        <v>20</v>
      </c>
      <c r="D93" s="41"/>
      <c r="E93" s="41"/>
      <c r="F93" s="28" t="str">
        <f>F16</f>
        <v>Tišnov</v>
      </c>
      <c r="G93" s="41"/>
      <c r="H93" s="41"/>
      <c r="I93" s="33" t="s">
        <v>22</v>
      </c>
      <c r="J93" s="80" t="str">
        <f>IF(J16="","",J16)</f>
        <v>15. 5. 2025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25.65" customHeight="1">
      <c r="A95" s="39"/>
      <c r="B95" s="40"/>
      <c r="C95" s="33" t="s">
        <v>24</v>
      </c>
      <c r="D95" s="41"/>
      <c r="E95" s="41"/>
      <c r="F95" s="28" t="str">
        <f>E19</f>
        <v>Město Tišnov</v>
      </c>
      <c r="G95" s="41"/>
      <c r="H95" s="41"/>
      <c r="I95" s="33" t="s">
        <v>30</v>
      </c>
      <c r="J95" s="37" t="str">
        <f>E25</f>
        <v>BURIAN-KŘIVINKA ARCHITECTS</v>
      </c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15.15" customHeight="1">
      <c r="A96" s="39"/>
      <c r="B96" s="40"/>
      <c r="C96" s="33" t="s">
        <v>28</v>
      </c>
      <c r="D96" s="41"/>
      <c r="E96" s="41"/>
      <c r="F96" s="28" t="str">
        <f>IF(E22="","",E22)</f>
        <v>Vyplň údaj</v>
      </c>
      <c r="G96" s="41"/>
      <c r="H96" s="41"/>
      <c r="I96" s="33" t="s">
        <v>33</v>
      </c>
      <c r="J96" s="37" t="str">
        <f>E28</f>
        <v xml:space="preserve"> 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9.28" customHeight="1">
      <c r="A98" s="39"/>
      <c r="B98" s="40"/>
      <c r="C98" s="187" t="s">
        <v>218</v>
      </c>
      <c r="D98" s="188"/>
      <c r="E98" s="188"/>
      <c r="F98" s="188"/>
      <c r="G98" s="188"/>
      <c r="H98" s="188"/>
      <c r="I98" s="188"/>
      <c r="J98" s="189" t="s">
        <v>219</v>
      </c>
      <c r="K98" s="188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s="2" customFormat="1" ht="22.8" customHeight="1">
      <c r="A100" s="39"/>
      <c r="B100" s="40"/>
      <c r="C100" s="190" t="s">
        <v>220</v>
      </c>
      <c r="D100" s="41"/>
      <c r="E100" s="41"/>
      <c r="F100" s="41"/>
      <c r="G100" s="41"/>
      <c r="H100" s="41"/>
      <c r="I100" s="41"/>
      <c r="J100" s="111">
        <f>J124</f>
        <v>0</v>
      </c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221</v>
      </c>
    </row>
    <row r="101" s="2" customFormat="1" ht="21.84" customHeight="1">
      <c r="A101" s="39"/>
      <c r="B101" s="40"/>
      <c r="C101" s="41"/>
      <c r="D101" s="41"/>
      <c r="E101" s="41"/>
      <c r="F101" s="41"/>
      <c r="G101" s="41"/>
      <c r="H101" s="41"/>
      <c r="I101" s="41"/>
      <c r="J101" s="41"/>
      <c r="K101" s="41"/>
      <c r="L101" s="64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</row>
    <row r="102" s="2" customFormat="1" ht="6.96" customHeight="1">
      <c r="A102" s="39"/>
      <c r="B102" s="67"/>
      <c r="C102" s="68"/>
      <c r="D102" s="68"/>
      <c r="E102" s="68"/>
      <c r="F102" s="68"/>
      <c r="G102" s="68"/>
      <c r="H102" s="68"/>
      <c r="I102" s="68"/>
      <c r="J102" s="68"/>
      <c r="K102" s="68"/>
      <c r="L102" s="64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</row>
    <row r="106" s="2" customFormat="1" ht="6.96" customHeight="1">
      <c r="A106" s="39"/>
      <c r="B106" s="69"/>
      <c r="C106" s="70"/>
      <c r="D106" s="70"/>
      <c r="E106" s="70"/>
      <c r="F106" s="70"/>
      <c r="G106" s="70"/>
      <c r="H106" s="70"/>
      <c r="I106" s="70"/>
      <c r="J106" s="70"/>
      <c r="K106" s="70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="2" customFormat="1" ht="24.96" customHeight="1">
      <c r="A107" s="39"/>
      <c r="B107" s="40"/>
      <c r="C107" s="24" t="s">
        <v>238</v>
      </c>
      <c r="D107" s="41"/>
      <c r="E107" s="41"/>
      <c r="F107" s="41"/>
      <c r="G107" s="41"/>
      <c r="H107" s="41"/>
      <c r="I107" s="41"/>
      <c r="J107" s="41"/>
      <c r="K107" s="41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6.96" customHeight="1">
      <c r="A108" s="39"/>
      <c r="B108" s="40"/>
      <c r="C108" s="41"/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12" customHeight="1">
      <c r="A109" s="39"/>
      <c r="B109" s="40"/>
      <c r="C109" s="33" t="s">
        <v>16</v>
      </c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16.5" customHeight="1">
      <c r="A110" s="39"/>
      <c r="B110" s="40"/>
      <c r="C110" s="41"/>
      <c r="D110" s="41"/>
      <c r="E110" s="186" t="str">
        <f>E7</f>
        <v>REKONSTRUKCE HOTELU KVĚTNICE - 3. etapa</v>
      </c>
      <c r="F110" s="33"/>
      <c r="G110" s="33"/>
      <c r="H110" s="33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1" customFormat="1" ht="12" customHeight="1">
      <c r="B111" s="22"/>
      <c r="C111" s="33" t="s">
        <v>198</v>
      </c>
      <c r="D111" s="23"/>
      <c r="E111" s="23"/>
      <c r="F111" s="23"/>
      <c r="G111" s="23"/>
      <c r="H111" s="23"/>
      <c r="I111" s="23"/>
      <c r="J111" s="23"/>
      <c r="K111" s="23"/>
      <c r="L111" s="21"/>
    </row>
    <row r="112" s="1" customFormat="1" ht="16.5" customHeight="1">
      <c r="B112" s="22"/>
      <c r="C112" s="23"/>
      <c r="D112" s="23"/>
      <c r="E112" s="186" t="s">
        <v>202</v>
      </c>
      <c r="F112" s="23"/>
      <c r="G112" s="23"/>
      <c r="H112" s="23"/>
      <c r="I112" s="23"/>
      <c r="J112" s="23"/>
      <c r="K112" s="23"/>
      <c r="L112" s="21"/>
    </row>
    <row r="113" s="1" customFormat="1" ht="12" customHeight="1">
      <c r="B113" s="22"/>
      <c r="C113" s="33" t="s">
        <v>206</v>
      </c>
      <c r="D113" s="23"/>
      <c r="E113" s="23"/>
      <c r="F113" s="23"/>
      <c r="G113" s="23"/>
      <c r="H113" s="23"/>
      <c r="I113" s="23"/>
      <c r="J113" s="23"/>
      <c r="K113" s="23"/>
      <c r="L113" s="21"/>
    </row>
    <row r="114" s="2" customFormat="1" ht="16.5" customHeight="1">
      <c r="A114" s="39"/>
      <c r="B114" s="40"/>
      <c r="C114" s="41"/>
      <c r="D114" s="41"/>
      <c r="E114" s="310" t="s">
        <v>1389</v>
      </c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2" customHeight="1">
      <c r="A115" s="39"/>
      <c r="B115" s="40"/>
      <c r="C115" s="33" t="s">
        <v>1390</v>
      </c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30" customHeight="1">
      <c r="A116" s="39"/>
      <c r="B116" s="40"/>
      <c r="C116" s="41"/>
      <c r="D116" s="41"/>
      <c r="E116" s="77" t="str">
        <f>E13</f>
        <v>D.1.4.4.4 - SP - Hotelový přístupový systém - společné prostory</v>
      </c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6.96" customHeight="1">
      <c r="A117" s="39"/>
      <c r="B117" s="40"/>
      <c r="C117" s="41"/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2" customHeight="1">
      <c r="A118" s="39"/>
      <c r="B118" s="40"/>
      <c r="C118" s="33" t="s">
        <v>20</v>
      </c>
      <c r="D118" s="41"/>
      <c r="E118" s="41"/>
      <c r="F118" s="28" t="str">
        <f>F16</f>
        <v>Tišnov</v>
      </c>
      <c r="G118" s="41"/>
      <c r="H118" s="41"/>
      <c r="I118" s="33" t="s">
        <v>22</v>
      </c>
      <c r="J118" s="80" t="str">
        <f>IF(J16="","",J16)</f>
        <v>15. 5. 2025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6.96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25.65" customHeight="1">
      <c r="A120" s="39"/>
      <c r="B120" s="40"/>
      <c r="C120" s="33" t="s">
        <v>24</v>
      </c>
      <c r="D120" s="41"/>
      <c r="E120" s="41"/>
      <c r="F120" s="28" t="str">
        <f>E19</f>
        <v>Město Tišnov</v>
      </c>
      <c r="G120" s="41"/>
      <c r="H120" s="41"/>
      <c r="I120" s="33" t="s">
        <v>30</v>
      </c>
      <c r="J120" s="37" t="str">
        <f>E25</f>
        <v>BURIAN-KŘIVINKA ARCHITECTS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5.15" customHeight="1">
      <c r="A121" s="39"/>
      <c r="B121" s="40"/>
      <c r="C121" s="33" t="s">
        <v>28</v>
      </c>
      <c r="D121" s="41"/>
      <c r="E121" s="41"/>
      <c r="F121" s="28" t="str">
        <f>IF(E22="","",E22)</f>
        <v>Vyplň údaj</v>
      </c>
      <c r="G121" s="41"/>
      <c r="H121" s="41"/>
      <c r="I121" s="33" t="s">
        <v>33</v>
      </c>
      <c r="J121" s="37" t="str">
        <f>E28</f>
        <v xml:space="preserve"> </v>
      </c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0.32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11" customFormat="1" ht="29.28" customHeight="1">
      <c r="A123" s="202"/>
      <c r="B123" s="203"/>
      <c r="C123" s="204" t="s">
        <v>239</v>
      </c>
      <c r="D123" s="205" t="s">
        <v>61</v>
      </c>
      <c r="E123" s="205" t="s">
        <v>57</v>
      </c>
      <c r="F123" s="205" t="s">
        <v>58</v>
      </c>
      <c r="G123" s="205" t="s">
        <v>240</v>
      </c>
      <c r="H123" s="205" t="s">
        <v>241</v>
      </c>
      <c r="I123" s="205" t="s">
        <v>242</v>
      </c>
      <c r="J123" s="205" t="s">
        <v>219</v>
      </c>
      <c r="K123" s="206" t="s">
        <v>243</v>
      </c>
      <c r="L123" s="207"/>
      <c r="M123" s="101" t="s">
        <v>1</v>
      </c>
      <c r="N123" s="102" t="s">
        <v>40</v>
      </c>
      <c r="O123" s="102" t="s">
        <v>244</v>
      </c>
      <c r="P123" s="102" t="s">
        <v>245</v>
      </c>
      <c r="Q123" s="102" t="s">
        <v>246</v>
      </c>
      <c r="R123" s="102" t="s">
        <v>247</v>
      </c>
      <c r="S123" s="102" t="s">
        <v>248</v>
      </c>
      <c r="T123" s="103" t="s">
        <v>249</v>
      </c>
      <c r="U123" s="202"/>
      <c r="V123" s="202"/>
      <c r="W123" s="202"/>
      <c r="X123" s="202"/>
      <c r="Y123" s="202"/>
      <c r="Z123" s="202"/>
      <c r="AA123" s="202"/>
      <c r="AB123" s="202"/>
      <c r="AC123" s="202"/>
      <c r="AD123" s="202"/>
      <c r="AE123" s="202"/>
    </row>
    <row r="124" s="2" customFormat="1" ht="22.8" customHeight="1">
      <c r="A124" s="39"/>
      <c r="B124" s="40"/>
      <c r="C124" s="108" t="s">
        <v>250</v>
      </c>
      <c r="D124" s="41"/>
      <c r="E124" s="41"/>
      <c r="F124" s="41"/>
      <c r="G124" s="41"/>
      <c r="H124" s="41"/>
      <c r="I124" s="41"/>
      <c r="J124" s="208">
        <f>BK124</f>
        <v>0</v>
      </c>
      <c r="K124" s="41"/>
      <c r="L124" s="45"/>
      <c r="M124" s="104"/>
      <c r="N124" s="209"/>
      <c r="O124" s="105"/>
      <c r="P124" s="210">
        <f>SUM(P125:P154)</f>
        <v>0</v>
      </c>
      <c r="Q124" s="105"/>
      <c r="R124" s="210">
        <f>SUM(R125:R154)</f>
        <v>0</v>
      </c>
      <c r="S124" s="105"/>
      <c r="T124" s="211">
        <f>SUM(T125:T154)</f>
        <v>0</v>
      </c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T124" s="18" t="s">
        <v>75</v>
      </c>
      <c r="AU124" s="18" t="s">
        <v>221</v>
      </c>
      <c r="BK124" s="212">
        <f>SUM(BK125:BK154)</f>
        <v>0</v>
      </c>
    </row>
    <row r="125" s="2" customFormat="1" ht="16.5" customHeight="1">
      <c r="A125" s="39"/>
      <c r="B125" s="40"/>
      <c r="C125" s="229" t="s">
        <v>83</v>
      </c>
      <c r="D125" s="229" t="s">
        <v>256</v>
      </c>
      <c r="E125" s="230" t="s">
        <v>1501</v>
      </c>
      <c r="F125" s="231" t="s">
        <v>1502</v>
      </c>
      <c r="G125" s="232" t="s">
        <v>187</v>
      </c>
      <c r="H125" s="233">
        <v>187</v>
      </c>
      <c r="I125" s="234"/>
      <c r="J125" s="235">
        <f>ROUND(I125*H125,2)</f>
        <v>0</v>
      </c>
      <c r="K125" s="231" t="s">
        <v>1</v>
      </c>
      <c r="L125" s="45"/>
      <c r="M125" s="236" t="s">
        <v>1</v>
      </c>
      <c r="N125" s="237" t="s">
        <v>41</v>
      </c>
      <c r="O125" s="92"/>
      <c r="P125" s="238">
        <f>O125*H125</f>
        <v>0</v>
      </c>
      <c r="Q125" s="238">
        <v>0</v>
      </c>
      <c r="R125" s="238">
        <f>Q125*H125</f>
        <v>0</v>
      </c>
      <c r="S125" s="238">
        <v>0</v>
      </c>
      <c r="T125" s="239">
        <f>S125*H125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R125" s="240" t="s">
        <v>260</v>
      </c>
      <c r="AT125" s="240" t="s">
        <v>256</v>
      </c>
      <c r="AU125" s="240" t="s">
        <v>76</v>
      </c>
      <c r="AY125" s="18" t="s">
        <v>253</v>
      </c>
      <c r="BE125" s="241">
        <f>IF(N125="základní",J125,0)</f>
        <v>0</v>
      </c>
      <c r="BF125" s="241">
        <f>IF(N125="snížená",J125,0)</f>
        <v>0</v>
      </c>
      <c r="BG125" s="241">
        <f>IF(N125="zákl. přenesená",J125,0)</f>
        <v>0</v>
      </c>
      <c r="BH125" s="241">
        <f>IF(N125="sníž. přenesená",J125,0)</f>
        <v>0</v>
      </c>
      <c r="BI125" s="241">
        <f>IF(N125="nulová",J125,0)</f>
        <v>0</v>
      </c>
      <c r="BJ125" s="18" t="s">
        <v>83</v>
      </c>
      <c r="BK125" s="241">
        <f>ROUND(I125*H125,2)</f>
        <v>0</v>
      </c>
      <c r="BL125" s="18" t="s">
        <v>260</v>
      </c>
      <c r="BM125" s="240" t="s">
        <v>85</v>
      </c>
    </row>
    <row r="126" s="2" customFormat="1" ht="16.5" customHeight="1">
      <c r="A126" s="39"/>
      <c r="B126" s="40"/>
      <c r="C126" s="229" t="s">
        <v>85</v>
      </c>
      <c r="D126" s="229" t="s">
        <v>256</v>
      </c>
      <c r="E126" s="230" t="s">
        <v>1505</v>
      </c>
      <c r="F126" s="231" t="s">
        <v>1506</v>
      </c>
      <c r="G126" s="232" t="s">
        <v>187</v>
      </c>
      <c r="H126" s="233">
        <v>395</v>
      </c>
      <c r="I126" s="234"/>
      <c r="J126" s="235">
        <f>ROUND(I126*H126,2)</f>
        <v>0</v>
      </c>
      <c r="K126" s="231" t="s">
        <v>1</v>
      </c>
      <c r="L126" s="45"/>
      <c r="M126" s="236" t="s">
        <v>1</v>
      </c>
      <c r="N126" s="237" t="s">
        <v>41</v>
      </c>
      <c r="O126" s="92"/>
      <c r="P126" s="238">
        <f>O126*H126</f>
        <v>0</v>
      </c>
      <c r="Q126" s="238">
        <v>0</v>
      </c>
      <c r="R126" s="238">
        <f>Q126*H126</f>
        <v>0</v>
      </c>
      <c r="S126" s="238">
        <v>0</v>
      </c>
      <c r="T126" s="239">
        <f>S126*H126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R126" s="240" t="s">
        <v>260</v>
      </c>
      <c r="AT126" s="240" t="s">
        <v>256</v>
      </c>
      <c r="AU126" s="240" t="s">
        <v>76</v>
      </c>
      <c r="AY126" s="18" t="s">
        <v>253</v>
      </c>
      <c r="BE126" s="241">
        <f>IF(N126="základní",J126,0)</f>
        <v>0</v>
      </c>
      <c r="BF126" s="241">
        <f>IF(N126="snížená",J126,0)</f>
        <v>0</v>
      </c>
      <c r="BG126" s="241">
        <f>IF(N126="zákl. přenesená",J126,0)</f>
        <v>0</v>
      </c>
      <c r="BH126" s="241">
        <f>IF(N126="sníž. přenesená",J126,0)</f>
        <v>0</v>
      </c>
      <c r="BI126" s="241">
        <f>IF(N126="nulová",J126,0)</f>
        <v>0</v>
      </c>
      <c r="BJ126" s="18" t="s">
        <v>83</v>
      </c>
      <c r="BK126" s="241">
        <f>ROUND(I126*H126,2)</f>
        <v>0</v>
      </c>
      <c r="BL126" s="18" t="s">
        <v>260</v>
      </c>
      <c r="BM126" s="240" t="s">
        <v>260</v>
      </c>
    </row>
    <row r="127" s="2" customFormat="1" ht="16.5" customHeight="1">
      <c r="A127" s="39"/>
      <c r="B127" s="40"/>
      <c r="C127" s="229" t="s">
        <v>260</v>
      </c>
      <c r="D127" s="229" t="s">
        <v>256</v>
      </c>
      <c r="E127" s="230" t="s">
        <v>1416</v>
      </c>
      <c r="F127" s="231" t="s">
        <v>1417</v>
      </c>
      <c r="G127" s="232" t="s">
        <v>1372</v>
      </c>
      <c r="H127" s="233">
        <v>320</v>
      </c>
      <c r="I127" s="234"/>
      <c r="J127" s="235">
        <f>ROUND(I127*H127,2)</f>
        <v>0</v>
      </c>
      <c r="K127" s="231" t="s">
        <v>1</v>
      </c>
      <c r="L127" s="45"/>
      <c r="M127" s="236" t="s">
        <v>1</v>
      </c>
      <c r="N127" s="237" t="s">
        <v>41</v>
      </c>
      <c r="O127" s="92"/>
      <c r="P127" s="238">
        <f>O127*H127</f>
        <v>0</v>
      </c>
      <c r="Q127" s="238">
        <v>0</v>
      </c>
      <c r="R127" s="238">
        <f>Q127*H127</f>
        <v>0</v>
      </c>
      <c r="S127" s="238">
        <v>0</v>
      </c>
      <c r="T127" s="239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40" t="s">
        <v>260</v>
      </c>
      <c r="AT127" s="240" t="s">
        <v>256</v>
      </c>
      <c r="AU127" s="240" t="s">
        <v>76</v>
      </c>
      <c r="AY127" s="18" t="s">
        <v>253</v>
      </c>
      <c r="BE127" s="241">
        <f>IF(N127="základní",J127,0)</f>
        <v>0</v>
      </c>
      <c r="BF127" s="241">
        <f>IF(N127="snížená",J127,0)</f>
        <v>0</v>
      </c>
      <c r="BG127" s="241">
        <f>IF(N127="zákl. přenesená",J127,0)</f>
        <v>0</v>
      </c>
      <c r="BH127" s="241">
        <f>IF(N127="sníž. přenesená",J127,0)</f>
        <v>0</v>
      </c>
      <c r="BI127" s="241">
        <f>IF(N127="nulová",J127,0)</f>
        <v>0</v>
      </c>
      <c r="BJ127" s="18" t="s">
        <v>83</v>
      </c>
      <c r="BK127" s="241">
        <f>ROUND(I127*H127,2)</f>
        <v>0</v>
      </c>
      <c r="BL127" s="18" t="s">
        <v>260</v>
      </c>
      <c r="BM127" s="240" t="s">
        <v>254</v>
      </c>
    </row>
    <row r="128" s="2" customFormat="1" ht="16.5" customHeight="1">
      <c r="A128" s="39"/>
      <c r="B128" s="40"/>
      <c r="C128" s="229" t="s">
        <v>288</v>
      </c>
      <c r="D128" s="229" t="s">
        <v>256</v>
      </c>
      <c r="E128" s="230" t="s">
        <v>1412</v>
      </c>
      <c r="F128" s="231" t="s">
        <v>1413</v>
      </c>
      <c r="G128" s="232" t="s">
        <v>187</v>
      </c>
      <c r="H128" s="233">
        <v>219</v>
      </c>
      <c r="I128" s="234"/>
      <c r="J128" s="235">
        <f>ROUND(I128*H128,2)</f>
        <v>0</v>
      </c>
      <c r="K128" s="231" t="s">
        <v>1</v>
      </c>
      <c r="L128" s="45"/>
      <c r="M128" s="236" t="s">
        <v>1</v>
      </c>
      <c r="N128" s="237" t="s">
        <v>41</v>
      </c>
      <c r="O128" s="92"/>
      <c r="P128" s="238">
        <f>O128*H128</f>
        <v>0</v>
      </c>
      <c r="Q128" s="238">
        <v>0</v>
      </c>
      <c r="R128" s="238">
        <f>Q128*H128</f>
        <v>0</v>
      </c>
      <c r="S128" s="238">
        <v>0</v>
      </c>
      <c r="T128" s="239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40" t="s">
        <v>260</v>
      </c>
      <c r="AT128" s="240" t="s">
        <v>256</v>
      </c>
      <c r="AU128" s="240" t="s">
        <v>76</v>
      </c>
      <c r="AY128" s="18" t="s">
        <v>253</v>
      </c>
      <c r="BE128" s="241">
        <f>IF(N128="základní",J128,0)</f>
        <v>0</v>
      </c>
      <c r="BF128" s="241">
        <f>IF(N128="snížená",J128,0)</f>
        <v>0</v>
      </c>
      <c r="BG128" s="241">
        <f>IF(N128="zákl. přenesená",J128,0)</f>
        <v>0</v>
      </c>
      <c r="BH128" s="241">
        <f>IF(N128="sníž. přenesená",J128,0)</f>
        <v>0</v>
      </c>
      <c r="BI128" s="241">
        <f>IF(N128="nulová",J128,0)</f>
        <v>0</v>
      </c>
      <c r="BJ128" s="18" t="s">
        <v>83</v>
      </c>
      <c r="BK128" s="241">
        <f>ROUND(I128*H128,2)</f>
        <v>0</v>
      </c>
      <c r="BL128" s="18" t="s">
        <v>260</v>
      </c>
      <c r="BM128" s="240" t="s">
        <v>328</v>
      </c>
    </row>
    <row r="129" s="2" customFormat="1" ht="16.5" customHeight="1">
      <c r="A129" s="39"/>
      <c r="B129" s="40"/>
      <c r="C129" s="229" t="s">
        <v>254</v>
      </c>
      <c r="D129" s="229" t="s">
        <v>256</v>
      </c>
      <c r="E129" s="230" t="s">
        <v>1490</v>
      </c>
      <c r="F129" s="231" t="s">
        <v>1491</v>
      </c>
      <c r="G129" s="232" t="s">
        <v>187</v>
      </c>
      <c r="H129" s="233">
        <v>136</v>
      </c>
      <c r="I129" s="234"/>
      <c r="J129" s="235">
        <f>ROUND(I129*H129,2)</f>
        <v>0</v>
      </c>
      <c r="K129" s="231" t="s">
        <v>1</v>
      </c>
      <c r="L129" s="45"/>
      <c r="M129" s="236" t="s">
        <v>1</v>
      </c>
      <c r="N129" s="237" t="s">
        <v>41</v>
      </c>
      <c r="O129" s="92"/>
      <c r="P129" s="238">
        <f>O129*H129</f>
        <v>0</v>
      </c>
      <c r="Q129" s="238">
        <v>0</v>
      </c>
      <c r="R129" s="238">
        <f>Q129*H129</f>
        <v>0</v>
      </c>
      <c r="S129" s="238">
        <v>0</v>
      </c>
      <c r="T129" s="239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40" t="s">
        <v>260</v>
      </c>
      <c r="AT129" s="240" t="s">
        <v>256</v>
      </c>
      <c r="AU129" s="240" t="s">
        <v>76</v>
      </c>
      <c r="AY129" s="18" t="s">
        <v>253</v>
      </c>
      <c r="BE129" s="241">
        <f>IF(N129="základní",J129,0)</f>
        <v>0</v>
      </c>
      <c r="BF129" s="241">
        <f>IF(N129="snížená",J129,0)</f>
        <v>0</v>
      </c>
      <c r="BG129" s="241">
        <f>IF(N129="zákl. přenesená",J129,0)</f>
        <v>0</v>
      </c>
      <c r="BH129" s="241">
        <f>IF(N129="sníž. přenesená",J129,0)</f>
        <v>0</v>
      </c>
      <c r="BI129" s="241">
        <f>IF(N129="nulová",J129,0)</f>
        <v>0</v>
      </c>
      <c r="BJ129" s="18" t="s">
        <v>83</v>
      </c>
      <c r="BK129" s="241">
        <f>ROUND(I129*H129,2)</f>
        <v>0</v>
      </c>
      <c r="BL129" s="18" t="s">
        <v>260</v>
      </c>
      <c r="BM129" s="240" t="s">
        <v>375</v>
      </c>
    </row>
    <row r="130" s="2" customFormat="1" ht="21.75" customHeight="1">
      <c r="A130" s="39"/>
      <c r="B130" s="40"/>
      <c r="C130" s="229" t="s">
        <v>361</v>
      </c>
      <c r="D130" s="229" t="s">
        <v>256</v>
      </c>
      <c r="E130" s="230" t="s">
        <v>1507</v>
      </c>
      <c r="F130" s="231" t="s">
        <v>1508</v>
      </c>
      <c r="G130" s="232" t="s">
        <v>187</v>
      </c>
      <c r="H130" s="233">
        <v>55</v>
      </c>
      <c r="I130" s="234"/>
      <c r="J130" s="235">
        <f>ROUND(I130*H130,2)</f>
        <v>0</v>
      </c>
      <c r="K130" s="231" t="s">
        <v>1</v>
      </c>
      <c r="L130" s="45"/>
      <c r="M130" s="236" t="s">
        <v>1</v>
      </c>
      <c r="N130" s="237" t="s">
        <v>41</v>
      </c>
      <c r="O130" s="92"/>
      <c r="P130" s="238">
        <f>O130*H130</f>
        <v>0</v>
      </c>
      <c r="Q130" s="238">
        <v>0</v>
      </c>
      <c r="R130" s="238">
        <f>Q130*H130</f>
        <v>0</v>
      </c>
      <c r="S130" s="238">
        <v>0</v>
      </c>
      <c r="T130" s="239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40" t="s">
        <v>260</v>
      </c>
      <c r="AT130" s="240" t="s">
        <v>256</v>
      </c>
      <c r="AU130" s="240" t="s">
        <v>76</v>
      </c>
      <c r="AY130" s="18" t="s">
        <v>253</v>
      </c>
      <c r="BE130" s="241">
        <f>IF(N130="základní",J130,0)</f>
        <v>0</v>
      </c>
      <c r="BF130" s="241">
        <f>IF(N130="snížená",J130,0)</f>
        <v>0</v>
      </c>
      <c r="BG130" s="241">
        <f>IF(N130="zákl. přenesená",J130,0)</f>
        <v>0</v>
      </c>
      <c r="BH130" s="241">
        <f>IF(N130="sníž. přenesená",J130,0)</f>
        <v>0</v>
      </c>
      <c r="BI130" s="241">
        <f>IF(N130="nulová",J130,0)</f>
        <v>0</v>
      </c>
      <c r="BJ130" s="18" t="s">
        <v>83</v>
      </c>
      <c r="BK130" s="241">
        <f>ROUND(I130*H130,2)</f>
        <v>0</v>
      </c>
      <c r="BL130" s="18" t="s">
        <v>260</v>
      </c>
      <c r="BM130" s="240" t="s">
        <v>8</v>
      </c>
    </row>
    <row r="131" s="2" customFormat="1" ht="16.5" customHeight="1">
      <c r="A131" s="39"/>
      <c r="B131" s="40"/>
      <c r="C131" s="229" t="s">
        <v>328</v>
      </c>
      <c r="D131" s="229" t="s">
        <v>256</v>
      </c>
      <c r="E131" s="230" t="s">
        <v>1426</v>
      </c>
      <c r="F131" s="231" t="s">
        <v>1427</v>
      </c>
      <c r="G131" s="232" t="s">
        <v>1372</v>
      </c>
      <c r="H131" s="233">
        <v>410</v>
      </c>
      <c r="I131" s="234"/>
      <c r="J131" s="235">
        <f>ROUND(I131*H131,2)</f>
        <v>0</v>
      </c>
      <c r="K131" s="231" t="s">
        <v>1</v>
      </c>
      <c r="L131" s="45"/>
      <c r="M131" s="236" t="s">
        <v>1</v>
      </c>
      <c r="N131" s="237" t="s">
        <v>41</v>
      </c>
      <c r="O131" s="92"/>
      <c r="P131" s="238">
        <f>O131*H131</f>
        <v>0</v>
      </c>
      <c r="Q131" s="238">
        <v>0</v>
      </c>
      <c r="R131" s="238">
        <f>Q131*H131</f>
        <v>0</v>
      </c>
      <c r="S131" s="238">
        <v>0</v>
      </c>
      <c r="T131" s="239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40" t="s">
        <v>260</v>
      </c>
      <c r="AT131" s="240" t="s">
        <v>256</v>
      </c>
      <c r="AU131" s="240" t="s">
        <v>76</v>
      </c>
      <c r="AY131" s="18" t="s">
        <v>253</v>
      </c>
      <c r="BE131" s="241">
        <f>IF(N131="základní",J131,0)</f>
        <v>0</v>
      </c>
      <c r="BF131" s="241">
        <f>IF(N131="snížená",J131,0)</f>
        <v>0</v>
      </c>
      <c r="BG131" s="241">
        <f>IF(N131="zákl. přenesená",J131,0)</f>
        <v>0</v>
      </c>
      <c r="BH131" s="241">
        <f>IF(N131="sníž. přenesená",J131,0)</f>
        <v>0</v>
      </c>
      <c r="BI131" s="241">
        <f>IF(N131="nulová",J131,0)</f>
        <v>0</v>
      </c>
      <c r="BJ131" s="18" t="s">
        <v>83</v>
      </c>
      <c r="BK131" s="241">
        <f>ROUND(I131*H131,2)</f>
        <v>0</v>
      </c>
      <c r="BL131" s="18" t="s">
        <v>260</v>
      </c>
      <c r="BM131" s="240" t="s">
        <v>390</v>
      </c>
    </row>
    <row r="132" s="2" customFormat="1" ht="16.5" customHeight="1">
      <c r="A132" s="39"/>
      <c r="B132" s="40"/>
      <c r="C132" s="229" t="s">
        <v>305</v>
      </c>
      <c r="D132" s="229" t="s">
        <v>256</v>
      </c>
      <c r="E132" s="230" t="s">
        <v>1418</v>
      </c>
      <c r="F132" s="231" t="s">
        <v>1419</v>
      </c>
      <c r="G132" s="232" t="s">
        <v>1372</v>
      </c>
      <c r="H132" s="233">
        <v>150</v>
      </c>
      <c r="I132" s="234"/>
      <c r="J132" s="235">
        <f>ROUND(I132*H132,2)</f>
        <v>0</v>
      </c>
      <c r="K132" s="231" t="s">
        <v>1</v>
      </c>
      <c r="L132" s="45"/>
      <c r="M132" s="236" t="s">
        <v>1</v>
      </c>
      <c r="N132" s="237" t="s">
        <v>41</v>
      </c>
      <c r="O132" s="92"/>
      <c r="P132" s="238">
        <f>O132*H132</f>
        <v>0</v>
      </c>
      <c r="Q132" s="238">
        <v>0</v>
      </c>
      <c r="R132" s="238">
        <f>Q132*H132</f>
        <v>0</v>
      </c>
      <c r="S132" s="238">
        <v>0</v>
      </c>
      <c r="T132" s="239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40" t="s">
        <v>260</v>
      </c>
      <c r="AT132" s="240" t="s">
        <v>256</v>
      </c>
      <c r="AU132" s="240" t="s">
        <v>76</v>
      </c>
      <c r="AY132" s="18" t="s">
        <v>253</v>
      </c>
      <c r="BE132" s="241">
        <f>IF(N132="základní",J132,0)</f>
        <v>0</v>
      </c>
      <c r="BF132" s="241">
        <f>IF(N132="snížená",J132,0)</f>
        <v>0</v>
      </c>
      <c r="BG132" s="241">
        <f>IF(N132="zákl. přenesená",J132,0)</f>
        <v>0</v>
      </c>
      <c r="BH132" s="241">
        <f>IF(N132="sníž. přenesená",J132,0)</f>
        <v>0</v>
      </c>
      <c r="BI132" s="241">
        <f>IF(N132="nulová",J132,0)</f>
        <v>0</v>
      </c>
      <c r="BJ132" s="18" t="s">
        <v>83</v>
      </c>
      <c r="BK132" s="241">
        <f>ROUND(I132*H132,2)</f>
        <v>0</v>
      </c>
      <c r="BL132" s="18" t="s">
        <v>260</v>
      </c>
      <c r="BM132" s="240" t="s">
        <v>398</v>
      </c>
    </row>
    <row r="133" s="2" customFormat="1" ht="16.5" customHeight="1">
      <c r="A133" s="39"/>
      <c r="B133" s="40"/>
      <c r="C133" s="229" t="s">
        <v>375</v>
      </c>
      <c r="D133" s="229" t="s">
        <v>256</v>
      </c>
      <c r="E133" s="230" t="s">
        <v>1456</v>
      </c>
      <c r="F133" s="231" t="s">
        <v>1457</v>
      </c>
      <c r="G133" s="232" t="s">
        <v>1430</v>
      </c>
      <c r="H133" s="233">
        <v>1</v>
      </c>
      <c r="I133" s="234"/>
      <c r="J133" s="235">
        <f>ROUND(I133*H133,2)</f>
        <v>0</v>
      </c>
      <c r="K133" s="231" t="s">
        <v>1</v>
      </c>
      <c r="L133" s="45"/>
      <c r="M133" s="236" t="s">
        <v>1</v>
      </c>
      <c r="N133" s="237" t="s">
        <v>41</v>
      </c>
      <c r="O133" s="92"/>
      <c r="P133" s="238">
        <f>O133*H133</f>
        <v>0</v>
      </c>
      <c r="Q133" s="238">
        <v>0</v>
      </c>
      <c r="R133" s="238">
        <f>Q133*H133</f>
        <v>0</v>
      </c>
      <c r="S133" s="238">
        <v>0</v>
      </c>
      <c r="T133" s="239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40" t="s">
        <v>260</v>
      </c>
      <c r="AT133" s="240" t="s">
        <v>256</v>
      </c>
      <c r="AU133" s="240" t="s">
        <v>76</v>
      </c>
      <c r="AY133" s="18" t="s">
        <v>253</v>
      </c>
      <c r="BE133" s="241">
        <f>IF(N133="základní",J133,0)</f>
        <v>0</v>
      </c>
      <c r="BF133" s="241">
        <f>IF(N133="snížená",J133,0)</f>
        <v>0</v>
      </c>
      <c r="BG133" s="241">
        <f>IF(N133="zákl. přenesená",J133,0)</f>
        <v>0</v>
      </c>
      <c r="BH133" s="241">
        <f>IF(N133="sníž. přenesená",J133,0)</f>
        <v>0</v>
      </c>
      <c r="BI133" s="241">
        <f>IF(N133="nulová",J133,0)</f>
        <v>0</v>
      </c>
      <c r="BJ133" s="18" t="s">
        <v>83</v>
      </c>
      <c r="BK133" s="241">
        <f>ROUND(I133*H133,2)</f>
        <v>0</v>
      </c>
      <c r="BL133" s="18" t="s">
        <v>260</v>
      </c>
      <c r="BM133" s="240" t="s">
        <v>406</v>
      </c>
    </row>
    <row r="134" s="2" customFormat="1" ht="16.5" customHeight="1">
      <c r="A134" s="39"/>
      <c r="B134" s="40"/>
      <c r="C134" s="229" t="s">
        <v>379</v>
      </c>
      <c r="D134" s="229" t="s">
        <v>256</v>
      </c>
      <c r="E134" s="230" t="s">
        <v>1536</v>
      </c>
      <c r="F134" s="231" t="s">
        <v>1537</v>
      </c>
      <c r="G134" s="232" t="s">
        <v>1430</v>
      </c>
      <c r="H134" s="233">
        <v>1</v>
      </c>
      <c r="I134" s="234"/>
      <c r="J134" s="235">
        <f>ROUND(I134*H134,2)</f>
        <v>0</v>
      </c>
      <c r="K134" s="231" t="s">
        <v>1</v>
      </c>
      <c r="L134" s="45"/>
      <c r="M134" s="236" t="s">
        <v>1</v>
      </c>
      <c r="N134" s="237" t="s">
        <v>41</v>
      </c>
      <c r="O134" s="92"/>
      <c r="P134" s="238">
        <f>O134*H134</f>
        <v>0</v>
      </c>
      <c r="Q134" s="238">
        <v>0</v>
      </c>
      <c r="R134" s="238">
        <f>Q134*H134</f>
        <v>0</v>
      </c>
      <c r="S134" s="238">
        <v>0</v>
      </c>
      <c r="T134" s="239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40" t="s">
        <v>260</v>
      </c>
      <c r="AT134" s="240" t="s">
        <v>256</v>
      </c>
      <c r="AU134" s="240" t="s">
        <v>76</v>
      </c>
      <c r="AY134" s="18" t="s">
        <v>253</v>
      </c>
      <c r="BE134" s="241">
        <f>IF(N134="základní",J134,0)</f>
        <v>0</v>
      </c>
      <c r="BF134" s="241">
        <f>IF(N134="snížená",J134,0)</f>
        <v>0</v>
      </c>
      <c r="BG134" s="241">
        <f>IF(N134="zákl. přenesená",J134,0)</f>
        <v>0</v>
      </c>
      <c r="BH134" s="241">
        <f>IF(N134="sníž. přenesená",J134,0)</f>
        <v>0</v>
      </c>
      <c r="BI134" s="241">
        <f>IF(N134="nulová",J134,0)</f>
        <v>0</v>
      </c>
      <c r="BJ134" s="18" t="s">
        <v>83</v>
      </c>
      <c r="BK134" s="241">
        <f>ROUND(I134*H134,2)</f>
        <v>0</v>
      </c>
      <c r="BL134" s="18" t="s">
        <v>260</v>
      </c>
      <c r="BM134" s="240" t="s">
        <v>414</v>
      </c>
    </row>
    <row r="135" s="2" customFormat="1" ht="16.5" customHeight="1">
      <c r="A135" s="39"/>
      <c r="B135" s="40"/>
      <c r="C135" s="229" t="s">
        <v>8</v>
      </c>
      <c r="D135" s="229" t="s">
        <v>256</v>
      </c>
      <c r="E135" s="230" t="s">
        <v>1538</v>
      </c>
      <c r="F135" s="231" t="s">
        <v>1539</v>
      </c>
      <c r="G135" s="232" t="s">
        <v>1430</v>
      </c>
      <c r="H135" s="233">
        <v>1</v>
      </c>
      <c r="I135" s="234"/>
      <c r="J135" s="235">
        <f>ROUND(I135*H135,2)</f>
        <v>0</v>
      </c>
      <c r="K135" s="231" t="s">
        <v>1</v>
      </c>
      <c r="L135" s="45"/>
      <c r="M135" s="236" t="s">
        <v>1</v>
      </c>
      <c r="N135" s="237" t="s">
        <v>41</v>
      </c>
      <c r="O135" s="92"/>
      <c r="P135" s="238">
        <f>O135*H135</f>
        <v>0</v>
      </c>
      <c r="Q135" s="238">
        <v>0</v>
      </c>
      <c r="R135" s="238">
        <f>Q135*H135</f>
        <v>0</v>
      </c>
      <c r="S135" s="238">
        <v>0</v>
      </c>
      <c r="T135" s="239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40" t="s">
        <v>260</v>
      </c>
      <c r="AT135" s="240" t="s">
        <v>256</v>
      </c>
      <c r="AU135" s="240" t="s">
        <v>76</v>
      </c>
      <c r="AY135" s="18" t="s">
        <v>253</v>
      </c>
      <c r="BE135" s="241">
        <f>IF(N135="základní",J135,0)</f>
        <v>0</v>
      </c>
      <c r="BF135" s="241">
        <f>IF(N135="snížená",J135,0)</f>
        <v>0</v>
      </c>
      <c r="BG135" s="241">
        <f>IF(N135="zákl. přenesená",J135,0)</f>
        <v>0</v>
      </c>
      <c r="BH135" s="241">
        <f>IF(N135="sníž. přenesená",J135,0)</f>
        <v>0</v>
      </c>
      <c r="BI135" s="241">
        <f>IF(N135="nulová",J135,0)</f>
        <v>0</v>
      </c>
      <c r="BJ135" s="18" t="s">
        <v>83</v>
      </c>
      <c r="BK135" s="241">
        <f>ROUND(I135*H135,2)</f>
        <v>0</v>
      </c>
      <c r="BL135" s="18" t="s">
        <v>260</v>
      </c>
      <c r="BM135" s="240" t="s">
        <v>428</v>
      </c>
    </row>
    <row r="136" s="2" customFormat="1" ht="16.5" customHeight="1">
      <c r="A136" s="39"/>
      <c r="B136" s="40"/>
      <c r="C136" s="229" t="s">
        <v>386</v>
      </c>
      <c r="D136" s="229" t="s">
        <v>256</v>
      </c>
      <c r="E136" s="230" t="s">
        <v>1540</v>
      </c>
      <c r="F136" s="231" t="s">
        <v>1541</v>
      </c>
      <c r="G136" s="232" t="s">
        <v>1430</v>
      </c>
      <c r="H136" s="233">
        <v>1</v>
      </c>
      <c r="I136" s="234"/>
      <c r="J136" s="235">
        <f>ROUND(I136*H136,2)</f>
        <v>0</v>
      </c>
      <c r="K136" s="231" t="s">
        <v>1</v>
      </c>
      <c r="L136" s="45"/>
      <c r="M136" s="236" t="s">
        <v>1</v>
      </c>
      <c r="N136" s="237" t="s">
        <v>41</v>
      </c>
      <c r="O136" s="92"/>
      <c r="P136" s="238">
        <f>O136*H136</f>
        <v>0</v>
      </c>
      <c r="Q136" s="238">
        <v>0</v>
      </c>
      <c r="R136" s="238">
        <f>Q136*H136</f>
        <v>0</v>
      </c>
      <c r="S136" s="238">
        <v>0</v>
      </c>
      <c r="T136" s="239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40" t="s">
        <v>260</v>
      </c>
      <c r="AT136" s="240" t="s">
        <v>256</v>
      </c>
      <c r="AU136" s="240" t="s">
        <v>76</v>
      </c>
      <c r="AY136" s="18" t="s">
        <v>253</v>
      </c>
      <c r="BE136" s="241">
        <f>IF(N136="základní",J136,0)</f>
        <v>0</v>
      </c>
      <c r="BF136" s="241">
        <f>IF(N136="snížená",J136,0)</f>
        <v>0</v>
      </c>
      <c r="BG136" s="241">
        <f>IF(N136="zákl. přenesená",J136,0)</f>
        <v>0</v>
      </c>
      <c r="BH136" s="241">
        <f>IF(N136="sníž. přenesená",J136,0)</f>
        <v>0</v>
      </c>
      <c r="BI136" s="241">
        <f>IF(N136="nulová",J136,0)</f>
        <v>0</v>
      </c>
      <c r="BJ136" s="18" t="s">
        <v>83</v>
      </c>
      <c r="BK136" s="241">
        <f>ROUND(I136*H136,2)</f>
        <v>0</v>
      </c>
      <c r="BL136" s="18" t="s">
        <v>260</v>
      </c>
      <c r="BM136" s="240" t="s">
        <v>437</v>
      </c>
    </row>
    <row r="137" s="2" customFormat="1" ht="16.5" customHeight="1">
      <c r="A137" s="39"/>
      <c r="B137" s="40"/>
      <c r="C137" s="229" t="s">
        <v>390</v>
      </c>
      <c r="D137" s="229" t="s">
        <v>256</v>
      </c>
      <c r="E137" s="230" t="s">
        <v>1498</v>
      </c>
      <c r="F137" s="231" t="s">
        <v>1499</v>
      </c>
      <c r="G137" s="232" t="s">
        <v>1433</v>
      </c>
      <c r="H137" s="233">
        <v>10</v>
      </c>
      <c r="I137" s="234"/>
      <c r="J137" s="235">
        <f>ROUND(I137*H137,2)</f>
        <v>0</v>
      </c>
      <c r="K137" s="231" t="s">
        <v>1</v>
      </c>
      <c r="L137" s="45"/>
      <c r="M137" s="236" t="s">
        <v>1</v>
      </c>
      <c r="N137" s="237" t="s">
        <v>41</v>
      </c>
      <c r="O137" s="92"/>
      <c r="P137" s="238">
        <f>O137*H137</f>
        <v>0</v>
      </c>
      <c r="Q137" s="238">
        <v>0</v>
      </c>
      <c r="R137" s="238">
        <f>Q137*H137</f>
        <v>0</v>
      </c>
      <c r="S137" s="238">
        <v>0</v>
      </c>
      <c r="T137" s="239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40" t="s">
        <v>260</v>
      </c>
      <c r="AT137" s="240" t="s">
        <v>256</v>
      </c>
      <c r="AU137" s="240" t="s">
        <v>76</v>
      </c>
      <c r="AY137" s="18" t="s">
        <v>253</v>
      </c>
      <c r="BE137" s="241">
        <f>IF(N137="základní",J137,0)</f>
        <v>0</v>
      </c>
      <c r="BF137" s="241">
        <f>IF(N137="snížená",J137,0)</f>
        <v>0</v>
      </c>
      <c r="BG137" s="241">
        <f>IF(N137="zákl. přenesená",J137,0)</f>
        <v>0</v>
      </c>
      <c r="BH137" s="241">
        <f>IF(N137="sníž. přenesená",J137,0)</f>
        <v>0</v>
      </c>
      <c r="BI137" s="241">
        <f>IF(N137="nulová",J137,0)</f>
        <v>0</v>
      </c>
      <c r="BJ137" s="18" t="s">
        <v>83</v>
      </c>
      <c r="BK137" s="241">
        <f>ROUND(I137*H137,2)</f>
        <v>0</v>
      </c>
      <c r="BL137" s="18" t="s">
        <v>260</v>
      </c>
      <c r="BM137" s="240" t="s">
        <v>456</v>
      </c>
    </row>
    <row r="138" s="2" customFormat="1" ht="16.5" customHeight="1">
      <c r="A138" s="39"/>
      <c r="B138" s="40"/>
      <c r="C138" s="229" t="s">
        <v>394</v>
      </c>
      <c r="D138" s="229" t="s">
        <v>256</v>
      </c>
      <c r="E138" s="230" t="s">
        <v>1454</v>
      </c>
      <c r="F138" s="231" t="s">
        <v>1455</v>
      </c>
      <c r="G138" s="232" t="s">
        <v>1372</v>
      </c>
      <c r="H138" s="233">
        <v>12</v>
      </c>
      <c r="I138" s="234"/>
      <c r="J138" s="235">
        <f>ROUND(I138*H138,2)</f>
        <v>0</v>
      </c>
      <c r="K138" s="231" t="s">
        <v>1</v>
      </c>
      <c r="L138" s="45"/>
      <c r="M138" s="236" t="s">
        <v>1</v>
      </c>
      <c r="N138" s="237" t="s">
        <v>41</v>
      </c>
      <c r="O138" s="92"/>
      <c r="P138" s="238">
        <f>O138*H138</f>
        <v>0</v>
      </c>
      <c r="Q138" s="238">
        <v>0</v>
      </c>
      <c r="R138" s="238">
        <f>Q138*H138</f>
        <v>0</v>
      </c>
      <c r="S138" s="238">
        <v>0</v>
      </c>
      <c r="T138" s="239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40" t="s">
        <v>260</v>
      </c>
      <c r="AT138" s="240" t="s">
        <v>256</v>
      </c>
      <c r="AU138" s="240" t="s">
        <v>76</v>
      </c>
      <c r="AY138" s="18" t="s">
        <v>253</v>
      </c>
      <c r="BE138" s="241">
        <f>IF(N138="základní",J138,0)</f>
        <v>0</v>
      </c>
      <c r="BF138" s="241">
        <f>IF(N138="snížená",J138,0)</f>
        <v>0</v>
      </c>
      <c r="BG138" s="241">
        <f>IF(N138="zákl. přenesená",J138,0)</f>
        <v>0</v>
      </c>
      <c r="BH138" s="241">
        <f>IF(N138="sníž. přenesená",J138,0)</f>
        <v>0</v>
      </c>
      <c r="BI138" s="241">
        <f>IF(N138="nulová",J138,0)</f>
        <v>0</v>
      </c>
      <c r="BJ138" s="18" t="s">
        <v>83</v>
      </c>
      <c r="BK138" s="241">
        <f>ROUND(I138*H138,2)</f>
        <v>0</v>
      </c>
      <c r="BL138" s="18" t="s">
        <v>260</v>
      </c>
      <c r="BM138" s="240" t="s">
        <v>470</v>
      </c>
    </row>
    <row r="139" s="2" customFormat="1" ht="16.5" customHeight="1">
      <c r="A139" s="39"/>
      <c r="B139" s="40"/>
      <c r="C139" s="229" t="s">
        <v>398</v>
      </c>
      <c r="D139" s="229" t="s">
        <v>256</v>
      </c>
      <c r="E139" s="230" t="s">
        <v>1452</v>
      </c>
      <c r="F139" s="231" t="s">
        <v>1453</v>
      </c>
      <c r="G139" s="232" t="s">
        <v>1372</v>
      </c>
      <c r="H139" s="233">
        <v>7</v>
      </c>
      <c r="I139" s="234"/>
      <c r="J139" s="235">
        <f>ROUND(I139*H139,2)</f>
        <v>0</v>
      </c>
      <c r="K139" s="231" t="s">
        <v>1</v>
      </c>
      <c r="L139" s="45"/>
      <c r="M139" s="236" t="s">
        <v>1</v>
      </c>
      <c r="N139" s="237" t="s">
        <v>41</v>
      </c>
      <c r="O139" s="92"/>
      <c r="P139" s="238">
        <f>O139*H139</f>
        <v>0</v>
      </c>
      <c r="Q139" s="238">
        <v>0</v>
      </c>
      <c r="R139" s="238">
        <f>Q139*H139</f>
        <v>0</v>
      </c>
      <c r="S139" s="238">
        <v>0</v>
      </c>
      <c r="T139" s="239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40" t="s">
        <v>260</v>
      </c>
      <c r="AT139" s="240" t="s">
        <v>256</v>
      </c>
      <c r="AU139" s="240" t="s">
        <v>76</v>
      </c>
      <c r="AY139" s="18" t="s">
        <v>253</v>
      </c>
      <c r="BE139" s="241">
        <f>IF(N139="základní",J139,0)</f>
        <v>0</v>
      </c>
      <c r="BF139" s="241">
        <f>IF(N139="snížená",J139,0)</f>
        <v>0</v>
      </c>
      <c r="BG139" s="241">
        <f>IF(N139="zákl. přenesená",J139,0)</f>
        <v>0</v>
      </c>
      <c r="BH139" s="241">
        <f>IF(N139="sníž. přenesená",J139,0)</f>
        <v>0</v>
      </c>
      <c r="BI139" s="241">
        <f>IF(N139="nulová",J139,0)</f>
        <v>0</v>
      </c>
      <c r="BJ139" s="18" t="s">
        <v>83</v>
      </c>
      <c r="BK139" s="241">
        <f>ROUND(I139*H139,2)</f>
        <v>0</v>
      </c>
      <c r="BL139" s="18" t="s">
        <v>260</v>
      </c>
      <c r="BM139" s="240" t="s">
        <v>487</v>
      </c>
    </row>
    <row r="140" s="2" customFormat="1" ht="16.5" customHeight="1">
      <c r="A140" s="39"/>
      <c r="B140" s="40"/>
      <c r="C140" s="229" t="s">
        <v>402</v>
      </c>
      <c r="D140" s="229" t="s">
        <v>256</v>
      </c>
      <c r="E140" s="230" t="s">
        <v>1515</v>
      </c>
      <c r="F140" s="231" t="s">
        <v>1516</v>
      </c>
      <c r="G140" s="232" t="s">
        <v>1433</v>
      </c>
      <c r="H140" s="233">
        <v>12</v>
      </c>
      <c r="I140" s="234"/>
      <c r="J140" s="235">
        <f>ROUND(I140*H140,2)</f>
        <v>0</v>
      </c>
      <c r="K140" s="231" t="s">
        <v>1</v>
      </c>
      <c r="L140" s="45"/>
      <c r="M140" s="236" t="s">
        <v>1</v>
      </c>
      <c r="N140" s="237" t="s">
        <v>41</v>
      </c>
      <c r="O140" s="92"/>
      <c r="P140" s="238">
        <f>O140*H140</f>
        <v>0</v>
      </c>
      <c r="Q140" s="238">
        <v>0</v>
      </c>
      <c r="R140" s="238">
        <f>Q140*H140</f>
        <v>0</v>
      </c>
      <c r="S140" s="238">
        <v>0</v>
      </c>
      <c r="T140" s="239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40" t="s">
        <v>260</v>
      </c>
      <c r="AT140" s="240" t="s">
        <v>256</v>
      </c>
      <c r="AU140" s="240" t="s">
        <v>76</v>
      </c>
      <c r="AY140" s="18" t="s">
        <v>253</v>
      </c>
      <c r="BE140" s="241">
        <f>IF(N140="základní",J140,0)</f>
        <v>0</v>
      </c>
      <c r="BF140" s="241">
        <f>IF(N140="snížená",J140,0)</f>
        <v>0</v>
      </c>
      <c r="BG140" s="241">
        <f>IF(N140="zákl. přenesená",J140,0)</f>
        <v>0</v>
      </c>
      <c r="BH140" s="241">
        <f>IF(N140="sníž. přenesená",J140,0)</f>
        <v>0</v>
      </c>
      <c r="BI140" s="241">
        <f>IF(N140="nulová",J140,0)</f>
        <v>0</v>
      </c>
      <c r="BJ140" s="18" t="s">
        <v>83</v>
      </c>
      <c r="BK140" s="241">
        <f>ROUND(I140*H140,2)</f>
        <v>0</v>
      </c>
      <c r="BL140" s="18" t="s">
        <v>260</v>
      </c>
      <c r="BM140" s="240" t="s">
        <v>366</v>
      </c>
    </row>
    <row r="141" s="2" customFormat="1" ht="24.15" customHeight="1">
      <c r="A141" s="39"/>
      <c r="B141" s="40"/>
      <c r="C141" s="229" t="s">
        <v>406</v>
      </c>
      <c r="D141" s="229" t="s">
        <v>256</v>
      </c>
      <c r="E141" s="230" t="s">
        <v>1458</v>
      </c>
      <c r="F141" s="231" t="s">
        <v>1459</v>
      </c>
      <c r="G141" s="232" t="s">
        <v>1460</v>
      </c>
      <c r="H141" s="233">
        <v>1</v>
      </c>
      <c r="I141" s="234"/>
      <c r="J141" s="235">
        <f>ROUND(I141*H141,2)</f>
        <v>0</v>
      </c>
      <c r="K141" s="231" t="s">
        <v>1</v>
      </c>
      <c r="L141" s="45"/>
      <c r="M141" s="236" t="s">
        <v>1</v>
      </c>
      <c r="N141" s="237" t="s">
        <v>41</v>
      </c>
      <c r="O141" s="92"/>
      <c r="P141" s="238">
        <f>O141*H141</f>
        <v>0</v>
      </c>
      <c r="Q141" s="238">
        <v>0</v>
      </c>
      <c r="R141" s="238">
        <f>Q141*H141</f>
        <v>0</v>
      </c>
      <c r="S141" s="238">
        <v>0</v>
      </c>
      <c r="T141" s="239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40" t="s">
        <v>260</v>
      </c>
      <c r="AT141" s="240" t="s">
        <v>256</v>
      </c>
      <c r="AU141" s="240" t="s">
        <v>76</v>
      </c>
      <c r="AY141" s="18" t="s">
        <v>253</v>
      </c>
      <c r="BE141" s="241">
        <f>IF(N141="základní",J141,0)</f>
        <v>0</v>
      </c>
      <c r="BF141" s="241">
        <f>IF(N141="snížená",J141,0)</f>
        <v>0</v>
      </c>
      <c r="BG141" s="241">
        <f>IF(N141="zákl. přenesená",J141,0)</f>
        <v>0</v>
      </c>
      <c r="BH141" s="241">
        <f>IF(N141="sníž. přenesená",J141,0)</f>
        <v>0</v>
      </c>
      <c r="BI141" s="241">
        <f>IF(N141="nulová",J141,0)</f>
        <v>0</v>
      </c>
      <c r="BJ141" s="18" t="s">
        <v>83</v>
      </c>
      <c r="BK141" s="241">
        <f>ROUND(I141*H141,2)</f>
        <v>0</v>
      </c>
      <c r="BL141" s="18" t="s">
        <v>260</v>
      </c>
      <c r="BM141" s="240" t="s">
        <v>512</v>
      </c>
    </row>
    <row r="142" s="2" customFormat="1" ht="24.15" customHeight="1">
      <c r="A142" s="39"/>
      <c r="B142" s="40"/>
      <c r="C142" s="229" t="s">
        <v>410</v>
      </c>
      <c r="D142" s="229" t="s">
        <v>256</v>
      </c>
      <c r="E142" s="230" t="s">
        <v>1542</v>
      </c>
      <c r="F142" s="231" t="s">
        <v>1543</v>
      </c>
      <c r="G142" s="232" t="s">
        <v>1372</v>
      </c>
      <c r="H142" s="233">
        <v>0</v>
      </c>
      <c r="I142" s="234"/>
      <c r="J142" s="235">
        <f>ROUND(I142*H142,2)</f>
        <v>0</v>
      </c>
      <c r="K142" s="231" t="s">
        <v>1</v>
      </c>
      <c r="L142" s="45"/>
      <c r="M142" s="236" t="s">
        <v>1</v>
      </c>
      <c r="N142" s="237" t="s">
        <v>41</v>
      </c>
      <c r="O142" s="92"/>
      <c r="P142" s="238">
        <f>O142*H142</f>
        <v>0</v>
      </c>
      <c r="Q142" s="238">
        <v>0</v>
      </c>
      <c r="R142" s="238">
        <f>Q142*H142</f>
        <v>0</v>
      </c>
      <c r="S142" s="238">
        <v>0</v>
      </c>
      <c r="T142" s="239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40" t="s">
        <v>260</v>
      </c>
      <c r="AT142" s="240" t="s">
        <v>256</v>
      </c>
      <c r="AU142" s="240" t="s">
        <v>76</v>
      </c>
      <c r="AY142" s="18" t="s">
        <v>253</v>
      </c>
      <c r="BE142" s="241">
        <f>IF(N142="základní",J142,0)</f>
        <v>0</v>
      </c>
      <c r="BF142" s="241">
        <f>IF(N142="snížená",J142,0)</f>
        <v>0</v>
      </c>
      <c r="BG142" s="241">
        <f>IF(N142="zákl. přenesená",J142,0)</f>
        <v>0</v>
      </c>
      <c r="BH142" s="241">
        <f>IF(N142="sníž. přenesená",J142,0)</f>
        <v>0</v>
      </c>
      <c r="BI142" s="241">
        <f>IF(N142="nulová",J142,0)</f>
        <v>0</v>
      </c>
      <c r="BJ142" s="18" t="s">
        <v>83</v>
      </c>
      <c r="BK142" s="241">
        <f>ROUND(I142*H142,2)</f>
        <v>0</v>
      </c>
      <c r="BL142" s="18" t="s">
        <v>260</v>
      </c>
      <c r="BM142" s="240" t="s">
        <v>539</v>
      </c>
    </row>
    <row r="143" s="2" customFormat="1" ht="33" customHeight="1">
      <c r="A143" s="39"/>
      <c r="B143" s="40"/>
      <c r="C143" s="229" t="s">
        <v>414</v>
      </c>
      <c r="D143" s="229" t="s">
        <v>256</v>
      </c>
      <c r="E143" s="230" t="s">
        <v>1544</v>
      </c>
      <c r="F143" s="231" t="s">
        <v>1545</v>
      </c>
      <c r="G143" s="232" t="s">
        <v>1372</v>
      </c>
      <c r="H143" s="233">
        <v>0</v>
      </c>
      <c r="I143" s="234"/>
      <c r="J143" s="235">
        <f>ROUND(I143*H143,2)</f>
        <v>0</v>
      </c>
      <c r="K143" s="231" t="s">
        <v>1</v>
      </c>
      <c r="L143" s="45"/>
      <c r="M143" s="236" t="s">
        <v>1</v>
      </c>
      <c r="N143" s="237" t="s">
        <v>41</v>
      </c>
      <c r="O143" s="92"/>
      <c r="P143" s="238">
        <f>O143*H143</f>
        <v>0</v>
      </c>
      <c r="Q143" s="238">
        <v>0</v>
      </c>
      <c r="R143" s="238">
        <f>Q143*H143</f>
        <v>0</v>
      </c>
      <c r="S143" s="238">
        <v>0</v>
      </c>
      <c r="T143" s="239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40" t="s">
        <v>260</v>
      </c>
      <c r="AT143" s="240" t="s">
        <v>256</v>
      </c>
      <c r="AU143" s="240" t="s">
        <v>76</v>
      </c>
      <c r="AY143" s="18" t="s">
        <v>253</v>
      </c>
      <c r="BE143" s="241">
        <f>IF(N143="základní",J143,0)</f>
        <v>0</v>
      </c>
      <c r="BF143" s="241">
        <f>IF(N143="snížená",J143,0)</f>
        <v>0</v>
      </c>
      <c r="BG143" s="241">
        <f>IF(N143="zákl. přenesená",J143,0)</f>
        <v>0</v>
      </c>
      <c r="BH143" s="241">
        <f>IF(N143="sníž. přenesená",J143,0)</f>
        <v>0</v>
      </c>
      <c r="BI143" s="241">
        <f>IF(N143="nulová",J143,0)</f>
        <v>0</v>
      </c>
      <c r="BJ143" s="18" t="s">
        <v>83</v>
      </c>
      <c r="BK143" s="241">
        <f>ROUND(I143*H143,2)</f>
        <v>0</v>
      </c>
      <c r="BL143" s="18" t="s">
        <v>260</v>
      </c>
      <c r="BM143" s="240" t="s">
        <v>548</v>
      </c>
    </row>
    <row r="144" s="2" customFormat="1" ht="16.5" customHeight="1">
      <c r="A144" s="39"/>
      <c r="B144" s="40"/>
      <c r="C144" s="229" t="s">
        <v>7</v>
      </c>
      <c r="D144" s="229" t="s">
        <v>256</v>
      </c>
      <c r="E144" s="230" t="s">
        <v>1546</v>
      </c>
      <c r="F144" s="231" t="s">
        <v>1547</v>
      </c>
      <c r="G144" s="232" t="s">
        <v>1433</v>
      </c>
      <c r="H144" s="233">
        <v>4</v>
      </c>
      <c r="I144" s="234"/>
      <c r="J144" s="235">
        <f>ROUND(I144*H144,2)</f>
        <v>0</v>
      </c>
      <c r="K144" s="231" t="s">
        <v>1</v>
      </c>
      <c r="L144" s="45"/>
      <c r="M144" s="236" t="s">
        <v>1</v>
      </c>
      <c r="N144" s="237" t="s">
        <v>41</v>
      </c>
      <c r="O144" s="92"/>
      <c r="P144" s="238">
        <f>O144*H144</f>
        <v>0</v>
      </c>
      <c r="Q144" s="238">
        <v>0</v>
      </c>
      <c r="R144" s="238">
        <f>Q144*H144</f>
        <v>0</v>
      </c>
      <c r="S144" s="238">
        <v>0</v>
      </c>
      <c r="T144" s="239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40" t="s">
        <v>260</v>
      </c>
      <c r="AT144" s="240" t="s">
        <v>256</v>
      </c>
      <c r="AU144" s="240" t="s">
        <v>76</v>
      </c>
      <c r="AY144" s="18" t="s">
        <v>253</v>
      </c>
      <c r="BE144" s="241">
        <f>IF(N144="základní",J144,0)</f>
        <v>0</v>
      </c>
      <c r="BF144" s="241">
        <f>IF(N144="snížená",J144,0)</f>
        <v>0</v>
      </c>
      <c r="BG144" s="241">
        <f>IF(N144="zákl. přenesená",J144,0)</f>
        <v>0</v>
      </c>
      <c r="BH144" s="241">
        <f>IF(N144="sníž. přenesená",J144,0)</f>
        <v>0</v>
      </c>
      <c r="BI144" s="241">
        <f>IF(N144="nulová",J144,0)</f>
        <v>0</v>
      </c>
      <c r="BJ144" s="18" t="s">
        <v>83</v>
      </c>
      <c r="BK144" s="241">
        <f>ROUND(I144*H144,2)</f>
        <v>0</v>
      </c>
      <c r="BL144" s="18" t="s">
        <v>260</v>
      </c>
      <c r="BM144" s="240" t="s">
        <v>559</v>
      </c>
    </row>
    <row r="145" s="2" customFormat="1" ht="16.5" customHeight="1">
      <c r="A145" s="39"/>
      <c r="B145" s="40"/>
      <c r="C145" s="229" t="s">
        <v>432</v>
      </c>
      <c r="D145" s="229" t="s">
        <v>256</v>
      </c>
      <c r="E145" s="230" t="s">
        <v>1548</v>
      </c>
      <c r="F145" s="231" t="s">
        <v>1549</v>
      </c>
      <c r="G145" s="232" t="s">
        <v>1372</v>
      </c>
      <c r="H145" s="233">
        <v>7</v>
      </c>
      <c r="I145" s="234"/>
      <c r="J145" s="235">
        <f>ROUND(I145*H145,2)</f>
        <v>0</v>
      </c>
      <c r="K145" s="231" t="s">
        <v>1</v>
      </c>
      <c r="L145" s="45"/>
      <c r="M145" s="236" t="s">
        <v>1</v>
      </c>
      <c r="N145" s="237" t="s">
        <v>41</v>
      </c>
      <c r="O145" s="92"/>
      <c r="P145" s="238">
        <f>O145*H145</f>
        <v>0</v>
      </c>
      <c r="Q145" s="238">
        <v>0</v>
      </c>
      <c r="R145" s="238">
        <f>Q145*H145</f>
        <v>0</v>
      </c>
      <c r="S145" s="238">
        <v>0</v>
      </c>
      <c r="T145" s="239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40" t="s">
        <v>260</v>
      </c>
      <c r="AT145" s="240" t="s">
        <v>256</v>
      </c>
      <c r="AU145" s="240" t="s">
        <v>76</v>
      </c>
      <c r="AY145" s="18" t="s">
        <v>253</v>
      </c>
      <c r="BE145" s="241">
        <f>IF(N145="základní",J145,0)</f>
        <v>0</v>
      </c>
      <c r="BF145" s="241">
        <f>IF(N145="snížená",J145,0)</f>
        <v>0</v>
      </c>
      <c r="BG145" s="241">
        <f>IF(N145="zákl. přenesená",J145,0)</f>
        <v>0</v>
      </c>
      <c r="BH145" s="241">
        <f>IF(N145="sníž. přenesená",J145,0)</f>
        <v>0</v>
      </c>
      <c r="BI145" s="241">
        <f>IF(N145="nulová",J145,0)</f>
        <v>0</v>
      </c>
      <c r="BJ145" s="18" t="s">
        <v>83</v>
      </c>
      <c r="BK145" s="241">
        <f>ROUND(I145*H145,2)</f>
        <v>0</v>
      </c>
      <c r="BL145" s="18" t="s">
        <v>260</v>
      </c>
      <c r="BM145" s="240" t="s">
        <v>567</v>
      </c>
    </row>
    <row r="146" s="2" customFormat="1" ht="16.5" customHeight="1">
      <c r="A146" s="39"/>
      <c r="B146" s="40"/>
      <c r="C146" s="229" t="s">
        <v>437</v>
      </c>
      <c r="D146" s="229" t="s">
        <v>256</v>
      </c>
      <c r="E146" s="230" t="s">
        <v>1550</v>
      </c>
      <c r="F146" s="231" t="s">
        <v>1551</v>
      </c>
      <c r="G146" s="232" t="s">
        <v>1372</v>
      </c>
      <c r="H146" s="233">
        <v>7</v>
      </c>
      <c r="I146" s="234"/>
      <c r="J146" s="235">
        <f>ROUND(I146*H146,2)</f>
        <v>0</v>
      </c>
      <c r="K146" s="231" t="s">
        <v>1</v>
      </c>
      <c r="L146" s="45"/>
      <c r="M146" s="236" t="s">
        <v>1</v>
      </c>
      <c r="N146" s="237" t="s">
        <v>41</v>
      </c>
      <c r="O146" s="92"/>
      <c r="P146" s="238">
        <f>O146*H146</f>
        <v>0</v>
      </c>
      <c r="Q146" s="238">
        <v>0</v>
      </c>
      <c r="R146" s="238">
        <f>Q146*H146</f>
        <v>0</v>
      </c>
      <c r="S146" s="238">
        <v>0</v>
      </c>
      <c r="T146" s="239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40" t="s">
        <v>260</v>
      </c>
      <c r="AT146" s="240" t="s">
        <v>256</v>
      </c>
      <c r="AU146" s="240" t="s">
        <v>76</v>
      </c>
      <c r="AY146" s="18" t="s">
        <v>253</v>
      </c>
      <c r="BE146" s="241">
        <f>IF(N146="základní",J146,0)</f>
        <v>0</v>
      </c>
      <c r="BF146" s="241">
        <f>IF(N146="snížená",J146,0)</f>
        <v>0</v>
      </c>
      <c r="BG146" s="241">
        <f>IF(N146="zákl. přenesená",J146,0)</f>
        <v>0</v>
      </c>
      <c r="BH146" s="241">
        <f>IF(N146="sníž. přenesená",J146,0)</f>
        <v>0</v>
      </c>
      <c r="BI146" s="241">
        <f>IF(N146="nulová",J146,0)</f>
        <v>0</v>
      </c>
      <c r="BJ146" s="18" t="s">
        <v>83</v>
      </c>
      <c r="BK146" s="241">
        <f>ROUND(I146*H146,2)</f>
        <v>0</v>
      </c>
      <c r="BL146" s="18" t="s">
        <v>260</v>
      </c>
      <c r="BM146" s="240" t="s">
        <v>577</v>
      </c>
    </row>
    <row r="147" s="2" customFormat="1" ht="16.5" customHeight="1">
      <c r="A147" s="39"/>
      <c r="B147" s="40"/>
      <c r="C147" s="229" t="s">
        <v>444</v>
      </c>
      <c r="D147" s="229" t="s">
        <v>256</v>
      </c>
      <c r="E147" s="230" t="s">
        <v>1552</v>
      </c>
      <c r="F147" s="231" t="s">
        <v>1553</v>
      </c>
      <c r="G147" s="232" t="s">
        <v>1372</v>
      </c>
      <c r="H147" s="233">
        <v>7</v>
      </c>
      <c r="I147" s="234"/>
      <c r="J147" s="235">
        <f>ROUND(I147*H147,2)</f>
        <v>0</v>
      </c>
      <c r="K147" s="231" t="s">
        <v>1</v>
      </c>
      <c r="L147" s="45"/>
      <c r="M147" s="236" t="s">
        <v>1</v>
      </c>
      <c r="N147" s="237" t="s">
        <v>41</v>
      </c>
      <c r="O147" s="92"/>
      <c r="P147" s="238">
        <f>O147*H147</f>
        <v>0</v>
      </c>
      <c r="Q147" s="238">
        <v>0</v>
      </c>
      <c r="R147" s="238">
        <f>Q147*H147</f>
        <v>0</v>
      </c>
      <c r="S147" s="238">
        <v>0</v>
      </c>
      <c r="T147" s="239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40" t="s">
        <v>260</v>
      </c>
      <c r="AT147" s="240" t="s">
        <v>256</v>
      </c>
      <c r="AU147" s="240" t="s">
        <v>76</v>
      </c>
      <c r="AY147" s="18" t="s">
        <v>253</v>
      </c>
      <c r="BE147" s="241">
        <f>IF(N147="základní",J147,0)</f>
        <v>0</v>
      </c>
      <c r="BF147" s="241">
        <f>IF(N147="snížená",J147,0)</f>
        <v>0</v>
      </c>
      <c r="BG147" s="241">
        <f>IF(N147="zákl. přenesená",J147,0)</f>
        <v>0</v>
      </c>
      <c r="BH147" s="241">
        <f>IF(N147="sníž. přenesená",J147,0)</f>
        <v>0</v>
      </c>
      <c r="BI147" s="241">
        <f>IF(N147="nulová",J147,0)</f>
        <v>0</v>
      </c>
      <c r="BJ147" s="18" t="s">
        <v>83</v>
      </c>
      <c r="BK147" s="241">
        <f>ROUND(I147*H147,2)</f>
        <v>0</v>
      </c>
      <c r="BL147" s="18" t="s">
        <v>260</v>
      </c>
      <c r="BM147" s="240" t="s">
        <v>589</v>
      </c>
    </row>
    <row r="148" s="2" customFormat="1" ht="16.5" customHeight="1">
      <c r="A148" s="39"/>
      <c r="B148" s="40"/>
      <c r="C148" s="229" t="s">
        <v>456</v>
      </c>
      <c r="D148" s="229" t="s">
        <v>256</v>
      </c>
      <c r="E148" s="230" t="s">
        <v>1554</v>
      </c>
      <c r="F148" s="231" t="s">
        <v>1555</v>
      </c>
      <c r="G148" s="232" t="s">
        <v>1372</v>
      </c>
      <c r="H148" s="233">
        <v>7</v>
      </c>
      <c r="I148" s="234"/>
      <c r="J148" s="235">
        <f>ROUND(I148*H148,2)</f>
        <v>0</v>
      </c>
      <c r="K148" s="231" t="s">
        <v>1</v>
      </c>
      <c r="L148" s="45"/>
      <c r="M148" s="236" t="s">
        <v>1</v>
      </c>
      <c r="N148" s="237" t="s">
        <v>41</v>
      </c>
      <c r="O148" s="92"/>
      <c r="P148" s="238">
        <f>O148*H148</f>
        <v>0</v>
      </c>
      <c r="Q148" s="238">
        <v>0</v>
      </c>
      <c r="R148" s="238">
        <f>Q148*H148</f>
        <v>0</v>
      </c>
      <c r="S148" s="238">
        <v>0</v>
      </c>
      <c r="T148" s="239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40" t="s">
        <v>260</v>
      </c>
      <c r="AT148" s="240" t="s">
        <v>256</v>
      </c>
      <c r="AU148" s="240" t="s">
        <v>76</v>
      </c>
      <c r="AY148" s="18" t="s">
        <v>253</v>
      </c>
      <c r="BE148" s="241">
        <f>IF(N148="základní",J148,0)</f>
        <v>0</v>
      </c>
      <c r="BF148" s="241">
        <f>IF(N148="snížená",J148,0)</f>
        <v>0</v>
      </c>
      <c r="BG148" s="241">
        <f>IF(N148="zákl. přenesená",J148,0)</f>
        <v>0</v>
      </c>
      <c r="BH148" s="241">
        <f>IF(N148="sníž. přenesená",J148,0)</f>
        <v>0</v>
      </c>
      <c r="BI148" s="241">
        <f>IF(N148="nulová",J148,0)</f>
        <v>0</v>
      </c>
      <c r="BJ148" s="18" t="s">
        <v>83</v>
      </c>
      <c r="BK148" s="241">
        <f>ROUND(I148*H148,2)</f>
        <v>0</v>
      </c>
      <c r="BL148" s="18" t="s">
        <v>260</v>
      </c>
      <c r="BM148" s="240" t="s">
        <v>598</v>
      </c>
    </row>
    <row r="149" s="2" customFormat="1" ht="16.5" customHeight="1">
      <c r="A149" s="39"/>
      <c r="B149" s="40"/>
      <c r="C149" s="229" t="s">
        <v>462</v>
      </c>
      <c r="D149" s="229" t="s">
        <v>256</v>
      </c>
      <c r="E149" s="230" t="s">
        <v>1556</v>
      </c>
      <c r="F149" s="231" t="s">
        <v>1557</v>
      </c>
      <c r="G149" s="232" t="s">
        <v>1372</v>
      </c>
      <c r="H149" s="233">
        <v>7</v>
      </c>
      <c r="I149" s="234"/>
      <c r="J149" s="235">
        <f>ROUND(I149*H149,2)</f>
        <v>0</v>
      </c>
      <c r="K149" s="231" t="s">
        <v>1</v>
      </c>
      <c r="L149" s="45"/>
      <c r="M149" s="236" t="s">
        <v>1</v>
      </c>
      <c r="N149" s="237" t="s">
        <v>41</v>
      </c>
      <c r="O149" s="92"/>
      <c r="P149" s="238">
        <f>O149*H149</f>
        <v>0</v>
      </c>
      <c r="Q149" s="238">
        <v>0</v>
      </c>
      <c r="R149" s="238">
        <f>Q149*H149</f>
        <v>0</v>
      </c>
      <c r="S149" s="238">
        <v>0</v>
      </c>
      <c r="T149" s="239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40" t="s">
        <v>260</v>
      </c>
      <c r="AT149" s="240" t="s">
        <v>256</v>
      </c>
      <c r="AU149" s="240" t="s">
        <v>76</v>
      </c>
      <c r="AY149" s="18" t="s">
        <v>253</v>
      </c>
      <c r="BE149" s="241">
        <f>IF(N149="základní",J149,0)</f>
        <v>0</v>
      </c>
      <c r="BF149" s="241">
        <f>IF(N149="snížená",J149,0)</f>
        <v>0</v>
      </c>
      <c r="BG149" s="241">
        <f>IF(N149="zákl. přenesená",J149,0)</f>
        <v>0</v>
      </c>
      <c r="BH149" s="241">
        <f>IF(N149="sníž. přenesená",J149,0)</f>
        <v>0</v>
      </c>
      <c r="BI149" s="241">
        <f>IF(N149="nulová",J149,0)</f>
        <v>0</v>
      </c>
      <c r="BJ149" s="18" t="s">
        <v>83</v>
      </c>
      <c r="BK149" s="241">
        <f>ROUND(I149*H149,2)</f>
        <v>0</v>
      </c>
      <c r="BL149" s="18" t="s">
        <v>260</v>
      </c>
      <c r="BM149" s="240" t="s">
        <v>610</v>
      </c>
    </row>
    <row r="150" s="2" customFormat="1" ht="16.5" customHeight="1">
      <c r="A150" s="39"/>
      <c r="B150" s="40"/>
      <c r="C150" s="229" t="s">
        <v>470</v>
      </c>
      <c r="D150" s="229" t="s">
        <v>256</v>
      </c>
      <c r="E150" s="230" t="s">
        <v>1558</v>
      </c>
      <c r="F150" s="231" t="s">
        <v>1559</v>
      </c>
      <c r="G150" s="232" t="s">
        <v>1372</v>
      </c>
      <c r="H150" s="233">
        <v>7</v>
      </c>
      <c r="I150" s="234"/>
      <c r="J150" s="235">
        <f>ROUND(I150*H150,2)</f>
        <v>0</v>
      </c>
      <c r="K150" s="231" t="s">
        <v>1</v>
      </c>
      <c r="L150" s="45"/>
      <c r="M150" s="236" t="s">
        <v>1</v>
      </c>
      <c r="N150" s="237" t="s">
        <v>41</v>
      </c>
      <c r="O150" s="92"/>
      <c r="P150" s="238">
        <f>O150*H150</f>
        <v>0</v>
      </c>
      <c r="Q150" s="238">
        <v>0</v>
      </c>
      <c r="R150" s="238">
        <f>Q150*H150</f>
        <v>0</v>
      </c>
      <c r="S150" s="238">
        <v>0</v>
      </c>
      <c r="T150" s="239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40" t="s">
        <v>260</v>
      </c>
      <c r="AT150" s="240" t="s">
        <v>256</v>
      </c>
      <c r="AU150" s="240" t="s">
        <v>76</v>
      </c>
      <c r="AY150" s="18" t="s">
        <v>253</v>
      </c>
      <c r="BE150" s="241">
        <f>IF(N150="základní",J150,0)</f>
        <v>0</v>
      </c>
      <c r="BF150" s="241">
        <f>IF(N150="snížená",J150,0)</f>
        <v>0</v>
      </c>
      <c r="BG150" s="241">
        <f>IF(N150="zákl. přenesená",J150,0)</f>
        <v>0</v>
      </c>
      <c r="BH150" s="241">
        <f>IF(N150="sníž. přenesená",J150,0)</f>
        <v>0</v>
      </c>
      <c r="BI150" s="241">
        <f>IF(N150="nulová",J150,0)</f>
        <v>0</v>
      </c>
      <c r="BJ150" s="18" t="s">
        <v>83</v>
      </c>
      <c r="BK150" s="241">
        <f>ROUND(I150*H150,2)</f>
        <v>0</v>
      </c>
      <c r="BL150" s="18" t="s">
        <v>260</v>
      </c>
      <c r="BM150" s="240" t="s">
        <v>625</v>
      </c>
    </row>
    <row r="151" s="2" customFormat="1" ht="16.5" customHeight="1">
      <c r="A151" s="39"/>
      <c r="B151" s="40"/>
      <c r="C151" s="229" t="s">
        <v>475</v>
      </c>
      <c r="D151" s="229" t="s">
        <v>256</v>
      </c>
      <c r="E151" s="230" t="s">
        <v>1560</v>
      </c>
      <c r="F151" s="231" t="s">
        <v>1561</v>
      </c>
      <c r="G151" s="232" t="s">
        <v>1372</v>
      </c>
      <c r="H151" s="233">
        <v>1</v>
      </c>
      <c r="I151" s="234"/>
      <c r="J151" s="235">
        <f>ROUND(I151*H151,2)</f>
        <v>0</v>
      </c>
      <c r="K151" s="231" t="s">
        <v>1</v>
      </c>
      <c r="L151" s="45"/>
      <c r="M151" s="236" t="s">
        <v>1</v>
      </c>
      <c r="N151" s="237" t="s">
        <v>41</v>
      </c>
      <c r="O151" s="92"/>
      <c r="P151" s="238">
        <f>O151*H151</f>
        <v>0</v>
      </c>
      <c r="Q151" s="238">
        <v>0</v>
      </c>
      <c r="R151" s="238">
        <f>Q151*H151</f>
        <v>0</v>
      </c>
      <c r="S151" s="238">
        <v>0</v>
      </c>
      <c r="T151" s="239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40" t="s">
        <v>260</v>
      </c>
      <c r="AT151" s="240" t="s">
        <v>256</v>
      </c>
      <c r="AU151" s="240" t="s">
        <v>76</v>
      </c>
      <c r="AY151" s="18" t="s">
        <v>253</v>
      </c>
      <c r="BE151" s="241">
        <f>IF(N151="základní",J151,0)</f>
        <v>0</v>
      </c>
      <c r="BF151" s="241">
        <f>IF(N151="snížená",J151,0)</f>
        <v>0</v>
      </c>
      <c r="BG151" s="241">
        <f>IF(N151="zákl. přenesená",J151,0)</f>
        <v>0</v>
      </c>
      <c r="BH151" s="241">
        <f>IF(N151="sníž. přenesená",J151,0)</f>
        <v>0</v>
      </c>
      <c r="BI151" s="241">
        <f>IF(N151="nulová",J151,0)</f>
        <v>0</v>
      </c>
      <c r="BJ151" s="18" t="s">
        <v>83</v>
      </c>
      <c r="BK151" s="241">
        <f>ROUND(I151*H151,2)</f>
        <v>0</v>
      </c>
      <c r="BL151" s="18" t="s">
        <v>260</v>
      </c>
      <c r="BM151" s="240" t="s">
        <v>635</v>
      </c>
    </row>
    <row r="152" s="2" customFormat="1" ht="16.5" customHeight="1">
      <c r="A152" s="39"/>
      <c r="B152" s="40"/>
      <c r="C152" s="229" t="s">
        <v>487</v>
      </c>
      <c r="D152" s="229" t="s">
        <v>256</v>
      </c>
      <c r="E152" s="230" t="s">
        <v>1562</v>
      </c>
      <c r="F152" s="231" t="s">
        <v>1563</v>
      </c>
      <c r="G152" s="232" t="s">
        <v>1372</v>
      </c>
      <c r="H152" s="233">
        <v>2</v>
      </c>
      <c r="I152" s="234"/>
      <c r="J152" s="235">
        <f>ROUND(I152*H152,2)</f>
        <v>0</v>
      </c>
      <c r="K152" s="231" t="s">
        <v>1</v>
      </c>
      <c r="L152" s="45"/>
      <c r="M152" s="236" t="s">
        <v>1</v>
      </c>
      <c r="N152" s="237" t="s">
        <v>41</v>
      </c>
      <c r="O152" s="92"/>
      <c r="P152" s="238">
        <f>O152*H152</f>
        <v>0</v>
      </c>
      <c r="Q152" s="238">
        <v>0</v>
      </c>
      <c r="R152" s="238">
        <f>Q152*H152</f>
        <v>0</v>
      </c>
      <c r="S152" s="238">
        <v>0</v>
      </c>
      <c r="T152" s="239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40" t="s">
        <v>260</v>
      </c>
      <c r="AT152" s="240" t="s">
        <v>256</v>
      </c>
      <c r="AU152" s="240" t="s">
        <v>76</v>
      </c>
      <c r="AY152" s="18" t="s">
        <v>253</v>
      </c>
      <c r="BE152" s="241">
        <f>IF(N152="základní",J152,0)</f>
        <v>0</v>
      </c>
      <c r="BF152" s="241">
        <f>IF(N152="snížená",J152,0)</f>
        <v>0</v>
      </c>
      <c r="BG152" s="241">
        <f>IF(N152="zákl. přenesená",J152,0)</f>
        <v>0</v>
      </c>
      <c r="BH152" s="241">
        <f>IF(N152="sníž. přenesená",J152,0)</f>
        <v>0</v>
      </c>
      <c r="BI152" s="241">
        <f>IF(N152="nulová",J152,0)</f>
        <v>0</v>
      </c>
      <c r="BJ152" s="18" t="s">
        <v>83</v>
      </c>
      <c r="BK152" s="241">
        <f>ROUND(I152*H152,2)</f>
        <v>0</v>
      </c>
      <c r="BL152" s="18" t="s">
        <v>260</v>
      </c>
      <c r="BM152" s="240" t="s">
        <v>650</v>
      </c>
    </row>
    <row r="153" s="2" customFormat="1" ht="37.8" customHeight="1">
      <c r="A153" s="39"/>
      <c r="B153" s="40"/>
      <c r="C153" s="229" t="s">
        <v>497</v>
      </c>
      <c r="D153" s="229" t="s">
        <v>256</v>
      </c>
      <c r="E153" s="230" t="s">
        <v>1531</v>
      </c>
      <c r="F153" s="231" t="s">
        <v>1532</v>
      </c>
      <c r="G153" s="232" t="s">
        <v>1372</v>
      </c>
      <c r="H153" s="233">
        <v>2</v>
      </c>
      <c r="I153" s="234"/>
      <c r="J153" s="235">
        <f>ROUND(I153*H153,2)</f>
        <v>0</v>
      </c>
      <c r="K153" s="231" t="s">
        <v>1</v>
      </c>
      <c r="L153" s="45"/>
      <c r="M153" s="236" t="s">
        <v>1</v>
      </c>
      <c r="N153" s="237" t="s">
        <v>41</v>
      </c>
      <c r="O153" s="92"/>
      <c r="P153" s="238">
        <f>O153*H153</f>
        <v>0</v>
      </c>
      <c r="Q153" s="238">
        <v>0</v>
      </c>
      <c r="R153" s="238">
        <f>Q153*H153</f>
        <v>0</v>
      </c>
      <c r="S153" s="238">
        <v>0</v>
      </c>
      <c r="T153" s="239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40" t="s">
        <v>260</v>
      </c>
      <c r="AT153" s="240" t="s">
        <v>256</v>
      </c>
      <c r="AU153" s="240" t="s">
        <v>76</v>
      </c>
      <c r="AY153" s="18" t="s">
        <v>253</v>
      </c>
      <c r="BE153" s="241">
        <f>IF(N153="základní",J153,0)</f>
        <v>0</v>
      </c>
      <c r="BF153" s="241">
        <f>IF(N153="snížená",J153,0)</f>
        <v>0</v>
      </c>
      <c r="BG153" s="241">
        <f>IF(N153="zákl. přenesená",J153,0)</f>
        <v>0</v>
      </c>
      <c r="BH153" s="241">
        <f>IF(N153="sníž. přenesená",J153,0)</f>
        <v>0</v>
      </c>
      <c r="BI153" s="241">
        <f>IF(N153="nulová",J153,0)</f>
        <v>0</v>
      </c>
      <c r="BJ153" s="18" t="s">
        <v>83</v>
      </c>
      <c r="BK153" s="241">
        <f>ROUND(I153*H153,2)</f>
        <v>0</v>
      </c>
      <c r="BL153" s="18" t="s">
        <v>260</v>
      </c>
      <c r="BM153" s="240" t="s">
        <v>660</v>
      </c>
    </row>
    <row r="154" s="2" customFormat="1" ht="16.5" customHeight="1">
      <c r="A154" s="39"/>
      <c r="B154" s="40"/>
      <c r="C154" s="229" t="s">
        <v>366</v>
      </c>
      <c r="D154" s="229" t="s">
        <v>256</v>
      </c>
      <c r="E154" s="230" t="s">
        <v>1533</v>
      </c>
      <c r="F154" s="231" t="s">
        <v>1534</v>
      </c>
      <c r="G154" s="232" t="s">
        <v>1372</v>
      </c>
      <c r="H154" s="233">
        <v>2</v>
      </c>
      <c r="I154" s="234"/>
      <c r="J154" s="235">
        <f>ROUND(I154*H154,2)</f>
        <v>0</v>
      </c>
      <c r="K154" s="231" t="s">
        <v>1</v>
      </c>
      <c r="L154" s="45"/>
      <c r="M154" s="302" t="s">
        <v>1</v>
      </c>
      <c r="N154" s="303" t="s">
        <v>41</v>
      </c>
      <c r="O154" s="304"/>
      <c r="P154" s="305">
        <f>O154*H154</f>
        <v>0</v>
      </c>
      <c r="Q154" s="305">
        <v>0</v>
      </c>
      <c r="R154" s="305">
        <f>Q154*H154</f>
        <v>0</v>
      </c>
      <c r="S154" s="305">
        <v>0</v>
      </c>
      <c r="T154" s="306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40" t="s">
        <v>260</v>
      </c>
      <c r="AT154" s="240" t="s">
        <v>256</v>
      </c>
      <c r="AU154" s="240" t="s">
        <v>76</v>
      </c>
      <c r="AY154" s="18" t="s">
        <v>253</v>
      </c>
      <c r="BE154" s="241">
        <f>IF(N154="základní",J154,0)</f>
        <v>0</v>
      </c>
      <c r="BF154" s="241">
        <f>IF(N154="snížená",J154,0)</f>
        <v>0</v>
      </c>
      <c r="BG154" s="241">
        <f>IF(N154="zákl. přenesená",J154,0)</f>
        <v>0</v>
      </c>
      <c r="BH154" s="241">
        <f>IF(N154="sníž. přenesená",J154,0)</f>
        <v>0</v>
      </c>
      <c r="BI154" s="241">
        <f>IF(N154="nulová",J154,0)</f>
        <v>0</v>
      </c>
      <c r="BJ154" s="18" t="s">
        <v>83</v>
      </c>
      <c r="BK154" s="241">
        <f>ROUND(I154*H154,2)</f>
        <v>0</v>
      </c>
      <c r="BL154" s="18" t="s">
        <v>260</v>
      </c>
      <c r="BM154" s="240" t="s">
        <v>668</v>
      </c>
    </row>
    <row r="155" s="2" customFormat="1" ht="6.96" customHeight="1">
      <c r="A155" s="39"/>
      <c r="B155" s="67"/>
      <c r="C155" s="68"/>
      <c r="D155" s="68"/>
      <c r="E155" s="68"/>
      <c r="F155" s="68"/>
      <c r="G155" s="68"/>
      <c r="H155" s="68"/>
      <c r="I155" s="68"/>
      <c r="J155" s="68"/>
      <c r="K155" s="68"/>
      <c r="L155" s="45"/>
      <c r="M155" s="39"/>
      <c r="O155" s="39"/>
      <c r="P155" s="39"/>
      <c r="Q155" s="39"/>
      <c r="R155" s="39"/>
      <c r="S155" s="39"/>
      <c r="T155" s="39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</row>
  </sheetData>
  <sheetProtection sheet="1" autoFilter="0" formatColumns="0" formatRows="0" objects="1" scenarios="1" spinCount="100000" saltValue="c65CDN8kUx1XQVHz2Ql8elBRWzLWDqMu92bD5ESeQbiQxQuwGFBC0vzDD4ad3auTFz2U13pGQ/cEkUuKqVn5bQ==" hashValue="Cystpg7Dj73F4xgu5hVW4I5XX8Cn5U/DXXY/K3zaWGR2OhFm8SEil7nk6Cm4Ew7PQ/q01MP+fx0gmd7/PrbyDg==" algorithmName="SHA-512" password="CC35"/>
  <autoFilter ref="C123:K154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0:H110"/>
    <mergeCell ref="E114:H114"/>
    <mergeCell ref="E112:H112"/>
    <mergeCell ref="E116:H116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115</v>
      </c>
    </row>
    <row r="3" s="1" customFormat="1" ht="6.96" customHeight="1">
      <c r="B3" s="149"/>
      <c r="C3" s="150"/>
      <c r="D3" s="150"/>
      <c r="E3" s="150"/>
      <c r="F3" s="150"/>
      <c r="G3" s="150"/>
      <c r="H3" s="150"/>
      <c r="I3" s="150"/>
      <c r="J3" s="150"/>
      <c r="K3" s="150"/>
      <c r="L3" s="21"/>
      <c r="AT3" s="18" t="s">
        <v>85</v>
      </c>
    </row>
    <row r="4" s="1" customFormat="1" ht="24.96" customHeight="1">
      <c r="B4" s="21"/>
      <c r="D4" s="151" t="s">
        <v>184</v>
      </c>
      <c r="L4" s="21"/>
      <c r="M4" s="152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3" t="s">
        <v>16</v>
      </c>
      <c r="L6" s="21"/>
    </row>
    <row r="7" s="1" customFormat="1" ht="16.5" customHeight="1">
      <c r="B7" s="21"/>
      <c r="E7" s="154" t="str">
        <f>'Rekapitulace stavby'!K6</f>
        <v>REKONSTRUKCE HOTELU KVĚTNICE - 3. etapa</v>
      </c>
      <c r="F7" s="153"/>
      <c r="G7" s="153"/>
      <c r="H7" s="153"/>
      <c r="L7" s="21"/>
    </row>
    <row r="8">
      <c r="B8" s="21"/>
      <c r="D8" s="153" t="s">
        <v>198</v>
      </c>
      <c r="L8" s="21"/>
    </row>
    <row r="9" s="1" customFormat="1" ht="16.5" customHeight="1">
      <c r="B9" s="21"/>
      <c r="E9" s="154" t="s">
        <v>202</v>
      </c>
      <c r="F9" s="1"/>
      <c r="G9" s="1"/>
      <c r="H9" s="1"/>
      <c r="L9" s="21"/>
    </row>
    <row r="10" s="1" customFormat="1" ht="12" customHeight="1">
      <c r="B10" s="21"/>
      <c r="D10" s="153" t="s">
        <v>206</v>
      </c>
      <c r="L10" s="21"/>
    </row>
    <row r="11" s="2" customFormat="1" ht="16.5" customHeight="1">
      <c r="A11" s="39"/>
      <c r="B11" s="45"/>
      <c r="C11" s="39"/>
      <c r="D11" s="39"/>
      <c r="E11" s="165" t="s">
        <v>1389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3" t="s">
        <v>1390</v>
      </c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6.5" customHeight="1">
      <c r="A13" s="39"/>
      <c r="B13" s="45"/>
      <c r="C13" s="39"/>
      <c r="D13" s="39"/>
      <c r="E13" s="155" t="s">
        <v>1564</v>
      </c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3" t="s">
        <v>18</v>
      </c>
      <c r="E15" s="39"/>
      <c r="F15" s="142" t="s">
        <v>1</v>
      </c>
      <c r="G15" s="39"/>
      <c r="H15" s="39"/>
      <c r="I15" s="153" t="s">
        <v>19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3" t="s">
        <v>20</v>
      </c>
      <c r="E16" s="39"/>
      <c r="F16" s="142" t="s">
        <v>21</v>
      </c>
      <c r="G16" s="39"/>
      <c r="H16" s="39"/>
      <c r="I16" s="153" t="s">
        <v>22</v>
      </c>
      <c r="J16" s="156" t="str">
        <f>'Rekapitulace stavby'!AN8</f>
        <v>15. 5. 2025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3" t="s">
        <v>24</v>
      </c>
      <c r="E18" s="39"/>
      <c r="F18" s="39"/>
      <c r="G18" s="39"/>
      <c r="H18" s="39"/>
      <c r="I18" s="153" t="s">
        <v>25</v>
      </c>
      <c r="J18" s="142" t="s">
        <v>1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2" t="s">
        <v>26</v>
      </c>
      <c r="F19" s="39"/>
      <c r="G19" s="39"/>
      <c r="H19" s="39"/>
      <c r="I19" s="153" t="s">
        <v>27</v>
      </c>
      <c r="J19" s="142" t="s">
        <v>1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3" t="s">
        <v>28</v>
      </c>
      <c r="E21" s="39"/>
      <c r="F21" s="39"/>
      <c r="G21" s="39"/>
      <c r="H21" s="39"/>
      <c r="I21" s="153" t="s">
        <v>25</v>
      </c>
      <c r="J21" s="34" t="str">
        <f>'Rekapitulace stavby'!AN13</f>
        <v>Vyplň údaj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'Rekapitulace stavby'!E14</f>
        <v>Vyplň údaj</v>
      </c>
      <c r="F22" s="142"/>
      <c r="G22" s="142"/>
      <c r="H22" s="142"/>
      <c r="I22" s="153" t="s">
        <v>27</v>
      </c>
      <c r="J22" s="34" t="str">
        <f>'Rekapitulace stavby'!AN14</f>
        <v>Vyplň údaj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3" t="s">
        <v>30</v>
      </c>
      <c r="E24" s="39"/>
      <c r="F24" s="39"/>
      <c r="G24" s="39"/>
      <c r="H24" s="39"/>
      <c r="I24" s="153" t="s">
        <v>25</v>
      </c>
      <c r="J24" s="142" t="s">
        <v>1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2" t="s">
        <v>31</v>
      </c>
      <c r="F25" s="39"/>
      <c r="G25" s="39"/>
      <c r="H25" s="39"/>
      <c r="I25" s="153" t="s">
        <v>27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3" t="s">
        <v>33</v>
      </c>
      <c r="E27" s="39"/>
      <c r="F27" s="39"/>
      <c r="G27" s="39"/>
      <c r="H27" s="39"/>
      <c r="I27" s="153" t="s">
        <v>25</v>
      </c>
      <c r="J27" s="142" t="str">
        <f>IF('Rekapitulace stavby'!AN19="","",'Rekapitulace stavby'!AN19)</f>
        <v/>
      </c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2" t="str">
        <f>IF('Rekapitulace stavby'!E20="","",'Rekapitulace stavby'!E20)</f>
        <v xml:space="preserve"> </v>
      </c>
      <c r="F28" s="39"/>
      <c r="G28" s="39"/>
      <c r="H28" s="39"/>
      <c r="I28" s="153" t="s">
        <v>27</v>
      </c>
      <c r="J28" s="142" t="str">
        <f>IF('Rekapitulace stavby'!AN20="","",'Rekapitulace stavby'!AN20)</f>
        <v/>
      </c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3" t="s">
        <v>35</v>
      </c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6.5" customHeight="1">
      <c r="A31" s="157"/>
      <c r="B31" s="158"/>
      <c r="C31" s="157"/>
      <c r="D31" s="157"/>
      <c r="E31" s="159" t="s">
        <v>1</v>
      </c>
      <c r="F31" s="159"/>
      <c r="G31" s="159"/>
      <c r="H31" s="159"/>
      <c r="I31" s="157"/>
      <c r="J31" s="157"/>
      <c r="K31" s="157"/>
      <c r="L31" s="160"/>
      <c r="S31" s="157"/>
      <c r="T31" s="157"/>
      <c r="U31" s="157"/>
      <c r="V31" s="157"/>
      <c r="W31" s="157"/>
      <c r="X31" s="157"/>
      <c r="Y31" s="157"/>
      <c r="Z31" s="157"/>
      <c r="AA31" s="157"/>
      <c r="AB31" s="157"/>
      <c r="AC31" s="157"/>
      <c r="AD31" s="157"/>
      <c r="AE31" s="157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1"/>
      <c r="E33" s="161"/>
      <c r="F33" s="161"/>
      <c r="G33" s="161"/>
      <c r="H33" s="161"/>
      <c r="I33" s="161"/>
      <c r="J33" s="161"/>
      <c r="K33" s="161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2" t="s">
        <v>36</v>
      </c>
      <c r="E34" s="39"/>
      <c r="F34" s="39"/>
      <c r="G34" s="39"/>
      <c r="H34" s="39"/>
      <c r="I34" s="39"/>
      <c r="J34" s="163">
        <f>ROUND(J124,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1"/>
      <c r="E35" s="161"/>
      <c r="F35" s="161"/>
      <c r="G35" s="161"/>
      <c r="H35" s="161"/>
      <c r="I35" s="161"/>
      <c r="J35" s="161"/>
      <c r="K35" s="161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4" t="s">
        <v>38</v>
      </c>
      <c r="G36" s="39"/>
      <c r="H36" s="39"/>
      <c r="I36" s="164" t="s">
        <v>37</v>
      </c>
      <c r="J36" s="164" t="s">
        <v>39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65" t="s">
        <v>40</v>
      </c>
      <c r="E37" s="153" t="s">
        <v>41</v>
      </c>
      <c r="F37" s="166">
        <f>ROUND((SUM(BE124:BE149)),  2)</f>
        <v>0</v>
      </c>
      <c r="G37" s="39"/>
      <c r="H37" s="39"/>
      <c r="I37" s="167">
        <v>0.20999999999999999</v>
      </c>
      <c r="J37" s="166">
        <f>ROUND(((SUM(BE124:BE149))*I37),  2)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53" t="s">
        <v>42</v>
      </c>
      <c r="F38" s="166">
        <f>ROUND((SUM(BF124:BF149)),  2)</f>
        <v>0</v>
      </c>
      <c r="G38" s="39"/>
      <c r="H38" s="39"/>
      <c r="I38" s="167">
        <v>0.12</v>
      </c>
      <c r="J38" s="166">
        <f>ROUND(((SUM(BF124:BF149))*I38),  2)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3" t="s">
        <v>43</v>
      </c>
      <c r="F39" s="166">
        <f>ROUND((SUM(BG124:BG149)),  2)</f>
        <v>0</v>
      </c>
      <c r="G39" s="39"/>
      <c r="H39" s="39"/>
      <c r="I39" s="167">
        <v>0.20999999999999999</v>
      </c>
      <c r="J39" s="166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3" t="s">
        <v>44</v>
      </c>
      <c r="F40" s="166">
        <f>ROUND((SUM(BH124:BH149)),  2)</f>
        <v>0</v>
      </c>
      <c r="G40" s="39"/>
      <c r="H40" s="39"/>
      <c r="I40" s="167">
        <v>0.12</v>
      </c>
      <c r="J40" s="166">
        <f>0</f>
        <v>0</v>
      </c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53" t="s">
        <v>45</v>
      </c>
      <c r="F41" s="166">
        <f>ROUND((SUM(BI124:BI149)),  2)</f>
        <v>0</v>
      </c>
      <c r="G41" s="39"/>
      <c r="H41" s="39"/>
      <c r="I41" s="167">
        <v>0</v>
      </c>
      <c r="J41" s="166">
        <f>0</f>
        <v>0</v>
      </c>
      <c r="K41" s="39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68"/>
      <c r="D43" s="169" t="s">
        <v>46</v>
      </c>
      <c r="E43" s="170"/>
      <c r="F43" s="170"/>
      <c r="G43" s="171" t="s">
        <v>47</v>
      </c>
      <c r="H43" s="172" t="s">
        <v>48</v>
      </c>
      <c r="I43" s="170"/>
      <c r="J43" s="173">
        <f>SUM(J34:J41)</f>
        <v>0</v>
      </c>
      <c r="K43" s="174"/>
      <c r="L43" s="64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64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5" t="s">
        <v>49</v>
      </c>
      <c r="E50" s="176"/>
      <c r="F50" s="176"/>
      <c r="G50" s="175" t="s">
        <v>50</v>
      </c>
      <c r="H50" s="176"/>
      <c r="I50" s="176"/>
      <c r="J50" s="176"/>
      <c r="K50" s="176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7" t="s">
        <v>51</v>
      </c>
      <c r="E61" s="178"/>
      <c r="F61" s="179" t="s">
        <v>52</v>
      </c>
      <c r="G61" s="177" t="s">
        <v>51</v>
      </c>
      <c r="H61" s="178"/>
      <c r="I61" s="178"/>
      <c r="J61" s="180" t="s">
        <v>52</v>
      </c>
      <c r="K61" s="178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5" t="s">
        <v>53</v>
      </c>
      <c r="E65" s="181"/>
      <c r="F65" s="181"/>
      <c r="G65" s="175" t="s">
        <v>54</v>
      </c>
      <c r="H65" s="181"/>
      <c r="I65" s="181"/>
      <c r="J65" s="181"/>
      <c r="K65" s="181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7" t="s">
        <v>51</v>
      </c>
      <c r="E76" s="178"/>
      <c r="F76" s="179" t="s">
        <v>52</v>
      </c>
      <c r="G76" s="177" t="s">
        <v>51</v>
      </c>
      <c r="H76" s="178"/>
      <c r="I76" s="178"/>
      <c r="J76" s="180" t="s">
        <v>52</v>
      </c>
      <c r="K76" s="178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2"/>
      <c r="C77" s="183"/>
      <c r="D77" s="183"/>
      <c r="E77" s="183"/>
      <c r="F77" s="183"/>
      <c r="G77" s="183"/>
      <c r="H77" s="183"/>
      <c r="I77" s="183"/>
      <c r="J77" s="183"/>
      <c r="K77" s="183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4"/>
      <c r="C81" s="185"/>
      <c r="D81" s="185"/>
      <c r="E81" s="185"/>
      <c r="F81" s="185"/>
      <c r="G81" s="185"/>
      <c r="H81" s="185"/>
      <c r="I81" s="185"/>
      <c r="J81" s="185"/>
      <c r="K81" s="185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217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6" t="str">
        <f>E7</f>
        <v>REKONSTRUKCE HOTELU KVĚTNICE - 3. etapa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198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1" customFormat="1" ht="16.5" customHeight="1">
      <c r="B87" s="22"/>
      <c r="C87" s="23"/>
      <c r="D87" s="23"/>
      <c r="E87" s="186" t="s">
        <v>202</v>
      </c>
      <c r="F87" s="23"/>
      <c r="G87" s="23"/>
      <c r="H87" s="23"/>
      <c r="I87" s="23"/>
      <c r="J87" s="23"/>
      <c r="K87" s="23"/>
      <c r="L87" s="21"/>
    </row>
    <row r="88" s="1" customFormat="1" ht="12" customHeight="1">
      <c r="B88" s="22"/>
      <c r="C88" s="33" t="s">
        <v>206</v>
      </c>
      <c r="D88" s="23"/>
      <c r="E88" s="23"/>
      <c r="F88" s="23"/>
      <c r="G88" s="23"/>
      <c r="H88" s="23"/>
      <c r="I88" s="23"/>
      <c r="J88" s="23"/>
      <c r="K88" s="23"/>
      <c r="L88" s="21"/>
    </row>
    <row r="89" s="2" customFormat="1" ht="16.5" customHeight="1">
      <c r="A89" s="39"/>
      <c r="B89" s="40"/>
      <c r="C89" s="41"/>
      <c r="D89" s="41"/>
      <c r="E89" s="310" t="s">
        <v>1389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12" customHeight="1">
      <c r="A90" s="39"/>
      <c r="B90" s="40"/>
      <c r="C90" s="33" t="s">
        <v>1390</v>
      </c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6.5" customHeight="1">
      <c r="A91" s="39"/>
      <c r="B91" s="40"/>
      <c r="C91" s="41"/>
      <c r="D91" s="41"/>
      <c r="E91" s="77" t="str">
        <f>E13</f>
        <v>D.1.4.4.5 - SP - Audio systém - společné prostory</v>
      </c>
      <c r="F91" s="41"/>
      <c r="G91" s="41"/>
      <c r="H91" s="41"/>
      <c r="I91" s="41"/>
      <c r="J91" s="41"/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2" customHeight="1">
      <c r="A93" s="39"/>
      <c r="B93" s="40"/>
      <c r="C93" s="33" t="s">
        <v>20</v>
      </c>
      <c r="D93" s="41"/>
      <c r="E93" s="41"/>
      <c r="F93" s="28" t="str">
        <f>F16</f>
        <v>Tišnov</v>
      </c>
      <c r="G93" s="41"/>
      <c r="H93" s="41"/>
      <c r="I93" s="33" t="s">
        <v>22</v>
      </c>
      <c r="J93" s="80" t="str">
        <f>IF(J16="","",J16)</f>
        <v>15. 5. 2025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25.65" customHeight="1">
      <c r="A95" s="39"/>
      <c r="B95" s="40"/>
      <c r="C95" s="33" t="s">
        <v>24</v>
      </c>
      <c r="D95" s="41"/>
      <c r="E95" s="41"/>
      <c r="F95" s="28" t="str">
        <f>E19</f>
        <v>Město Tišnov</v>
      </c>
      <c r="G95" s="41"/>
      <c r="H95" s="41"/>
      <c r="I95" s="33" t="s">
        <v>30</v>
      </c>
      <c r="J95" s="37" t="str">
        <f>E25</f>
        <v>BURIAN-KŘIVINKA ARCHITECTS</v>
      </c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15.15" customHeight="1">
      <c r="A96" s="39"/>
      <c r="B96" s="40"/>
      <c r="C96" s="33" t="s">
        <v>28</v>
      </c>
      <c r="D96" s="41"/>
      <c r="E96" s="41"/>
      <c r="F96" s="28" t="str">
        <f>IF(E22="","",E22)</f>
        <v>Vyplň údaj</v>
      </c>
      <c r="G96" s="41"/>
      <c r="H96" s="41"/>
      <c r="I96" s="33" t="s">
        <v>33</v>
      </c>
      <c r="J96" s="37" t="str">
        <f>E28</f>
        <v xml:space="preserve"> 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9.28" customHeight="1">
      <c r="A98" s="39"/>
      <c r="B98" s="40"/>
      <c r="C98" s="187" t="s">
        <v>218</v>
      </c>
      <c r="D98" s="188"/>
      <c r="E98" s="188"/>
      <c r="F98" s="188"/>
      <c r="G98" s="188"/>
      <c r="H98" s="188"/>
      <c r="I98" s="188"/>
      <c r="J98" s="189" t="s">
        <v>219</v>
      </c>
      <c r="K98" s="188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s="2" customFormat="1" ht="22.8" customHeight="1">
      <c r="A100" s="39"/>
      <c r="B100" s="40"/>
      <c r="C100" s="190" t="s">
        <v>220</v>
      </c>
      <c r="D100" s="41"/>
      <c r="E100" s="41"/>
      <c r="F100" s="41"/>
      <c r="G100" s="41"/>
      <c r="H100" s="41"/>
      <c r="I100" s="41"/>
      <c r="J100" s="111">
        <f>J124</f>
        <v>0</v>
      </c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221</v>
      </c>
    </row>
    <row r="101" s="2" customFormat="1" ht="21.84" customHeight="1">
      <c r="A101" s="39"/>
      <c r="B101" s="40"/>
      <c r="C101" s="41"/>
      <c r="D101" s="41"/>
      <c r="E101" s="41"/>
      <c r="F101" s="41"/>
      <c r="G101" s="41"/>
      <c r="H101" s="41"/>
      <c r="I101" s="41"/>
      <c r="J101" s="41"/>
      <c r="K101" s="41"/>
      <c r="L101" s="64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</row>
    <row r="102" s="2" customFormat="1" ht="6.96" customHeight="1">
      <c r="A102" s="39"/>
      <c r="B102" s="67"/>
      <c r="C102" s="68"/>
      <c r="D102" s="68"/>
      <c r="E102" s="68"/>
      <c r="F102" s="68"/>
      <c r="G102" s="68"/>
      <c r="H102" s="68"/>
      <c r="I102" s="68"/>
      <c r="J102" s="68"/>
      <c r="K102" s="68"/>
      <c r="L102" s="64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</row>
    <row r="106" s="2" customFormat="1" ht="6.96" customHeight="1">
      <c r="A106" s="39"/>
      <c r="B106" s="69"/>
      <c r="C106" s="70"/>
      <c r="D106" s="70"/>
      <c r="E106" s="70"/>
      <c r="F106" s="70"/>
      <c r="G106" s="70"/>
      <c r="H106" s="70"/>
      <c r="I106" s="70"/>
      <c r="J106" s="70"/>
      <c r="K106" s="70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="2" customFormat="1" ht="24.96" customHeight="1">
      <c r="A107" s="39"/>
      <c r="B107" s="40"/>
      <c r="C107" s="24" t="s">
        <v>238</v>
      </c>
      <c r="D107" s="41"/>
      <c r="E107" s="41"/>
      <c r="F107" s="41"/>
      <c r="G107" s="41"/>
      <c r="H107" s="41"/>
      <c r="I107" s="41"/>
      <c r="J107" s="41"/>
      <c r="K107" s="41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6.96" customHeight="1">
      <c r="A108" s="39"/>
      <c r="B108" s="40"/>
      <c r="C108" s="41"/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12" customHeight="1">
      <c r="A109" s="39"/>
      <c r="B109" s="40"/>
      <c r="C109" s="33" t="s">
        <v>16</v>
      </c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16.5" customHeight="1">
      <c r="A110" s="39"/>
      <c r="B110" s="40"/>
      <c r="C110" s="41"/>
      <c r="D110" s="41"/>
      <c r="E110" s="186" t="str">
        <f>E7</f>
        <v>REKONSTRUKCE HOTELU KVĚTNICE - 3. etapa</v>
      </c>
      <c r="F110" s="33"/>
      <c r="G110" s="33"/>
      <c r="H110" s="33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1" customFormat="1" ht="12" customHeight="1">
      <c r="B111" s="22"/>
      <c r="C111" s="33" t="s">
        <v>198</v>
      </c>
      <c r="D111" s="23"/>
      <c r="E111" s="23"/>
      <c r="F111" s="23"/>
      <c r="G111" s="23"/>
      <c r="H111" s="23"/>
      <c r="I111" s="23"/>
      <c r="J111" s="23"/>
      <c r="K111" s="23"/>
      <c r="L111" s="21"/>
    </row>
    <row r="112" s="1" customFormat="1" ht="16.5" customHeight="1">
      <c r="B112" s="22"/>
      <c r="C112" s="23"/>
      <c r="D112" s="23"/>
      <c r="E112" s="186" t="s">
        <v>202</v>
      </c>
      <c r="F112" s="23"/>
      <c r="G112" s="23"/>
      <c r="H112" s="23"/>
      <c r="I112" s="23"/>
      <c r="J112" s="23"/>
      <c r="K112" s="23"/>
      <c r="L112" s="21"/>
    </row>
    <row r="113" s="1" customFormat="1" ht="12" customHeight="1">
      <c r="B113" s="22"/>
      <c r="C113" s="33" t="s">
        <v>206</v>
      </c>
      <c r="D113" s="23"/>
      <c r="E113" s="23"/>
      <c r="F113" s="23"/>
      <c r="G113" s="23"/>
      <c r="H113" s="23"/>
      <c r="I113" s="23"/>
      <c r="J113" s="23"/>
      <c r="K113" s="23"/>
      <c r="L113" s="21"/>
    </row>
    <row r="114" s="2" customFormat="1" ht="16.5" customHeight="1">
      <c r="A114" s="39"/>
      <c r="B114" s="40"/>
      <c r="C114" s="41"/>
      <c r="D114" s="41"/>
      <c r="E114" s="310" t="s">
        <v>1389</v>
      </c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2" customHeight="1">
      <c r="A115" s="39"/>
      <c r="B115" s="40"/>
      <c r="C115" s="33" t="s">
        <v>1390</v>
      </c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6.5" customHeight="1">
      <c r="A116" s="39"/>
      <c r="B116" s="40"/>
      <c r="C116" s="41"/>
      <c r="D116" s="41"/>
      <c r="E116" s="77" t="str">
        <f>E13</f>
        <v>D.1.4.4.5 - SP - Audio systém - společné prostory</v>
      </c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6.96" customHeight="1">
      <c r="A117" s="39"/>
      <c r="B117" s="40"/>
      <c r="C117" s="41"/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2" customHeight="1">
      <c r="A118" s="39"/>
      <c r="B118" s="40"/>
      <c r="C118" s="33" t="s">
        <v>20</v>
      </c>
      <c r="D118" s="41"/>
      <c r="E118" s="41"/>
      <c r="F118" s="28" t="str">
        <f>F16</f>
        <v>Tišnov</v>
      </c>
      <c r="G118" s="41"/>
      <c r="H118" s="41"/>
      <c r="I118" s="33" t="s">
        <v>22</v>
      </c>
      <c r="J118" s="80" t="str">
        <f>IF(J16="","",J16)</f>
        <v>15. 5. 2025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6.96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25.65" customHeight="1">
      <c r="A120" s="39"/>
      <c r="B120" s="40"/>
      <c r="C120" s="33" t="s">
        <v>24</v>
      </c>
      <c r="D120" s="41"/>
      <c r="E120" s="41"/>
      <c r="F120" s="28" t="str">
        <f>E19</f>
        <v>Město Tišnov</v>
      </c>
      <c r="G120" s="41"/>
      <c r="H120" s="41"/>
      <c r="I120" s="33" t="s">
        <v>30</v>
      </c>
      <c r="J120" s="37" t="str">
        <f>E25</f>
        <v>BURIAN-KŘIVINKA ARCHITECTS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5.15" customHeight="1">
      <c r="A121" s="39"/>
      <c r="B121" s="40"/>
      <c r="C121" s="33" t="s">
        <v>28</v>
      </c>
      <c r="D121" s="41"/>
      <c r="E121" s="41"/>
      <c r="F121" s="28" t="str">
        <f>IF(E22="","",E22)</f>
        <v>Vyplň údaj</v>
      </c>
      <c r="G121" s="41"/>
      <c r="H121" s="41"/>
      <c r="I121" s="33" t="s">
        <v>33</v>
      </c>
      <c r="J121" s="37" t="str">
        <f>E28</f>
        <v xml:space="preserve"> </v>
      </c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0.32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11" customFormat="1" ht="29.28" customHeight="1">
      <c r="A123" s="202"/>
      <c r="B123" s="203"/>
      <c r="C123" s="204" t="s">
        <v>239</v>
      </c>
      <c r="D123" s="205" t="s">
        <v>61</v>
      </c>
      <c r="E123" s="205" t="s">
        <v>57</v>
      </c>
      <c r="F123" s="205" t="s">
        <v>58</v>
      </c>
      <c r="G123" s="205" t="s">
        <v>240</v>
      </c>
      <c r="H123" s="205" t="s">
        <v>241</v>
      </c>
      <c r="I123" s="205" t="s">
        <v>242</v>
      </c>
      <c r="J123" s="205" t="s">
        <v>219</v>
      </c>
      <c r="K123" s="206" t="s">
        <v>243</v>
      </c>
      <c r="L123" s="207"/>
      <c r="M123" s="101" t="s">
        <v>1</v>
      </c>
      <c r="N123" s="102" t="s">
        <v>40</v>
      </c>
      <c r="O123" s="102" t="s">
        <v>244</v>
      </c>
      <c r="P123" s="102" t="s">
        <v>245</v>
      </c>
      <c r="Q123" s="102" t="s">
        <v>246</v>
      </c>
      <c r="R123" s="102" t="s">
        <v>247</v>
      </c>
      <c r="S123" s="102" t="s">
        <v>248</v>
      </c>
      <c r="T123" s="103" t="s">
        <v>249</v>
      </c>
      <c r="U123" s="202"/>
      <c r="V123" s="202"/>
      <c r="W123" s="202"/>
      <c r="X123" s="202"/>
      <c r="Y123" s="202"/>
      <c r="Z123" s="202"/>
      <c r="AA123" s="202"/>
      <c r="AB123" s="202"/>
      <c r="AC123" s="202"/>
      <c r="AD123" s="202"/>
      <c r="AE123" s="202"/>
    </row>
    <row r="124" s="2" customFormat="1" ht="22.8" customHeight="1">
      <c r="A124" s="39"/>
      <c r="B124" s="40"/>
      <c r="C124" s="108" t="s">
        <v>250</v>
      </c>
      <c r="D124" s="41"/>
      <c r="E124" s="41"/>
      <c r="F124" s="41"/>
      <c r="G124" s="41"/>
      <c r="H124" s="41"/>
      <c r="I124" s="41"/>
      <c r="J124" s="208">
        <f>BK124</f>
        <v>0</v>
      </c>
      <c r="K124" s="41"/>
      <c r="L124" s="45"/>
      <c r="M124" s="104"/>
      <c r="N124" s="209"/>
      <c r="O124" s="105"/>
      <c r="P124" s="210">
        <f>SUM(P125:P149)</f>
        <v>0</v>
      </c>
      <c r="Q124" s="105"/>
      <c r="R124" s="210">
        <f>SUM(R125:R149)</f>
        <v>0</v>
      </c>
      <c r="S124" s="105"/>
      <c r="T124" s="211">
        <f>SUM(T125:T149)</f>
        <v>0</v>
      </c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T124" s="18" t="s">
        <v>75</v>
      </c>
      <c r="AU124" s="18" t="s">
        <v>221</v>
      </c>
      <c r="BK124" s="212">
        <f>SUM(BK125:BK149)</f>
        <v>0</v>
      </c>
    </row>
    <row r="125" s="2" customFormat="1" ht="16.5" customHeight="1">
      <c r="A125" s="39"/>
      <c r="B125" s="40"/>
      <c r="C125" s="229" t="s">
        <v>83</v>
      </c>
      <c r="D125" s="229" t="s">
        <v>256</v>
      </c>
      <c r="E125" s="230" t="s">
        <v>1565</v>
      </c>
      <c r="F125" s="231" t="s">
        <v>1566</v>
      </c>
      <c r="G125" s="232" t="s">
        <v>1372</v>
      </c>
      <c r="H125" s="233">
        <v>2</v>
      </c>
      <c r="I125" s="234"/>
      <c r="J125" s="235">
        <f>ROUND(I125*H125,2)</f>
        <v>0</v>
      </c>
      <c r="K125" s="231" t="s">
        <v>1</v>
      </c>
      <c r="L125" s="45"/>
      <c r="M125" s="236" t="s">
        <v>1</v>
      </c>
      <c r="N125" s="237" t="s">
        <v>41</v>
      </c>
      <c r="O125" s="92"/>
      <c r="P125" s="238">
        <f>O125*H125</f>
        <v>0</v>
      </c>
      <c r="Q125" s="238">
        <v>0</v>
      </c>
      <c r="R125" s="238">
        <f>Q125*H125</f>
        <v>0</v>
      </c>
      <c r="S125" s="238">
        <v>0</v>
      </c>
      <c r="T125" s="239">
        <f>S125*H125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R125" s="240" t="s">
        <v>260</v>
      </c>
      <c r="AT125" s="240" t="s">
        <v>256</v>
      </c>
      <c r="AU125" s="240" t="s">
        <v>76</v>
      </c>
      <c r="AY125" s="18" t="s">
        <v>253</v>
      </c>
      <c r="BE125" s="241">
        <f>IF(N125="základní",J125,0)</f>
        <v>0</v>
      </c>
      <c r="BF125" s="241">
        <f>IF(N125="snížená",J125,0)</f>
        <v>0</v>
      </c>
      <c r="BG125" s="241">
        <f>IF(N125="zákl. přenesená",J125,0)</f>
        <v>0</v>
      </c>
      <c r="BH125" s="241">
        <f>IF(N125="sníž. přenesená",J125,0)</f>
        <v>0</v>
      </c>
      <c r="BI125" s="241">
        <f>IF(N125="nulová",J125,0)</f>
        <v>0</v>
      </c>
      <c r="BJ125" s="18" t="s">
        <v>83</v>
      </c>
      <c r="BK125" s="241">
        <f>ROUND(I125*H125,2)</f>
        <v>0</v>
      </c>
      <c r="BL125" s="18" t="s">
        <v>260</v>
      </c>
      <c r="BM125" s="240" t="s">
        <v>85</v>
      </c>
    </row>
    <row r="126" s="2" customFormat="1" ht="16.5" customHeight="1">
      <c r="A126" s="39"/>
      <c r="B126" s="40"/>
      <c r="C126" s="229" t="s">
        <v>85</v>
      </c>
      <c r="D126" s="229" t="s">
        <v>256</v>
      </c>
      <c r="E126" s="230" t="s">
        <v>1567</v>
      </c>
      <c r="F126" s="231" t="s">
        <v>1568</v>
      </c>
      <c r="G126" s="232" t="s">
        <v>1372</v>
      </c>
      <c r="H126" s="233">
        <v>2</v>
      </c>
      <c r="I126" s="234"/>
      <c r="J126" s="235">
        <f>ROUND(I126*H126,2)</f>
        <v>0</v>
      </c>
      <c r="K126" s="231" t="s">
        <v>1</v>
      </c>
      <c r="L126" s="45"/>
      <c r="M126" s="236" t="s">
        <v>1</v>
      </c>
      <c r="N126" s="237" t="s">
        <v>41</v>
      </c>
      <c r="O126" s="92"/>
      <c r="P126" s="238">
        <f>O126*H126</f>
        <v>0</v>
      </c>
      <c r="Q126" s="238">
        <v>0</v>
      </c>
      <c r="R126" s="238">
        <f>Q126*H126</f>
        <v>0</v>
      </c>
      <c r="S126" s="238">
        <v>0</v>
      </c>
      <c r="T126" s="239">
        <f>S126*H126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R126" s="240" t="s">
        <v>260</v>
      </c>
      <c r="AT126" s="240" t="s">
        <v>256</v>
      </c>
      <c r="AU126" s="240" t="s">
        <v>76</v>
      </c>
      <c r="AY126" s="18" t="s">
        <v>253</v>
      </c>
      <c r="BE126" s="241">
        <f>IF(N126="základní",J126,0)</f>
        <v>0</v>
      </c>
      <c r="BF126" s="241">
        <f>IF(N126="snížená",J126,0)</f>
        <v>0</v>
      </c>
      <c r="BG126" s="241">
        <f>IF(N126="zákl. přenesená",J126,0)</f>
        <v>0</v>
      </c>
      <c r="BH126" s="241">
        <f>IF(N126="sníž. přenesená",J126,0)</f>
        <v>0</v>
      </c>
      <c r="BI126" s="241">
        <f>IF(N126="nulová",J126,0)</f>
        <v>0</v>
      </c>
      <c r="BJ126" s="18" t="s">
        <v>83</v>
      </c>
      <c r="BK126" s="241">
        <f>ROUND(I126*H126,2)</f>
        <v>0</v>
      </c>
      <c r="BL126" s="18" t="s">
        <v>260</v>
      </c>
      <c r="BM126" s="240" t="s">
        <v>260</v>
      </c>
    </row>
    <row r="127" s="2" customFormat="1" ht="16.5" customHeight="1">
      <c r="A127" s="39"/>
      <c r="B127" s="40"/>
      <c r="C127" s="229" t="s">
        <v>102</v>
      </c>
      <c r="D127" s="229" t="s">
        <v>256</v>
      </c>
      <c r="E127" s="230" t="s">
        <v>1569</v>
      </c>
      <c r="F127" s="231" t="s">
        <v>1570</v>
      </c>
      <c r="G127" s="232" t="s">
        <v>1372</v>
      </c>
      <c r="H127" s="233">
        <v>2</v>
      </c>
      <c r="I127" s="234"/>
      <c r="J127" s="235">
        <f>ROUND(I127*H127,2)</f>
        <v>0</v>
      </c>
      <c r="K127" s="231" t="s">
        <v>1</v>
      </c>
      <c r="L127" s="45"/>
      <c r="M127" s="236" t="s">
        <v>1</v>
      </c>
      <c r="N127" s="237" t="s">
        <v>41</v>
      </c>
      <c r="O127" s="92"/>
      <c r="P127" s="238">
        <f>O127*H127</f>
        <v>0</v>
      </c>
      <c r="Q127" s="238">
        <v>0</v>
      </c>
      <c r="R127" s="238">
        <f>Q127*H127</f>
        <v>0</v>
      </c>
      <c r="S127" s="238">
        <v>0</v>
      </c>
      <c r="T127" s="239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40" t="s">
        <v>260</v>
      </c>
      <c r="AT127" s="240" t="s">
        <v>256</v>
      </c>
      <c r="AU127" s="240" t="s">
        <v>76</v>
      </c>
      <c r="AY127" s="18" t="s">
        <v>253</v>
      </c>
      <c r="BE127" s="241">
        <f>IF(N127="základní",J127,0)</f>
        <v>0</v>
      </c>
      <c r="BF127" s="241">
        <f>IF(N127="snížená",J127,0)</f>
        <v>0</v>
      </c>
      <c r="BG127" s="241">
        <f>IF(N127="zákl. přenesená",J127,0)</f>
        <v>0</v>
      </c>
      <c r="BH127" s="241">
        <f>IF(N127="sníž. přenesená",J127,0)</f>
        <v>0</v>
      </c>
      <c r="BI127" s="241">
        <f>IF(N127="nulová",J127,0)</f>
        <v>0</v>
      </c>
      <c r="BJ127" s="18" t="s">
        <v>83</v>
      </c>
      <c r="BK127" s="241">
        <f>ROUND(I127*H127,2)</f>
        <v>0</v>
      </c>
      <c r="BL127" s="18" t="s">
        <v>260</v>
      </c>
      <c r="BM127" s="240" t="s">
        <v>254</v>
      </c>
    </row>
    <row r="128" s="2" customFormat="1" ht="16.5" customHeight="1">
      <c r="A128" s="39"/>
      <c r="B128" s="40"/>
      <c r="C128" s="229" t="s">
        <v>260</v>
      </c>
      <c r="D128" s="229" t="s">
        <v>256</v>
      </c>
      <c r="E128" s="230" t="s">
        <v>1571</v>
      </c>
      <c r="F128" s="231" t="s">
        <v>1572</v>
      </c>
      <c r="G128" s="232" t="s">
        <v>1372</v>
      </c>
      <c r="H128" s="233">
        <v>2</v>
      </c>
      <c r="I128" s="234"/>
      <c r="J128" s="235">
        <f>ROUND(I128*H128,2)</f>
        <v>0</v>
      </c>
      <c r="K128" s="231" t="s">
        <v>1</v>
      </c>
      <c r="L128" s="45"/>
      <c r="M128" s="236" t="s">
        <v>1</v>
      </c>
      <c r="N128" s="237" t="s">
        <v>41</v>
      </c>
      <c r="O128" s="92"/>
      <c r="P128" s="238">
        <f>O128*H128</f>
        <v>0</v>
      </c>
      <c r="Q128" s="238">
        <v>0</v>
      </c>
      <c r="R128" s="238">
        <f>Q128*H128</f>
        <v>0</v>
      </c>
      <c r="S128" s="238">
        <v>0</v>
      </c>
      <c r="T128" s="239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40" t="s">
        <v>260</v>
      </c>
      <c r="AT128" s="240" t="s">
        <v>256</v>
      </c>
      <c r="AU128" s="240" t="s">
        <v>76</v>
      </c>
      <c r="AY128" s="18" t="s">
        <v>253</v>
      </c>
      <c r="BE128" s="241">
        <f>IF(N128="základní",J128,0)</f>
        <v>0</v>
      </c>
      <c r="BF128" s="241">
        <f>IF(N128="snížená",J128,0)</f>
        <v>0</v>
      </c>
      <c r="BG128" s="241">
        <f>IF(N128="zákl. přenesená",J128,0)</f>
        <v>0</v>
      </c>
      <c r="BH128" s="241">
        <f>IF(N128="sníž. přenesená",J128,0)</f>
        <v>0</v>
      </c>
      <c r="BI128" s="241">
        <f>IF(N128="nulová",J128,0)</f>
        <v>0</v>
      </c>
      <c r="BJ128" s="18" t="s">
        <v>83</v>
      </c>
      <c r="BK128" s="241">
        <f>ROUND(I128*H128,2)</f>
        <v>0</v>
      </c>
      <c r="BL128" s="18" t="s">
        <v>260</v>
      </c>
      <c r="BM128" s="240" t="s">
        <v>328</v>
      </c>
    </row>
    <row r="129" s="2" customFormat="1" ht="16.5" customHeight="1">
      <c r="A129" s="39"/>
      <c r="B129" s="40"/>
      <c r="C129" s="229" t="s">
        <v>254</v>
      </c>
      <c r="D129" s="229" t="s">
        <v>256</v>
      </c>
      <c r="E129" s="230" t="s">
        <v>1416</v>
      </c>
      <c r="F129" s="231" t="s">
        <v>1417</v>
      </c>
      <c r="G129" s="232" t="s">
        <v>1372</v>
      </c>
      <c r="H129" s="233">
        <v>50</v>
      </c>
      <c r="I129" s="234"/>
      <c r="J129" s="235">
        <f>ROUND(I129*H129,2)</f>
        <v>0</v>
      </c>
      <c r="K129" s="231" t="s">
        <v>1</v>
      </c>
      <c r="L129" s="45"/>
      <c r="M129" s="236" t="s">
        <v>1</v>
      </c>
      <c r="N129" s="237" t="s">
        <v>41</v>
      </c>
      <c r="O129" s="92"/>
      <c r="P129" s="238">
        <f>O129*H129</f>
        <v>0</v>
      </c>
      <c r="Q129" s="238">
        <v>0</v>
      </c>
      <c r="R129" s="238">
        <f>Q129*H129</f>
        <v>0</v>
      </c>
      <c r="S129" s="238">
        <v>0</v>
      </c>
      <c r="T129" s="239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40" t="s">
        <v>260</v>
      </c>
      <c r="AT129" s="240" t="s">
        <v>256</v>
      </c>
      <c r="AU129" s="240" t="s">
        <v>76</v>
      </c>
      <c r="AY129" s="18" t="s">
        <v>253</v>
      </c>
      <c r="BE129" s="241">
        <f>IF(N129="základní",J129,0)</f>
        <v>0</v>
      </c>
      <c r="BF129" s="241">
        <f>IF(N129="snížená",J129,0)</f>
        <v>0</v>
      </c>
      <c r="BG129" s="241">
        <f>IF(N129="zákl. přenesená",J129,0)</f>
        <v>0</v>
      </c>
      <c r="BH129" s="241">
        <f>IF(N129="sníž. přenesená",J129,0)</f>
        <v>0</v>
      </c>
      <c r="BI129" s="241">
        <f>IF(N129="nulová",J129,0)</f>
        <v>0</v>
      </c>
      <c r="BJ129" s="18" t="s">
        <v>83</v>
      </c>
      <c r="BK129" s="241">
        <f>ROUND(I129*H129,2)</f>
        <v>0</v>
      </c>
      <c r="BL129" s="18" t="s">
        <v>260</v>
      </c>
      <c r="BM129" s="240" t="s">
        <v>375</v>
      </c>
    </row>
    <row r="130" s="2" customFormat="1" ht="16.5" customHeight="1">
      <c r="A130" s="39"/>
      <c r="B130" s="40"/>
      <c r="C130" s="229" t="s">
        <v>361</v>
      </c>
      <c r="D130" s="229" t="s">
        <v>256</v>
      </c>
      <c r="E130" s="230" t="s">
        <v>1573</v>
      </c>
      <c r="F130" s="231" t="s">
        <v>1574</v>
      </c>
      <c r="G130" s="232" t="s">
        <v>187</v>
      </c>
      <c r="H130" s="233">
        <v>28</v>
      </c>
      <c r="I130" s="234"/>
      <c r="J130" s="235">
        <f>ROUND(I130*H130,2)</f>
        <v>0</v>
      </c>
      <c r="K130" s="231" t="s">
        <v>1</v>
      </c>
      <c r="L130" s="45"/>
      <c r="M130" s="236" t="s">
        <v>1</v>
      </c>
      <c r="N130" s="237" t="s">
        <v>41</v>
      </c>
      <c r="O130" s="92"/>
      <c r="P130" s="238">
        <f>O130*H130</f>
        <v>0</v>
      </c>
      <c r="Q130" s="238">
        <v>0</v>
      </c>
      <c r="R130" s="238">
        <f>Q130*H130</f>
        <v>0</v>
      </c>
      <c r="S130" s="238">
        <v>0</v>
      </c>
      <c r="T130" s="239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40" t="s">
        <v>260</v>
      </c>
      <c r="AT130" s="240" t="s">
        <v>256</v>
      </c>
      <c r="AU130" s="240" t="s">
        <v>76</v>
      </c>
      <c r="AY130" s="18" t="s">
        <v>253</v>
      </c>
      <c r="BE130" s="241">
        <f>IF(N130="základní",J130,0)</f>
        <v>0</v>
      </c>
      <c r="BF130" s="241">
        <f>IF(N130="snížená",J130,0)</f>
        <v>0</v>
      </c>
      <c r="BG130" s="241">
        <f>IF(N130="zákl. přenesená",J130,0)</f>
        <v>0</v>
      </c>
      <c r="BH130" s="241">
        <f>IF(N130="sníž. přenesená",J130,0)</f>
        <v>0</v>
      </c>
      <c r="BI130" s="241">
        <f>IF(N130="nulová",J130,0)</f>
        <v>0</v>
      </c>
      <c r="BJ130" s="18" t="s">
        <v>83</v>
      </c>
      <c r="BK130" s="241">
        <f>ROUND(I130*H130,2)</f>
        <v>0</v>
      </c>
      <c r="BL130" s="18" t="s">
        <v>260</v>
      </c>
      <c r="BM130" s="240" t="s">
        <v>8</v>
      </c>
    </row>
    <row r="131" s="2" customFormat="1" ht="16.5" customHeight="1">
      <c r="A131" s="39"/>
      <c r="B131" s="40"/>
      <c r="C131" s="229" t="s">
        <v>328</v>
      </c>
      <c r="D131" s="229" t="s">
        <v>256</v>
      </c>
      <c r="E131" s="230" t="s">
        <v>1575</v>
      </c>
      <c r="F131" s="231" t="s">
        <v>1576</v>
      </c>
      <c r="G131" s="232" t="s">
        <v>187</v>
      </c>
      <c r="H131" s="233">
        <v>8</v>
      </c>
      <c r="I131" s="234"/>
      <c r="J131" s="235">
        <f>ROUND(I131*H131,2)</f>
        <v>0</v>
      </c>
      <c r="K131" s="231" t="s">
        <v>1</v>
      </c>
      <c r="L131" s="45"/>
      <c r="M131" s="236" t="s">
        <v>1</v>
      </c>
      <c r="N131" s="237" t="s">
        <v>41</v>
      </c>
      <c r="O131" s="92"/>
      <c r="P131" s="238">
        <f>O131*H131</f>
        <v>0</v>
      </c>
      <c r="Q131" s="238">
        <v>0</v>
      </c>
      <c r="R131" s="238">
        <f>Q131*H131</f>
        <v>0</v>
      </c>
      <c r="S131" s="238">
        <v>0</v>
      </c>
      <c r="T131" s="239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40" t="s">
        <v>260</v>
      </c>
      <c r="AT131" s="240" t="s">
        <v>256</v>
      </c>
      <c r="AU131" s="240" t="s">
        <v>76</v>
      </c>
      <c r="AY131" s="18" t="s">
        <v>253</v>
      </c>
      <c r="BE131" s="241">
        <f>IF(N131="základní",J131,0)</f>
        <v>0</v>
      </c>
      <c r="BF131" s="241">
        <f>IF(N131="snížená",J131,0)</f>
        <v>0</v>
      </c>
      <c r="BG131" s="241">
        <f>IF(N131="zákl. přenesená",J131,0)</f>
        <v>0</v>
      </c>
      <c r="BH131" s="241">
        <f>IF(N131="sníž. přenesená",J131,0)</f>
        <v>0</v>
      </c>
      <c r="BI131" s="241">
        <f>IF(N131="nulová",J131,0)</f>
        <v>0</v>
      </c>
      <c r="BJ131" s="18" t="s">
        <v>83</v>
      </c>
      <c r="BK131" s="241">
        <f>ROUND(I131*H131,2)</f>
        <v>0</v>
      </c>
      <c r="BL131" s="18" t="s">
        <v>260</v>
      </c>
      <c r="BM131" s="240" t="s">
        <v>390</v>
      </c>
    </row>
    <row r="132" s="2" customFormat="1" ht="16.5" customHeight="1">
      <c r="A132" s="39"/>
      <c r="B132" s="40"/>
      <c r="C132" s="229" t="s">
        <v>305</v>
      </c>
      <c r="D132" s="229" t="s">
        <v>256</v>
      </c>
      <c r="E132" s="230" t="s">
        <v>1426</v>
      </c>
      <c r="F132" s="231" t="s">
        <v>1427</v>
      </c>
      <c r="G132" s="232" t="s">
        <v>1372</v>
      </c>
      <c r="H132" s="233">
        <v>50</v>
      </c>
      <c r="I132" s="234"/>
      <c r="J132" s="235">
        <f>ROUND(I132*H132,2)</f>
        <v>0</v>
      </c>
      <c r="K132" s="231" t="s">
        <v>1</v>
      </c>
      <c r="L132" s="45"/>
      <c r="M132" s="236" t="s">
        <v>1</v>
      </c>
      <c r="N132" s="237" t="s">
        <v>41</v>
      </c>
      <c r="O132" s="92"/>
      <c r="P132" s="238">
        <f>O132*H132</f>
        <v>0</v>
      </c>
      <c r="Q132" s="238">
        <v>0</v>
      </c>
      <c r="R132" s="238">
        <f>Q132*H132</f>
        <v>0</v>
      </c>
      <c r="S132" s="238">
        <v>0</v>
      </c>
      <c r="T132" s="239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40" t="s">
        <v>260</v>
      </c>
      <c r="AT132" s="240" t="s">
        <v>256</v>
      </c>
      <c r="AU132" s="240" t="s">
        <v>76</v>
      </c>
      <c r="AY132" s="18" t="s">
        <v>253</v>
      </c>
      <c r="BE132" s="241">
        <f>IF(N132="základní",J132,0)</f>
        <v>0</v>
      </c>
      <c r="BF132" s="241">
        <f>IF(N132="snížená",J132,0)</f>
        <v>0</v>
      </c>
      <c r="BG132" s="241">
        <f>IF(N132="zákl. přenesená",J132,0)</f>
        <v>0</v>
      </c>
      <c r="BH132" s="241">
        <f>IF(N132="sníž. přenesená",J132,0)</f>
        <v>0</v>
      </c>
      <c r="BI132" s="241">
        <f>IF(N132="nulová",J132,0)</f>
        <v>0</v>
      </c>
      <c r="BJ132" s="18" t="s">
        <v>83</v>
      </c>
      <c r="BK132" s="241">
        <f>ROUND(I132*H132,2)</f>
        <v>0</v>
      </c>
      <c r="BL132" s="18" t="s">
        <v>260</v>
      </c>
      <c r="BM132" s="240" t="s">
        <v>398</v>
      </c>
    </row>
    <row r="133" s="2" customFormat="1" ht="16.5" customHeight="1">
      <c r="A133" s="39"/>
      <c r="B133" s="40"/>
      <c r="C133" s="229" t="s">
        <v>375</v>
      </c>
      <c r="D133" s="229" t="s">
        <v>256</v>
      </c>
      <c r="E133" s="230" t="s">
        <v>1418</v>
      </c>
      <c r="F133" s="231" t="s">
        <v>1419</v>
      </c>
      <c r="G133" s="232" t="s">
        <v>1372</v>
      </c>
      <c r="H133" s="233">
        <v>10</v>
      </c>
      <c r="I133" s="234"/>
      <c r="J133" s="235">
        <f>ROUND(I133*H133,2)</f>
        <v>0</v>
      </c>
      <c r="K133" s="231" t="s">
        <v>1</v>
      </c>
      <c r="L133" s="45"/>
      <c r="M133" s="236" t="s">
        <v>1</v>
      </c>
      <c r="N133" s="237" t="s">
        <v>41</v>
      </c>
      <c r="O133" s="92"/>
      <c r="P133" s="238">
        <f>O133*H133</f>
        <v>0</v>
      </c>
      <c r="Q133" s="238">
        <v>0</v>
      </c>
      <c r="R133" s="238">
        <f>Q133*H133</f>
        <v>0</v>
      </c>
      <c r="S133" s="238">
        <v>0</v>
      </c>
      <c r="T133" s="239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40" t="s">
        <v>260</v>
      </c>
      <c r="AT133" s="240" t="s">
        <v>256</v>
      </c>
      <c r="AU133" s="240" t="s">
        <v>76</v>
      </c>
      <c r="AY133" s="18" t="s">
        <v>253</v>
      </c>
      <c r="BE133" s="241">
        <f>IF(N133="základní",J133,0)</f>
        <v>0</v>
      </c>
      <c r="BF133" s="241">
        <f>IF(N133="snížená",J133,0)</f>
        <v>0</v>
      </c>
      <c r="BG133" s="241">
        <f>IF(N133="zákl. přenesená",J133,0)</f>
        <v>0</v>
      </c>
      <c r="BH133" s="241">
        <f>IF(N133="sníž. přenesená",J133,0)</f>
        <v>0</v>
      </c>
      <c r="BI133" s="241">
        <f>IF(N133="nulová",J133,0)</f>
        <v>0</v>
      </c>
      <c r="BJ133" s="18" t="s">
        <v>83</v>
      </c>
      <c r="BK133" s="241">
        <f>ROUND(I133*H133,2)</f>
        <v>0</v>
      </c>
      <c r="BL133" s="18" t="s">
        <v>260</v>
      </c>
      <c r="BM133" s="240" t="s">
        <v>406</v>
      </c>
    </row>
    <row r="134" s="2" customFormat="1" ht="16.5" customHeight="1">
      <c r="A134" s="39"/>
      <c r="B134" s="40"/>
      <c r="C134" s="229" t="s">
        <v>379</v>
      </c>
      <c r="D134" s="229" t="s">
        <v>256</v>
      </c>
      <c r="E134" s="230" t="s">
        <v>1577</v>
      </c>
      <c r="F134" s="231" t="s">
        <v>1578</v>
      </c>
      <c r="G134" s="232" t="s">
        <v>1430</v>
      </c>
      <c r="H134" s="233">
        <v>1</v>
      </c>
      <c r="I134" s="234"/>
      <c r="J134" s="235">
        <f>ROUND(I134*H134,2)</f>
        <v>0</v>
      </c>
      <c r="K134" s="231" t="s">
        <v>1</v>
      </c>
      <c r="L134" s="45"/>
      <c r="M134" s="236" t="s">
        <v>1</v>
      </c>
      <c r="N134" s="237" t="s">
        <v>41</v>
      </c>
      <c r="O134" s="92"/>
      <c r="P134" s="238">
        <f>O134*H134</f>
        <v>0</v>
      </c>
      <c r="Q134" s="238">
        <v>0</v>
      </c>
      <c r="R134" s="238">
        <f>Q134*H134</f>
        <v>0</v>
      </c>
      <c r="S134" s="238">
        <v>0</v>
      </c>
      <c r="T134" s="239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40" t="s">
        <v>260</v>
      </c>
      <c r="AT134" s="240" t="s">
        <v>256</v>
      </c>
      <c r="AU134" s="240" t="s">
        <v>76</v>
      </c>
      <c r="AY134" s="18" t="s">
        <v>253</v>
      </c>
      <c r="BE134" s="241">
        <f>IF(N134="základní",J134,0)</f>
        <v>0</v>
      </c>
      <c r="BF134" s="241">
        <f>IF(N134="snížená",J134,0)</f>
        <v>0</v>
      </c>
      <c r="BG134" s="241">
        <f>IF(N134="zákl. přenesená",J134,0)</f>
        <v>0</v>
      </c>
      <c r="BH134" s="241">
        <f>IF(N134="sníž. přenesená",J134,0)</f>
        <v>0</v>
      </c>
      <c r="BI134" s="241">
        <f>IF(N134="nulová",J134,0)</f>
        <v>0</v>
      </c>
      <c r="BJ134" s="18" t="s">
        <v>83</v>
      </c>
      <c r="BK134" s="241">
        <f>ROUND(I134*H134,2)</f>
        <v>0</v>
      </c>
      <c r="BL134" s="18" t="s">
        <v>260</v>
      </c>
      <c r="BM134" s="240" t="s">
        <v>414</v>
      </c>
    </row>
    <row r="135" s="2" customFormat="1" ht="16.5" customHeight="1">
      <c r="A135" s="39"/>
      <c r="B135" s="40"/>
      <c r="C135" s="229" t="s">
        <v>8</v>
      </c>
      <c r="D135" s="229" t="s">
        <v>256</v>
      </c>
      <c r="E135" s="230" t="s">
        <v>1579</v>
      </c>
      <c r="F135" s="231" t="s">
        <v>1580</v>
      </c>
      <c r="G135" s="232" t="s">
        <v>1430</v>
      </c>
      <c r="H135" s="233">
        <v>1</v>
      </c>
      <c r="I135" s="234"/>
      <c r="J135" s="235">
        <f>ROUND(I135*H135,2)</f>
        <v>0</v>
      </c>
      <c r="K135" s="231" t="s">
        <v>1</v>
      </c>
      <c r="L135" s="45"/>
      <c r="M135" s="236" t="s">
        <v>1</v>
      </c>
      <c r="N135" s="237" t="s">
        <v>41</v>
      </c>
      <c r="O135" s="92"/>
      <c r="P135" s="238">
        <f>O135*H135</f>
        <v>0</v>
      </c>
      <c r="Q135" s="238">
        <v>0</v>
      </c>
      <c r="R135" s="238">
        <f>Q135*H135</f>
        <v>0</v>
      </c>
      <c r="S135" s="238">
        <v>0</v>
      </c>
      <c r="T135" s="239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40" t="s">
        <v>260</v>
      </c>
      <c r="AT135" s="240" t="s">
        <v>256</v>
      </c>
      <c r="AU135" s="240" t="s">
        <v>76</v>
      </c>
      <c r="AY135" s="18" t="s">
        <v>253</v>
      </c>
      <c r="BE135" s="241">
        <f>IF(N135="základní",J135,0)</f>
        <v>0</v>
      </c>
      <c r="BF135" s="241">
        <f>IF(N135="snížená",J135,0)</f>
        <v>0</v>
      </c>
      <c r="BG135" s="241">
        <f>IF(N135="zákl. přenesená",J135,0)</f>
        <v>0</v>
      </c>
      <c r="BH135" s="241">
        <f>IF(N135="sníž. přenesená",J135,0)</f>
        <v>0</v>
      </c>
      <c r="BI135" s="241">
        <f>IF(N135="nulová",J135,0)</f>
        <v>0</v>
      </c>
      <c r="BJ135" s="18" t="s">
        <v>83</v>
      </c>
      <c r="BK135" s="241">
        <f>ROUND(I135*H135,2)</f>
        <v>0</v>
      </c>
      <c r="BL135" s="18" t="s">
        <v>260</v>
      </c>
      <c r="BM135" s="240" t="s">
        <v>428</v>
      </c>
    </row>
    <row r="136" s="2" customFormat="1" ht="16.5" customHeight="1">
      <c r="A136" s="39"/>
      <c r="B136" s="40"/>
      <c r="C136" s="229" t="s">
        <v>386</v>
      </c>
      <c r="D136" s="229" t="s">
        <v>256</v>
      </c>
      <c r="E136" s="230" t="s">
        <v>1498</v>
      </c>
      <c r="F136" s="231" t="s">
        <v>1499</v>
      </c>
      <c r="G136" s="232" t="s">
        <v>1433</v>
      </c>
      <c r="H136" s="233">
        <v>10</v>
      </c>
      <c r="I136" s="234"/>
      <c r="J136" s="235">
        <f>ROUND(I136*H136,2)</f>
        <v>0</v>
      </c>
      <c r="K136" s="231" t="s">
        <v>1</v>
      </c>
      <c r="L136" s="45"/>
      <c r="M136" s="236" t="s">
        <v>1</v>
      </c>
      <c r="N136" s="237" t="s">
        <v>41</v>
      </c>
      <c r="O136" s="92"/>
      <c r="P136" s="238">
        <f>O136*H136</f>
        <v>0</v>
      </c>
      <c r="Q136" s="238">
        <v>0</v>
      </c>
      <c r="R136" s="238">
        <f>Q136*H136</f>
        <v>0</v>
      </c>
      <c r="S136" s="238">
        <v>0</v>
      </c>
      <c r="T136" s="239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40" t="s">
        <v>260</v>
      </c>
      <c r="AT136" s="240" t="s">
        <v>256</v>
      </c>
      <c r="AU136" s="240" t="s">
        <v>76</v>
      </c>
      <c r="AY136" s="18" t="s">
        <v>253</v>
      </c>
      <c r="BE136" s="241">
        <f>IF(N136="základní",J136,0)</f>
        <v>0</v>
      </c>
      <c r="BF136" s="241">
        <f>IF(N136="snížená",J136,0)</f>
        <v>0</v>
      </c>
      <c r="BG136" s="241">
        <f>IF(N136="zákl. přenesená",J136,0)</f>
        <v>0</v>
      </c>
      <c r="BH136" s="241">
        <f>IF(N136="sníž. přenesená",J136,0)</f>
        <v>0</v>
      </c>
      <c r="BI136" s="241">
        <f>IF(N136="nulová",J136,0)</f>
        <v>0</v>
      </c>
      <c r="BJ136" s="18" t="s">
        <v>83</v>
      </c>
      <c r="BK136" s="241">
        <f>ROUND(I136*H136,2)</f>
        <v>0</v>
      </c>
      <c r="BL136" s="18" t="s">
        <v>260</v>
      </c>
      <c r="BM136" s="240" t="s">
        <v>437</v>
      </c>
    </row>
    <row r="137" s="2" customFormat="1" ht="16.5" customHeight="1">
      <c r="A137" s="39"/>
      <c r="B137" s="40"/>
      <c r="C137" s="229" t="s">
        <v>390</v>
      </c>
      <c r="D137" s="229" t="s">
        <v>256</v>
      </c>
      <c r="E137" s="230" t="s">
        <v>1452</v>
      </c>
      <c r="F137" s="231" t="s">
        <v>1453</v>
      </c>
      <c r="G137" s="232" t="s">
        <v>1372</v>
      </c>
      <c r="H137" s="233">
        <v>2</v>
      </c>
      <c r="I137" s="234"/>
      <c r="J137" s="235">
        <f>ROUND(I137*H137,2)</f>
        <v>0</v>
      </c>
      <c r="K137" s="231" t="s">
        <v>1</v>
      </c>
      <c r="L137" s="45"/>
      <c r="M137" s="236" t="s">
        <v>1</v>
      </c>
      <c r="N137" s="237" t="s">
        <v>41</v>
      </c>
      <c r="O137" s="92"/>
      <c r="P137" s="238">
        <f>O137*H137</f>
        <v>0</v>
      </c>
      <c r="Q137" s="238">
        <v>0</v>
      </c>
      <c r="R137" s="238">
        <f>Q137*H137</f>
        <v>0</v>
      </c>
      <c r="S137" s="238">
        <v>0</v>
      </c>
      <c r="T137" s="239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40" t="s">
        <v>260</v>
      </c>
      <c r="AT137" s="240" t="s">
        <v>256</v>
      </c>
      <c r="AU137" s="240" t="s">
        <v>76</v>
      </c>
      <c r="AY137" s="18" t="s">
        <v>253</v>
      </c>
      <c r="BE137" s="241">
        <f>IF(N137="základní",J137,0)</f>
        <v>0</v>
      </c>
      <c r="BF137" s="241">
        <f>IF(N137="snížená",J137,0)</f>
        <v>0</v>
      </c>
      <c r="BG137" s="241">
        <f>IF(N137="zákl. přenesená",J137,0)</f>
        <v>0</v>
      </c>
      <c r="BH137" s="241">
        <f>IF(N137="sníž. přenesená",J137,0)</f>
        <v>0</v>
      </c>
      <c r="BI137" s="241">
        <f>IF(N137="nulová",J137,0)</f>
        <v>0</v>
      </c>
      <c r="BJ137" s="18" t="s">
        <v>83</v>
      </c>
      <c r="BK137" s="241">
        <f>ROUND(I137*H137,2)</f>
        <v>0</v>
      </c>
      <c r="BL137" s="18" t="s">
        <v>260</v>
      </c>
      <c r="BM137" s="240" t="s">
        <v>456</v>
      </c>
    </row>
    <row r="138" s="2" customFormat="1" ht="16.5" customHeight="1">
      <c r="A138" s="39"/>
      <c r="B138" s="40"/>
      <c r="C138" s="229" t="s">
        <v>394</v>
      </c>
      <c r="D138" s="229" t="s">
        <v>256</v>
      </c>
      <c r="E138" s="230" t="s">
        <v>1515</v>
      </c>
      <c r="F138" s="231" t="s">
        <v>1516</v>
      </c>
      <c r="G138" s="232" t="s">
        <v>1433</v>
      </c>
      <c r="H138" s="233">
        <v>4</v>
      </c>
      <c r="I138" s="234"/>
      <c r="J138" s="235">
        <f>ROUND(I138*H138,2)</f>
        <v>0</v>
      </c>
      <c r="K138" s="231" t="s">
        <v>1</v>
      </c>
      <c r="L138" s="45"/>
      <c r="M138" s="236" t="s">
        <v>1</v>
      </c>
      <c r="N138" s="237" t="s">
        <v>41</v>
      </c>
      <c r="O138" s="92"/>
      <c r="P138" s="238">
        <f>O138*H138</f>
        <v>0</v>
      </c>
      <c r="Q138" s="238">
        <v>0</v>
      </c>
      <c r="R138" s="238">
        <f>Q138*H138</f>
        <v>0</v>
      </c>
      <c r="S138" s="238">
        <v>0</v>
      </c>
      <c r="T138" s="239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40" t="s">
        <v>260</v>
      </c>
      <c r="AT138" s="240" t="s">
        <v>256</v>
      </c>
      <c r="AU138" s="240" t="s">
        <v>76</v>
      </c>
      <c r="AY138" s="18" t="s">
        <v>253</v>
      </c>
      <c r="BE138" s="241">
        <f>IF(N138="základní",J138,0)</f>
        <v>0</v>
      </c>
      <c r="BF138" s="241">
        <f>IF(N138="snížená",J138,0)</f>
        <v>0</v>
      </c>
      <c r="BG138" s="241">
        <f>IF(N138="zákl. přenesená",J138,0)</f>
        <v>0</v>
      </c>
      <c r="BH138" s="241">
        <f>IF(N138="sníž. přenesená",J138,0)</f>
        <v>0</v>
      </c>
      <c r="BI138" s="241">
        <f>IF(N138="nulová",J138,0)</f>
        <v>0</v>
      </c>
      <c r="BJ138" s="18" t="s">
        <v>83</v>
      </c>
      <c r="BK138" s="241">
        <f>ROUND(I138*H138,2)</f>
        <v>0</v>
      </c>
      <c r="BL138" s="18" t="s">
        <v>260</v>
      </c>
      <c r="BM138" s="240" t="s">
        <v>470</v>
      </c>
    </row>
    <row r="139" s="2" customFormat="1" ht="16.5" customHeight="1">
      <c r="A139" s="39"/>
      <c r="B139" s="40"/>
      <c r="C139" s="229" t="s">
        <v>398</v>
      </c>
      <c r="D139" s="229" t="s">
        <v>256</v>
      </c>
      <c r="E139" s="230" t="s">
        <v>1546</v>
      </c>
      <c r="F139" s="231" t="s">
        <v>1547</v>
      </c>
      <c r="G139" s="232" t="s">
        <v>1433</v>
      </c>
      <c r="H139" s="233">
        <v>6</v>
      </c>
      <c r="I139" s="234"/>
      <c r="J139" s="235">
        <f>ROUND(I139*H139,2)</f>
        <v>0</v>
      </c>
      <c r="K139" s="231" t="s">
        <v>1</v>
      </c>
      <c r="L139" s="45"/>
      <c r="M139" s="236" t="s">
        <v>1</v>
      </c>
      <c r="N139" s="237" t="s">
        <v>41</v>
      </c>
      <c r="O139" s="92"/>
      <c r="P139" s="238">
        <f>O139*H139</f>
        <v>0</v>
      </c>
      <c r="Q139" s="238">
        <v>0</v>
      </c>
      <c r="R139" s="238">
        <f>Q139*H139</f>
        <v>0</v>
      </c>
      <c r="S139" s="238">
        <v>0</v>
      </c>
      <c r="T139" s="239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40" t="s">
        <v>260</v>
      </c>
      <c r="AT139" s="240" t="s">
        <v>256</v>
      </c>
      <c r="AU139" s="240" t="s">
        <v>76</v>
      </c>
      <c r="AY139" s="18" t="s">
        <v>253</v>
      </c>
      <c r="BE139" s="241">
        <f>IF(N139="základní",J139,0)</f>
        <v>0</v>
      </c>
      <c r="BF139" s="241">
        <f>IF(N139="snížená",J139,0)</f>
        <v>0</v>
      </c>
      <c r="BG139" s="241">
        <f>IF(N139="zákl. přenesená",J139,0)</f>
        <v>0</v>
      </c>
      <c r="BH139" s="241">
        <f>IF(N139="sníž. přenesená",J139,0)</f>
        <v>0</v>
      </c>
      <c r="BI139" s="241">
        <f>IF(N139="nulová",J139,0)</f>
        <v>0</v>
      </c>
      <c r="BJ139" s="18" t="s">
        <v>83</v>
      </c>
      <c r="BK139" s="241">
        <f>ROUND(I139*H139,2)</f>
        <v>0</v>
      </c>
      <c r="BL139" s="18" t="s">
        <v>260</v>
      </c>
      <c r="BM139" s="240" t="s">
        <v>487</v>
      </c>
    </row>
    <row r="140" s="2" customFormat="1" ht="24.15" customHeight="1">
      <c r="A140" s="39"/>
      <c r="B140" s="40"/>
      <c r="C140" s="229" t="s">
        <v>406</v>
      </c>
      <c r="D140" s="229" t="s">
        <v>256</v>
      </c>
      <c r="E140" s="230" t="s">
        <v>1581</v>
      </c>
      <c r="F140" s="231" t="s">
        <v>1582</v>
      </c>
      <c r="G140" s="232" t="s">
        <v>1372</v>
      </c>
      <c r="H140" s="233">
        <v>1</v>
      </c>
      <c r="I140" s="234"/>
      <c r="J140" s="235">
        <f>ROUND(I140*H140,2)</f>
        <v>0</v>
      </c>
      <c r="K140" s="231" t="s">
        <v>1</v>
      </c>
      <c r="L140" s="45"/>
      <c r="M140" s="236" t="s">
        <v>1</v>
      </c>
      <c r="N140" s="237" t="s">
        <v>41</v>
      </c>
      <c r="O140" s="92"/>
      <c r="P140" s="238">
        <f>O140*H140</f>
        <v>0</v>
      </c>
      <c r="Q140" s="238">
        <v>0</v>
      </c>
      <c r="R140" s="238">
        <f>Q140*H140</f>
        <v>0</v>
      </c>
      <c r="S140" s="238">
        <v>0</v>
      </c>
      <c r="T140" s="239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40" t="s">
        <v>260</v>
      </c>
      <c r="AT140" s="240" t="s">
        <v>256</v>
      </c>
      <c r="AU140" s="240" t="s">
        <v>76</v>
      </c>
      <c r="AY140" s="18" t="s">
        <v>253</v>
      </c>
      <c r="BE140" s="241">
        <f>IF(N140="základní",J140,0)</f>
        <v>0</v>
      </c>
      <c r="BF140" s="241">
        <f>IF(N140="snížená",J140,0)</f>
        <v>0</v>
      </c>
      <c r="BG140" s="241">
        <f>IF(N140="zákl. přenesená",J140,0)</f>
        <v>0</v>
      </c>
      <c r="BH140" s="241">
        <f>IF(N140="sníž. přenesená",J140,0)</f>
        <v>0</v>
      </c>
      <c r="BI140" s="241">
        <f>IF(N140="nulová",J140,0)</f>
        <v>0</v>
      </c>
      <c r="BJ140" s="18" t="s">
        <v>83</v>
      </c>
      <c r="BK140" s="241">
        <f>ROUND(I140*H140,2)</f>
        <v>0</v>
      </c>
      <c r="BL140" s="18" t="s">
        <v>260</v>
      </c>
      <c r="BM140" s="240" t="s">
        <v>366</v>
      </c>
    </row>
    <row r="141" s="2" customFormat="1" ht="37.8" customHeight="1">
      <c r="A141" s="39"/>
      <c r="B141" s="40"/>
      <c r="C141" s="229" t="s">
        <v>410</v>
      </c>
      <c r="D141" s="229" t="s">
        <v>256</v>
      </c>
      <c r="E141" s="230" t="s">
        <v>1583</v>
      </c>
      <c r="F141" s="231" t="s">
        <v>1584</v>
      </c>
      <c r="G141" s="232" t="s">
        <v>1372</v>
      </c>
      <c r="H141" s="233">
        <v>2</v>
      </c>
      <c r="I141" s="234"/>
      <c r="J141" s="235">
        <f>ROUND(I141*H141,2)</f>
        <v>0</v>
      </c>
      <c r="K141" s="231" t="s">
        <v>1</v>
      </c>
      <c r="L141" s="45"/>
      <c r="M141" s="236" t="s">
        <v>1</v>
      </c>
      <c r="N141" s="237" t="s">
        <v>41</v>
      </c>
      <c r="O141" s="92"/>
      <c r="P141" s="238">
        <f>O141*H141</f>
        <v>0</v>
      </c>
      <c r="Q141" s="238">
        <v>0</v>
      </c>
      <c r="R141" s="238">
        <f>Q141*H141</f>
        <v>0</v>
      </c>
      <c r="S141" s="238">
        <v>0</v>
      </c>
      <c r="T141" s="239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40" t="s">
        <v>260</v>
      </c>
      <c r="AT141" s="240" t="s">
        <v>256</v>
      </c>
      <c r="AU141" s="240" t="s">
        <v>76</v>
      </c>
      <c r="AY141" s="18" t="s">
        <v>253</v>
      </c>
      <c r="BE141" s="241">
        <f>IF(N141="základní",J141,0)</f>
        <v>0</v>
      </c>
      <c r="BF141" s="241">
        <f>IF(N141="snížená",J141,0)</f>
        <v>0</v>
      </c>
      <c r="BG141" s="241">
        <f>IF(N141="zákl. přenesená",J141,0)</f>
        <v>0</v>
      </c>
      <c r="BH141" s="241">
        <f>IF(N141="sníž. přenesená",J141,0)</f>
        <v>0</v>
      </c>
      <c r="BI141" s="241">
        <f>IF(N141="nulová",J141,0)</f>
        <v>0</v>
      </c>
      <c r="BJ141" s="18" t="s">
        <v>83</v>
      </c>
      <c r="BK141" s="241">
        <f>ROUND(I141*H141,2)</f>
        <v>0</v>
      </c>
      <c r="BL141" s="18" t="s">
        <v>260</v>
      </c>
      <c r="BM141" s="240" t="s">
        <v>512</v>
      </c>
    </row>
    <row r="142" s="2" customFormat="1" ht="16.5" customHeight="1">
      <c r="A142" s="39"/>
      <c r="B142" s="40"/>
      <c r="C142" s="229" t="s">
        <v>414</v>
      </c>
      <c r="D142" s="229" t="s">
        <v>256</v>
      </c>
      <c r="E142" s="230" t="s">
        <v>1585</v>
      </c>
      <c r="F142" s="231" t="s">
        <v>1586</v>
      </c>
      <c r="G142" s="232" t="s">
        <v>1372</v>
      </c>
      <c r="H142" s="233">
        <v>2</v>
      </c>
      <c r="I142" s="234"/>
      <c r="J142" s="235">
        <f>ROUND(I142*H142,2)</f>
        <v>0</v>
      </c>
      <c r="K142" s="231" t="s">
        <v>1</v>
      </c>
      <c r="L142" s="45"/>
      <c r="M142" s="236" t="s">
        <v>1</v>
      </c>
      <c r="N142" s="237" t="s">
        <v>41</v>
      </c>
      <c r="O142" s="92"/>
      <c r="P142" s="238">
        <f>O142*H142</f>
        <v>0</v>
      </c>
      <c r="Q142" s="238">
        <v>0</v>
      </c>
      <c r="R142" s="238">
        <f>Q142*H142</f>
        <v>0</v>
      </c>
      <c r="S142" s="238">
        <v>0</v>
      </c>
      <c r="T142" s="239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40" t="s">
        <v>260</v>
      </c>
      <c r="AT142" s="240" t="s">
        <v>256</v>
      </c>
      <c r="AU142" s="240" t="s">
        <v>76</v>
      </c>
      <c r="AY142" s="18" t="s">
        <v>253</v>
      </c>
      <c r="BE142" s="241">
        <f>IF(N142="základní",J142,0)</f>
        <v>0</v>
      </c>
      <c r="BF142" s="241">
        <f>IF(N142="snížená",J142,0)</f>
        <v>0</v>
      </c>
      <c r="BG142" s="241">
        <f>IF(N142="zákl. přenesená",J142,0)</f>
        <v>0</v>
      </c>
      <c r="BH142" s="241">
        <f>IF(N142="sníž. přenesená",J142,0)</f>
        <v>0</v>
      </c>
      <c r="BI142" s="241">
        <f>IF(N142="nulová",J142,0)</f>
        <v>0</v>
      </c>
      <c r="BJ142" s="18" t="s">
        <v>83</v>
      </c>
      <c r="BK142" s="241">
        <f>ROUND(I142*H142,2)</f>
        <v>0</v>
      </c>
      <c r="BL142" s="18" t="s">
        <v>260</v>
      </c>
      <c r="BM142" s="240" t="s">
        <v>539</v>
      </c>
    </row>
    <row r="143" s="2" customFormat="1" ht="55.5" customHeight="1">
      <c r="A143" s="39"/>
      <c r="B143" s="40"/>
      <c r="C143" s="229" t="s">
        <v>7</v>
      </c>
      <c r="D143" s="229" t="s">
        <v>256</v>
      </c>
      <c r="E143" s="230" t="s">
        <v>1587</v>
      </c>
      <c r="F143" s="231" t="s">
        <v>1588</v>
      </c>
      <c r="G143" s="232" t="s">
        <v>1372</v>
      </c>
      <c r="H143" s="233">
        <v>2</v>
      </c>
      <c r="I143" s="234"/>
      <c r="J143" s="235">
        <f>ROUND(I143*H143,2)</f>
        <v>0</v>
      </c>
      <c r="K143" s="231" t="s">
        <v>1</v>
      </c>
      <c r="L143" s="45"/>
      <c r="M143" s="236" t="s">
        <v>1</v>
      </c>
      <c r="N143" s="237" t="s">
        <v>41</v>
      </c>
      <c r="O143" s="92"/>
      <c r="P143" s="238">
        <f>O143*H143</f>
        <v>0</v>
      </c>
      <c r="Q143" s="238">
        <v>0</v>
      </c>
      <c r="R143" s="238">
        <f>Q143*H143</f>
        <v>0</v>
      </c>
      <c r="S143" s="238">
        <v>0</v>
      </c>
      <c r="T143" s="239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40" t="s">
        <v>260</v>
      </c>
      <c r="AT143" s="240" t="s">
        <v>256</v>
      </c>
      <c r="AU143" s="240" t="s">
        <v>76</v>
      </c>
      <c r="AY143" s="18" t="s">
        <v>253</v>
      </c>
      <c r="BE143" s="241">
        <f>IF(N143="základní",J143,0)</f>
        <v>0</v>
      </c>
      <c r="BF143" s="241">
        <f>IF(N143="snížená",J143,0)</f>
        <v>0</v>
      </c>
      <c r="BG143" s="241">
        <f>IF(N143="zákl. přenesená",J143,0)</f>
        <v>0</v>
      </c>
      <c r="BH143" s="241">
        <f>IF(N143="sníž. přenesená",J143,0)</f>
        <v>0</v>
      </c>
      <c r="BI143" s="241">
        <f>IF(N143="nulová",J143,0)</f>
        <v>0</v>
      </c>
      <c r="BJ143" s="18" t="s">
        <v>83</v>
      </c>
      <c r="BK143" s="241">
        <f>ROUND(I143*H143,2)</f>
        <v>0</v>
      </c>
      <c r="BL143" s="18" t="s">
        <v>260</v>
      </c>
      <c r="BM143" s="240" t="s">
        <v>548</v>
      </c>
    </row>
    <row r="144" s="2" customFormat="1" ht="16.5" customHeight="1">
      <c r="A144" s="39"/>
      <c r="B144" s="40"/>
      <c r="C144" s="229" t="s">
        <v>428</v>
      </c>
      <c r="D144" s="229" t="s">
        <v>256</v>
      </c>
      <c r="E144" s="230" t="s">
        <v>1589</v>
      </c>
      <c r="F144" s="231" t="s">
        <v>1590</v>
      </c>
      <c r="G144" s="232" t="s">
        <v>1372</v>
      </c>
      <c r="H144" s="233">
        <v>2</v>
      </c>
      <c r="I144" s="234"/>
      <c r="J144" s="235">
        <f>ROUND(I144*H144,2)</f>
        <v>0</v>
      </c>
      <c r="K144" s="231" t="s">
        <v>1</v>
      </c>
      <c r="L144" s="45"/>
      <c r="M144" s="236" t="s">
        <v>1</v>
      </c>
      <c r="N144" s="237" t="s">
        <v>41</v>
      </c>
      <c r="O144" s="92"/>
      <c r="P144" s="238">
        <f>O144*H144</f>
        <v>0</v>
      </c>
      <c r="Q144" s="238">
        <v>0</v>
      </c>
      <c r="R144" s="238">
        <f>Q144*H144</f>
        <v>0</v>
      </c>
      <c r="S144" s="238">
        <v>0</v>
      </c>
      <c r="T144" s="239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40" t="s">
        <v>260</v>
      </c>
      <c r="AT144" s="240" t="s">
        <v>256</v>
      </c>
      <c r="AU144" s="240" t="s">
        <v>76</v>
      </c>
      <c r="AY144" s="18" t="s">
        <v>253</v>
      </c>
      <c r="BE144" s="241">
        <f>IF(N144="základní",J144,0)</f>
        <v>0</v>
      </c>
      <c r="BF144" s="241">
        <f>IF(N144="snížená",J144,0)</f>
        <v>0</v>
      </c>
      <c r="BG144" s="241">
        <f>IF(N144="zákl. přenesená",J144,0)</f>
        <v>0</v>
      </c>
      <c r="BH144" s="241">
        <f>IF(N144="sníž. přenesená",J144,0)</f>
        <v>0</v>
      </c>
      <c r="BI144" s="241">
        <f>IF(N144="nulová",J144,0)</f>
        <v>0</v>
      </c>
      <c r="BJ144" s="18" t="s">
        <v>83</v>
      </c>
      <c r="BK144" s="241">
        <f>ROUND(I144*H144,2)</f>
        <v>0</v>
      </c>
      <c r="BL144" s="18" t="s">
        <v>260</v>
      </c>
      <c r="BM144" s="240" t="s">
        <v>559</v>
      </c>
    </row>
    <row r="145" s="2" customFormat="1" ht="44.25" customHeight="1">
      <c r="A145" s="39"/>
      <c r="B145" s="40"/>
      <c r="C145" s="229" t="s">
        <v>432</v>
      </c>
      <c r="D145" s="229" t="s">
        <v>256</v>
      </c>
      <c r="E145" s="230" t="s">
        <v>1591</v>
      </c>
      <c r="F145" s="231" t="s">
        <v>1592</v>
      </c>
      <c r="G145" s="232" t="s">
        <v>1372</v>
      </c>
      <c r="H145" s="233">
        <v>1</v>
      </c>
      <c r="I145" s="234"/>
      <c r="J145" s="235">
        <f>ROUND(I145*H145,2)</f>
        <v>0</v>
      </c>
      <c r="K145" s="231" t="s">
        <v>1</v>
      </c>
      <c r="L145" s="45"/>
      <c r="M145" s="236" t="s">
        <v>1</v>
      </c>
      <c r="N145" s="237" t="s">
        <v>41</v>
      </c>
      <c r="O145" s="92"/>
      <c r="P145" s="238">
        <f>O145*H145</f>
        <v>0</v>
      </c>
      <c r="Q145" s="238">
        <v>0</v>
      </c>
      <c r="R145" s="238">
        <f>Q145*H145</f>
        <v>0</v>
      </c>
      <c r="S145" s="238">
        <v>0</v>
      </c>
      <c r="T145" s="239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40" t="s">
        <v>260</v>
      </c>
      <c r="AT145" s="240" t="s">
        <v>256</v>
      </c>
      <c r="AU145" s="240" t="s">
        <v>76</v>
      </c>
      <c r="AY145" s="18" t="s">
        <v>253</v>
      </c>
      <c r="BE145" s="241">
        <f>IF(N145="základní",J145,0)</f>
        <v>0</v>
      </c>
      <c r="BF145" s="241">
        <f>IF(N145="snížená",J145,0)</f>
        <v>0</v>
      </c>
      <c r="BG145" s="241">
        <f>IF(N145="zákl. přenesená",J145,0)</f>
        <v>0</v>
      </c>
      <c r="BH145" s="241">
        <f>IF(N145="sníž. přenesená",J145,0)</f>
        <v>0</v>
      </c>
      <c r="BI145" s="241">
        <f>IF(N145="nulová",J145,0)</f>
        <v>0</v>
      </c>
      <c r="BJ145" s="18" t="s">
        <v>83</v>
      </c>
      <c r="BK145" s="241">
        <f>ROUND(I145*H145,2)</f>
        <v>0</v>
      </c>
      <c r="BL145" s="18" t="s">
        <v>260</v>
      </c>
      <c r="BM145" s="240" t="s">
        <v>567</v>
      </c>
    </row>
    <row r="146" s="2" customFormat="1" ht="16.5" customHeight="1">
      <c r="A146" s="39"/>
      <c r="B146" s="40"/>
      <c r="C146" s="229" t="s">
        <v>437</v>
      </c>
      <c r="D146" s="229" t="s">
        <v>256</v>
      </c>
      <c r="E146" s="230" t="s">
        <v>1593</v>
      </c>
      <c r="F146" s="231" t="s">
        <v>1594</v>
      </c>
      <c r="G146" s="232" t="s">
        <v>1372</v>
      </c>
      <c r="H146" s="233">
        <v>1</v>
      </c>
      <c r="I146" s="234"/>
      <c r="J146" s="235">
        <f>ROUND(I146*H146,2)</f>
        <v>0</v>
      </c>
      <c r="K146" s="231" t="s">
        <v>1</v>
      </c>
      <c r="L146" s="45"/>
      <c r="M146" s="236" t="s">
        <v>1</v>
      </c>
      <c r="N146" s="237" t="s">
        <v>41</v>
      </c>
      <c r="O146" s="92"/>
      <c r="P146" s="238">
        <f>O146*H146</f>
        <v>0</v>
      </c>
      <c r="Q146" s="238">
        <v>0</v>
      </c>
      <c r="R146" s="238">
        <f>Q146*H146</f>
        <v>0</v>
      </c>
      <c r="S146" s="238">
        <v>0</v>
      </c>
      <c r="T146" s="239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40" t="s">
        <v>260</v>
      </c>
      <c r="AT146" s="240" t="s">
        <v>256</v>
      </c>
      <c r="AU146" s="240" t="s">
        <v>76</v>
      </c>
      <c r="AY146" s="18" t="s">
        <v>253</v>
      </c>
      <c r="BE146" s="241">
        <f>IF(N146="základní",J146,0)</f>
        <v>0</v>
      </c>
      <c r="BF146" s="241">
        <f>IF(N146="snížená",J146,0)</f>
        <v>0</v>
      </c>
      <c r="BG146" s="241">
        <f>IF(N146="zákl. přenesená",J146,0)</f>
        <v>0</v>
      </c>
      <c r="BH146" s="241">
        <f>IF(N146="sníž. přenesená",J146,0)</f>
        <v>0</v>
      </c>
      <c r="BI146" s="241">
        <f>IF(N146="nulová",J146,0)</f>
        <v>0</v>
      </c>
      <c r="BJ146" s="18" t="s">
        <v>83</v>
      </c>
      <c r="BK146" s="241">
        <f>ROUND(I146*H146,2)</f>
        <v>0</v>
      </c>
      <c r="BL146" s="18" t="s">
        <v>260</v>
      </c>
      <c r="BM146" s="240" t="s">
        <v>577</v>
      </c>
    </row>
    <row r="147" s="2" customFormat="1" ht="55.5" customHeight="1">
      <c r="A147" s="39"/>
      <c r="B147" s="40"/>
      <c r="C147" s="229" t="s">
        <v>444</v>
      </c>
      <c r="D147" s="229" t="s">
        <v>256</v>
      </c>
      <c r="E147" s="230" t="s">
        <v>1595</v>
      </c>
      <c r="F147" s="231" t="s">
        <v>1596</v>
      </c>
      <c r="G147" s="232" t="s">
        <v>1372</v>
      </c>
      <c r="H147" s="233">
        <v>1</v>
      </c>
      <c r="I147" s="234"/>
      <c r="J147" s="235">
        <f>ROUND(I147*H147,2)</f>
        <v>0</v>
      </c>
      <c r="K147" s="231" t="s">
        <v>1</v>
      </c>
      <c r="L147" s="45"/>
      <c r="M147" s="236" t="s">
        <v>1</v>
      </c>
      <c r="N147" s="237" t="s">
        <v>41</v>
      </c>
      <c r="O147" s="92"/>
      <c r="P147" s="238">
        <f>O147*H147</f>
        <v>0</v>
      </c>
      <c r="Q147" s="238">
        <v>0</v>
      </c>
      <c r="R147" s="238">
        <f>Q147*H147</f>
        <v>0</v>
      </c>
      <c r="S147" s="238">
        <v>0</v>
      </c>
      <c r="T147" s="239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40" t="s">
        <v>260</v>
      </c>
      <c r="AT147" s="240" t="s">
        <v>256</v>
      </c>
      <c r="AU147" s="240" t="s">
        <v>76</v>
      </c>
      <c r="AY147" s="18" t="s">
        <v>253</v>
      </c>
      <c r="BE147" s="241">
        <f>IF(N147="základní",J147,0)</f>
        <v>0</v>
      </c>
      <c r="BF147" s="241">
        <f>IF(N147="snížená",J147,0)</f>
        <v>0</v>
      </c>
      <c r="BG147" s="241">
        <f>IF(N147="zákl. přenesená",J147,0)</f>
        <v>0</v>
      </c>
      <c r="BH147" s="241">
        <f>IF(N147="sníž. přenesená",J147,0)</f>
        <v>0</v>
      </c>
      <c r="BI147" s="241">
        <f>IF(N147="nulová",J147,0)</f>
        <v>0</v>
      </c>
      <c r="BJ147" s="18" t="s">
        <v>83</v>
      </c>
      <c r="BK147" s="241">
        <f>ROUND(I147*H147,2)</f>
        <v>0</v>
      </c>
      <c r="BL147" s="18" t="s">
        <v>260</v>
      </c>
      <c r="BM147" s="240" t="s">
        <v>589</v>
      </c>
    </row>
    <row r="148" s="2" customFormat="1" ht="55.5" customHeight="1">
      <c r="A148" s="39"/>
      <c r="B148" s="40"/>
      <c r="C148" s="229" t="s">
        <v>456</v>
      </c>
      <c r="D148" s="229" t="s">
        <v>256</v>
      </c>
      <c r="E148" s="230" t="s">
        <v>1597</v>
      </c>
      <c r="F148" s="231" t="s">
        <v>1598</v>
      </c>
      <c r="G148" s="232" t="s">
        <v>1372</v>
      </c>
      <c r="H148" s="233">
        <v>2</v>
      </c>
      <c r="I148" s="234"/>
      <c r="J148" s="235">
        <f>ROUND(I148*H148,2)</f>
        <v>0</v>
      </c>
      <c r="K148" s="231" t="s">
        <v>1</v>
      </c>
      <c r="L148" s="45"/>
      <c r="M148" s="236" t="s">
        <v>1</v>
      </c>
      <c r="N148" s="237" t="s">
        <v>41</v>
      </c>
      <c r="O148" s="92"/>
      <c r="P148" s="238">
        <f>O148*H148</f>
        <v>0</v>
      </c>
      <c r="Q148" s="238">
        <v>0</v>
      </c>
      <c r="R148" s="238">
        <f>Q148*H148</f>
        <v>0</v>
      </c>
      <c r="S148" s="238">
        <v>0</v>
      </c>
      <c r="T148" s="239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40" t="s">
        <v>260</v>
      </c>
      <c r="AT148" s="240" t="s">
        <v>256</v>
      </c>
      <c r="AU148" s="240" t="s">
        <v>76</v>
      </c>
      <c r="AY148" s="18" t="s">
        <v>253</v>
      </c>
      <c r="BE148" s="241">
        <f>IF(N148="základní",J148,0)</f>
        <v>0</v>
      </c>
      <c r="BF148" s="241">
        <f>IF(N148="snížená",J148,0)</f>
        <v>0</v>
      </c>
      <c r="BG148" s="241">
        <f>IF(N148="zákl. přenesená",J148,0)</f>
        <v>0</v>
      </c>
      <c r="BH148" s="241">
        <f>IF(N148="sníž. přenesená",J148,0)</f>
        <v>0</v>
      </c>
      <c r="BI148" s="241">
        <f>IF(N148="nulová",J148,0)</f>
        <v>0</v>
      </c>
      <c r="BJ148" s="18" t="s">
        <v>83</v>
      </c>
      <c r="BK148" s="241">
        <f>ROUND(I148*H148,2)</f>
        <v>0</v>
      </c>
      <c r="BL148" s="18" t="s">
        <v>260</v>
      </c>
      <c r="BM148" s="240" t="s">
        <v>598</v>
      </c>
    </row>
    <row r="149" s="2" customFormat="1" ht="37.8" customHeight="1">
      <c r="A149" s="39"/>
      <c r="B149" s="40"/>
      <c r="C149" s="229" t="s">
        <v>462</v>
      </c>
      <c r="D149" s="229" t="s">
        <v>256</v>
      </c>
      <c r="E149" s="230" t="s">
        <v>1599</v>
      </c>
      <c r="F149" s="231" t="s">
        <v>1600</v>
      </c>
      <c r="G149" s="232" t="s">
        <v>1372</v>
      </c>
      <c r="H149" s="233">
        <v>2</v>
      </c>
      <c r="I149" s="234"/>
      <c r="J149" s="235">
        <f>ROUND(I149*H149,2)</f>
        <v>0</v>
      </c>
      <c r="K149" s="231" t="s">
        <v>1</v>
      </c>
      <c r="L149" s="45"/>
      <c r="M149" s="302" t="s">
        <v>1</v>
      </c>
      <c r="N149" s="303" t="s">
        <v>41</v>
      </c>
      <c r="O149" s="304"/>
      <c r="P149" s="305">
        <f>O149*H149</f>
        <v>0</v>
      </c>
      <c r="Q149" s="305">
        <v>0</v>
      </c>
      <c r="R149" s="305">
        <f>Q149*H149</f>
        <v>0</v>
      </c>
      <c r="S149" s="305">
        <v>0</v>
      </c>
      <c r="T149" s="306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40" t="s">
        <v>260</v>
      </c>
      <c r="AT149" s="240" t="s">
        <v>256</v>
      </c>
      <c r="AU149" s="240" t="s">
        <v>76</v>
      </c>
      <c r="AY149" s="18" t="s">
        <v>253</v>
      </c>
      <c r="BE149" s="241">
        <f>IF(N149="základní",J149,0)</f>
        <v>0</v>
      </c>
      <c r="BF149" s="241">
        <f>IF(N149="snížená",J149,0)</f>
        <v>0</v>
      </c>
      <c r="BG149" s="241">
        <f>IF(N149="zákl. přenesená",J149,0)</f>
        <v>0</v>
      </c>
      <c r="BH149" s="241">
        <f>IF(N149="sníž. přenesená",J149,0)</f>
        <v>0</v>
      </c>
      <c r="BI149" s="241">
        <f>IF(N149="nulová",J149,0)</f>
        <v>0</v>
      </c>
      <c r="BJ149" s="18" t="s">
        <v>83</v>
      </c>
      <c r="BK149" s="241">
        <f>ROUND(I149*H149,2)</f>
        <v>0</v>
      </c>
      <c r="BL149" s="18" t="s">
        <v>260</v>
      </c>
      <c r="BM149" s="240" t="s">
        <v>610</v>
      </c>
    </row>
    <row r="150" s="2" customFormat="1" ht="6.96" customHeight="1">
      <c r="A150" s="39"/>
      <c r="B150" s="67"/>
      <c r="C150" s="68"/>
      <c r="D150" s="68"/>
      <c r="E150" s="68"/>
      <c r="F150" s="68"/>
      <c r="G150" s="68"/>
      <c r="H150" s="68"/>
      <c r="I150" s="68"/>
      <c r="J150" s="68"/>
      <c r="K150" s="68"/>
      <c r="L150" s="45"/>
      <c r="M150" s="39"/>
      <c r="O150" s="39"/>
      <c r="P150" s="39"/>
      <c r="Q150" s="39"/>
      <c r="R150" s="39"/>
      <c r="S150" s="39"/>
      <c r="T150" s="39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</row>
  </sheetData>
  <sheetProtection sheet="1" autoFilter="0" formatColumns="0" formatRows="0" objects="1" scenarios="1" spinCount="100000" saltValue="j2kn656h44dCtjjFcfHNg/JxL2FGazElOXjS82q8VEk0Qmknh1tLAxMXAXS5wziK+4YhE1ZPZGqcca0HfIVVqg==" hashValue="FyDLWH4x8jld8Up/j7vF4q9CT/EPHDL3bPBbwbRVClsvD98tLYdQHutkqwfzZGlmeYaFYb+z43RtQGReARGCzQ==" algorithmName="SHA-512" password="CC35"/>
  <autoFilter ref="C123:K149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0:H110"/>
    <mergeCell ref="E114:H114"/>
    <mergeCell ref="E112:H112"/>
    <mergeCell ref="E116:H116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DESKTOP-RBAEJ1B\Uživatel</dc:creator>
  <cp:lastModifiedBy>DESKTOP-RBAEJ1B\Uživatel</cp:lastModifiedBy>
  <dcterms:created xsi:type="dcterms:W3CDTF">2025-05-30T18:09:41Z</dcterms:created>
  <dcterms:modified xsi:type="dcterms:W3CDTF">2025-05-30T18:10:32Z</dcterms:modified>
</cp:coreProperties>
</file>