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f.hanak\Desktop\KOM\"/>
    </mc:Choice>
  </mc:AlternateContent>
  <xr:revisionPtr revIDLastSave="0" documentId="8_{33D08BF5-F702-45B1-8D1B-976AF6206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4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4 Pol'!$A$1:$Y$23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16" i="1" s="1"/>
  <c r="I54" i="1"/>
  <c r="I53" i="1"/>
  <c r="G42" i="1"/>
  <c r="I42" i="1" s="1"/>
  <c r="F42" i="1"/>
  <c r="G41" i="1"/>
  <c r="F41" i="1"/>
  <c r="G39" i="1"/>
  <c r="G43" i="1" s="1"/>
  <c r="G25" i="1" s="1"/>
  <c r="F39" i="1"/>
  <c r="I39" i="1" s="1"/>
  <c r="I43" i="1" s="1"/>
  <c r="G22" i="12"/>
  <c r="BA19" i="12"/>
  <c r="BA11" i="12"/>
  <c r="BA10" i="12"/>
  <c r="G8" i="12"/>
  <c r="I8" i="12"/>
  <c r="K8" i="12"/>
  <c r="O8" i="12"/>
  <c r="Q8" i="12"/>
  <c r="V8" i="12"/>
  <c r="G9" i="12"/>
  <c r="I9" i="12"/>
  <c r="K9" i="12"/>
  <c r="M9" i="12"/>
  <c r="M8" i="12" s="1"/>
  <c r="O9" i="12"/>
  <c r="Q9" i="12"/>
  <c r="V9" i="12"/>
  <c r="G12" i="12"/>
  <c r="K12" i="12"/>
  <c r="O12" i="12"/>
  <c r="V12" i="12"/>
  <c r="G13" i="12"/>
  <c r="AF22" i="12" s="1"/>
  <c r="I13" i="12"/>
  <c r="I12" i="12" s="1"/>
  <c r="K13" i="12"/>
  <c r="O13" i="12"/>
  <c r="Q13" i="12"/>
  <c r="Q12" i="12" s="1"/>
  <c r="V13" i="12"/>
  <c r="G14" i="12"/>
  <c r="I14" i="12"/>
  <c r="K14" i="12"/>
  <c r="O14" i="12"/>
  <c r="Q14" i="12"/>
  <c r="V14" i="12"/>
  <c r="G15" i="12"/>
  <c r="I15" i="12"/>
  <c r="K15" i="12"/>
  <c r="M15" i="12"/>
  <c r="M14" i="12" s="1"/>
  <c r="O15" i="12"/>
  <c r="Q15" i="12"/>
  <c r="V15" i="12"/>
  <c r="AE22" i="12"/>
  <c r="I20" i="1"/>
  <c r="I19" i="1"/>
  <c r="I18" i="1"/>
  <c r="I17" i="1"/>
  <c r="H43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56" i="1" l="1"/>
  <c r="J55" i="1" s="1"/>
  <c r="J54" i="1"/>
  <c r="J41" i="1"/>
  <c r="J39" i="1"/>
  <c r="J43" i="1" s="1"/>
  <c r="J42" i="1"/>
  <c r="F43" i="1"/>
  <c r="G23" i="1" s="1"/>
  <c r="M13" i="12"/>
  <c r="M12" i="12" s="1"/>
  <c r="I21" i="1"/>
  <c r="J53" i="1"/>
  <c r="J56" i="1" l="1"/>
  <c r="A27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Hanák Josef</author>
  </authors>
  <commentList>
    <comment ref="S6" authorId="0" shapeId="0" xr:uid="{DF42D8C3-893F-440C-8F38-1526832F351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8FCDEA4-4A5E-46F9-9352-1F197C7025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<sst xmlns="http://schemas.openxmlformats.org/spreadsheetml/2006/main" count="190" uniqueCount="125">
  <si>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</si>
  <si>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</si>
  <si>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</si>
  <si>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</si>
  <si>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</si>
  <si>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</si>
  <si>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</si>
  <si>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</si>
  <si>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</si>
  <si>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</si>
  <si>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</si>
  <si>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</si>
  <si>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</si>
  <si>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</si>
  <si>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</si>
  <si>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</si>
  <si>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</si>
  <si>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</si>
  <si>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</si>
  <si>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</si>
  <si>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</si>
  <si>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</si>
  <si>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</si>
  <si>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</si>
  <si>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</si>
  <si>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</si>
  <si>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</si>
  <si>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</si>
  <si>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</si>
  <si>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</si>
  <si>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</si>
  <si>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</si>
  <si>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</si>
  <si>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</si>
  <si>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</si>
  <si>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</si>
  <si>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</si>
  <si>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</si>
  <si>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</si>
  <si>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</si>
  <si>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</si>
  <si>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</si>
  <si>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</si>
  <si>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4</t>
  </si>
  <si>
    <t>Oprava asfaltu "patchmatic"</t>
  </si>
  <si>
    <t>01</t>
  </si>
  <si>
    <t>Patchmatic</t>
  </si>
  <si>
    <t>Objekt:</t>
  </si>
  <si>
    <t>Rozpočet:</t>
  </si>
  <si>
    <t>003</t>
  </si>
  <si>
    <t>Rozpočty Tišnov</t>
  </si>
  <si>
    <t>Stavba</t>
  </si>
  <si>
    <t>Stavební objekt</t>
  </si>
  <si>
    <t>Celkem za stavbu</t>
  </si>
  <si>
    <t>CZK</t>
  </si>
  <si>
    <t>#POPS</t>
  </si>
  <si>
    <t>Popis stavby: 003 - Rozpočty Tišnov</t>
  </si>
  <si>
    <t>#POPO</t>
  </si>
  <si>
    <t>Popis objektu: 01 - Patchmatic</t>
  </si>
  <si>
    <t>#POPR</t>
  </si>
  <si>
    <t>Popis rozpočtu: 4 - Oprava asfaltu "patchmatic"</t>
  </si>
  <si>
    <t>Rekapitulace dílů</t>
  </si>
  <si>
    <t>Typ dílu</t>
  </si>
  <si>
    <t>5</t>
  </si>
  <si>
    <t>Komunikace</t>
  </si>
  <si>
    <t>93</t>
  </si>
  <si>
    <t>Dokončovací práce inženýrských staveb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</si>
  <si>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</si>
  <si>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</si>
  <si>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</si>
  <si>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</si>
  <si>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</si>
  <si>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</si>
  <si>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</si>
  <si>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</si>
  <si>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</si>
  <si>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</si>
  <si>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</si>
  <si>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</si>
  <si>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</si>
  <si>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</si>
  <si>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</si>
  <si>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</si>
  <si>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</si>
  <si>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</si>
  <si>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</si>
  <si>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</si>
  <si>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</si>
  <si>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</si>
  <si>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</si>
  <si>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</si>
  <si>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</si>
  <si>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</si>
  <si>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</si>
  <si>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</si>
  <si>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</si>
  <si>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</si>
  <si>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</si>
  <si>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</si>
  <si>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</si>
  <si>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</si>
  <si>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572763151R00</t>
  </si>
  <si>
    <t xml:space="preserve">Vyspravení výtluků dosavadního krytu metodou Patch,  </t>
  </si>
  <si>
    <t>t</t>
  </si>
  <si>
    <t>822-1</t>
  </si>
  <si>
    <t>RTS 26/ I</t>
  </si>
  <si>
    <t>Práce</t>
  </si>
  <si>
    <t>Běžná</t>
  </si>
  <si>
    <t>POL1_</t>
  </si>
  <si>
    <t>s vysekáním, očištěním, se zaplněním směsí, se zhutněním a odstraněním zbylého materiálu na vzdálenost do 20 m, včetně živičného infiltračního postřiku styčných ploch výtluků,</t>
  </si>
  <si>
    <t>SPI</t>
  </si>
  <si>
    <t>POP</t>
  </si>
  <si>
    <t>938909311R00</t>
  </si>
  <si>
    <t>Odstranění bláta a nánosu z povrchu podkladu nebo krytu živičného nebo betonováho</t>
  </si>
  <si>
    <t>m2</t>
  </si>
  <si>
    <t>979082315R00</t>
  </si>
  <si>
    <t xml:space="preserve">Vodorovná doprava suti a vybouraných hmot vodorovná doprava suti a vybouraných hmot bez naložení, s vyložením a hrubým urovnáním po suchu, vzdálenost přes 2000 do 3000 m,  </t>
  </si>
  <si>
    <t>832-1</t>
  </si>
  <si>
    <t>bez naložení, s vyložením a hrubým urovnáním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</si>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</sst>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a8luoyke5ocZtxNoW7/OmCAxn44OpJA+VyBcQ/HCF4XmbpfycH+flKiIYDWvRuT+BloHcvZnF3Vw/JKi4OyIAQ==" saltValue="Vsk//Lz24ah8C77rn9g7B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272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SUMIF(F53:F55,A16,I53:I55)+SUMIF(F53:F55,"PSU",I53:I55)</f>
        <v>0</v>
      </c>
      <c r="J16" s="84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SUMIF(F53:F55,A17,I53:I55)</f>
        <v>0</v>
      </c>
      <c r="J17" s="84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SUMIF(F53:F55,A18,I53:I55)</f>
        <v>0</v>
      </c>
      <c r="J18" s="84"/>
    </row>
    <row r="19" spans="1:10" ht="23.25" customHeight="1" x14ac:dyDescent="0.2">
      <c r="A19" s="199" t="s">
        <v>70</v>
      </c>
      <c r="B19" s="38" t="s">
        <v>27</v>
      </c>
      <c r="C19" s="62"/>
      <c r="D19" s="63"/>
      <c r="E19" s="82"/>
      <c r="F19" s="83"/>
      <c r="G19" s="82"/>
      <c r="H19" s="83"/>
      <c r="I19" s="82">
        <f>SUMIF(F53:F55,A19,I53:I55)</f>
        <v>0</v>
      </c>
      <c r="J19" s="84"/>
    </row>
    <row r="20" spans="1:10" ht="23.25" customHeight="1" x14ac:dyDescent="0.2">
      <c r="A20" s="199" t="s">
        <v>71</v>
      </c>
      <c r="B20" s="38" t="s">
        <v>28</v>
      </c>
      <c r="C20" s="62"/>
      <c r="D20" s="63"/>
      <c r="E20" s="82"/>
      <c r="F20" s="83"/>
      <c r="G20" s="82"/>
      <c r="H20" s="83"/>
      <c r="I20" s="82">
        <f>SUMIF(F53:F55,A20,I53:I55)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'01 4 Pol'!AE22</f>
        <v>0</v>
      </c>
      <c r="G39" s="150">
        <f>'01 4 Pol'!AF22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'01 4 Pol'!AE22</f>
        <v>0</v>
      </c>
      <c r="G41" s="157">
        <f>'01 4 Pol'!AF22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'01 4 Pol'!AE22</f>
        <v>0</v>
      </c>
      <c r="G42" s="151">
        <f>'01 4 Pol'!AF22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'01 4 Pol'!G8</f>
        <v>0</v>
      </c>
      <c r="J53" s="192" t="str">
        <f>IF(I56=0,"",I53/I56*100)</f>
        <v/>
      </c>
    </row>
    <row r="54" spans="1:10" ht="36.75" customHeight="1" x14ac:dyDescent="0.2">
      <c r="A54" s="181"/>
      <c r="B54" s="186" t="s">
        <v>65</v>
      </c>
      <c r="C54" s="187" t="s">
        <v>66</v>
      </c>
      <c r="D54" s="188"/>
      <c r="E54" s="188"/>
      <c r="F54" s="195" t="s">
        <v>24</v>
      </c>
      <c r="G54" s="196"/>
      <c r="H54" s="196"/>
      <c r="I54" s="196">
        <f>'01 4 Pol'!G12</f>
        <v>0</v>
      </c>
      <c r="J54" s="192" t="str">
        <f>IF(I56=0,"",I54/I56*100)</f>
        <v/>
      </c>
    </row>
    <row r="55" spans="1:10" ht="36.75" customHeight="1" x14ac:dyDescent="0.2">
      <c r="A55" s="181"/>
      <c r="B55" s="186" t="s">
        <v>67</v>
      </c>
      <c r="C55" s="187" t="s">
        <v>68</v>
      </c>
      <c r="D55" s="188"/>
      <c r="E55" s="188"/>
      <c r="F55" s="195" t="s">
        <v>69</v>
      </c>
      <c r="G55" s="196"/>
      <c r="H55" s="196"/>
      <c r="I55" s="196">
        <f>'01 4 Pol'!G14</f>
        <v>0</v>
      </c>
      <c r="J55" s="192" t="str">
        <f>IF(I56=0,"",I55/I56*100)</f>
        <v/>
      </c>
    </row>
    <row r="56" spans="1:10" ht="25.5" customHeight="1" x14ac:dyDescent="0.2">
      <c r="A56" s="182"/>
      <c r="B56" s="189" t="s">
        <v>1</v>
      </c>
      <c r="C56" s="190"/>
      <c r="D56" s="191"/>
      <c r="E56" s="191"/>
      <c r="F56" s="197"/>
      <c r="G56" s="198"/>
      <c r="H56" s="198"/>
      <c r="I56" s="198">
        <f>SUM(I53:I55)</f>
        <v>0</v>
      </c>
      <c r="J56" s="193">
        <f>SUM(J53:J55)</f>
        <v>0</v>
      </c>
    </row>
    <row r="57" spans="1:10" x14ac:dyDescent="0.2">
      <c r="F57" s="135"/>
      <c r="G57" s="135"/>
      <c r="H57" s="135"/>
      <c r="I57" s="135"/>
      <c r="J57" s="194"/>
    </row>
    <row r="58" spans="1:10" x14ac:dyDescent="0.2">
      <c r="F58" s="135"/>
      <c r="G58" s="135"/>
      <c r="H58" s="135"/>
      <c r="I58" s="135"/>
      <c r="J58" s="194"/>
    </row>
    <row r="59" spans="1:10" x14ac:dyDescent="0.2">
      <c r="F59" s="135"/>
      <c r="G59" s="135"/>
      <c r="H59" s="135"/>
      <c r="I59" s="135"/>
      <c r="J59" s="194"/>
    </row>
  </sheetData>
  <sheetProtection algorithmName="SHA-512" hashValue="ZMFX1fiiGDKuF3n5FktDbkwVezKl7IMZ0jCSJQW5tl8wnVqzKViaauxr4nC8gGazMGZbogtjSdW+suwf5qGOpQ==" saltValue="T3bx70Cg05CTxcRm7vs6m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ZCQxREf3fyJOk0/OVqe9Uv7uLPNrONiRGm0xv7oIJRgm1cf9tAJk6pfoCqO67d+HNmCeKgX+GO4abOpUbqP+yA==" saltValue="PZxNx12+e4AvwnCmHuNP6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4947-B8E4-4E85-A76D-C70CC8C208F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72</v>
      </c>
      <c r="B1" s="200"/>
      <c r="C1" s="200"/>
      <c r="D1" s="200"/>
      <c r="E1" s="200"/>
      <c r="F1" s="200"/>
      <c r="G1" s="200"/>
      <c r="AG1" t="s">
        <v>73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74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74</v>
      </c>
      <c r="AG3" t="s">
        <v>75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76</v>
      </c>
    </row>
    <row r="5" spans="1:60" x14ac:dyDescent="0.2">
      <c r="D5" s="10"/>
    </row>
    <row r="6" spans="1:60" ht="38.25" x14ac:dyDescent="0.2">
      <c r="A6" s="211" t="s">
        <v>77</v>
      </c>
      <c r="B6" s="213" t="s">
        <v>78</v>
      </c>
      <c r="C6" s="213" t="s">
        <v>79</v>
      </c>
      <c r="D6" s="212" t="s">
        <v>80</v>
      </c>
      <c r="E6" s="211" t="s">
        <v>81</v>
      </c>
      <c r="F6" s="210" t="s">
        <v>82</v>
      </c>
      <c r="G6" s="211" t="s">
        <v>29</v>
      </c>
      <c r="H6" s="214" t="s">
        <v>30</v>
      </c>
      <c r="I6" s="214" t="s">
        <v>83</v>
      </c>
      <c r="J6" s="214" t="s">
        <v>31</v>
      </c>
      <c r="K6" s="214" t="s">
        <v>84</v>
      </c>
      <c r="L6" s="214" t="s">
        <v>85</v>
      </c>
      <c r="M6" s="214" t="s">
        <v>86</v>
      </c>
      <c r="N6" s="214" t="s">
        <v>87</v>
      </c>
      <c r="O6" s="214" t="s">
        <v>88</v>
      </c>
      <c r="P6" s="214" t="s">
        <v>89</v>
      </c>
      <c r="Q6" s="214" t="s">
        <v>90</v>
      </c>
      <c r="R6" s="214" t="s">
        <v>91</v>
      </c>
      <c r="S6" s="214" t="s">
        <v>92</v>
      </c>
      <c r="T6" s="214" t="s">
        <v>93</v>
      </c>
      <c r="U6" s="214" t="s">
        <v>94</v>
      </c>
      <c r="V6" s="214" t="s">
        <v>95</v>
      </c>
      <c r="W6" s="214" t="s">
        <v>96</v>
      </c>
      <c r="X6" s="214" t="s">
        <v>97</v>
      </c>
      <c r="Y6" s="214" t="s">
        <v>98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7" t="s">
        <v>99</v>
      </c>
      <c r="B8" s="228" t="s">
        <v>63</v>
      </c>
      <c r="C8" s="251" t="s">
        <v>64</v>
      </c>
      <c r="D8" s="229"/>
      <c r="E8" s="230"/>
      <c r="F8" s="231"/>
      <c r="G8" s="231">
        <f>SUMIF(AG9:AG11,"&lt;&gt;NOR",G9:G11)</f>
        <v>0</v>
      </c>
      <c r="H8" s="231"/>
      <c r="I8" s="231">
        <f>SUM(I9:I11)</f>
        <v>0</v>
      </c>
      <c r="J8" s="231"/>
      <c r="K8" s="231">
        <f>SUM(K9:K11)</f>
        <v>0</v>
      </c>
      <c r="L8" s="231"/>
      <c r="M8" s="231">
        <f>SUM(M9:M11)</f>
        <v>0</v>
      </c>
      <c r="N8" s="230"/>
      <c r="O8" s="230">
        <f>SUM(O9:O11)</f>
        <v>1</v>
      </c>
      <c r="P8" s="230"/>
      <c r="Q8" s="230">
        <f>SUM(Q9:Q11)</f>
        <v>0</v>
      </c>
      <c r="R8" s="231"/>
      <c r="S8" s="231"/>
      <c r="T8" s="232"/>
      <c r="U8" s="226"/>
      <c r="V8" s="226">
        <f>SUM(V9:V11)</f>
        <v>2.33</v>
      </c>
      <c r="W8" s="226"/>
      <c r="X8" s="226"/>
      <c r="Y8" s="226"/>
      <c r="AG8" t="s">
        <v>100</v>
      </c>
    </row>
    <row r="9" spans="1:60" outlineLevel="1" x14ac:dyDescent="0.2">
      <c r="A9" s="234">
        <v>1</v>
      </c>
      <c r="B9" s="235" t="s">
        <v>101</v>
      </c>
      <c r="C9" s="252" t="s">
        <v>102</v>
      </c>
      <c r="D9" s="236" t="s">
        <v>103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1</v>
      </c>
      <c r="O9" s="237">
        <f>ROUND(E9*N9,2)</f>
        <v>1</v>
      </c>
      <c r="P9" s="237">
        <v>0</v>
      </c>
      <c r="Q9" s="237">
        <f>ROUND(E9*P9,2)</f>
        <v>0</v>
      </c>
      <c r="R9" s="239" t="s">
        <v>104</v>
      </c>
      <c r="S9" s="239" t="s">
        <v>105</v>
      </c>
      <c r="T9" s="240" t="s">
        <v>105</v>
      </c>
      <c r="U9" s="225">
        <v>2.3250000000000002</v>
      </c>
      <c r="V9" s="225">
        <f>ROUND(E9*U9,2)</f>
        <v>2.33</v>
      </c>
      <c r="W9" s="225"/>
      <c r="X9" s="225" t="s">
        <v>106</v>
      </c>
      <c r="Y9" s="225" t="s">
        <v>107</v>
      </c>
      <c r="Z9" s="215"/>
      <c r="AA9" s="215"/>
      <c r="AB9" s="215"/>
      <c r="AC9" s="215"/>
      <c r="AD9" s="215"/>
      <c r="AE9" s="215"/>
      <c r="AF9" s="215"/>
      <c r="AG9" s="215" t="s">
        <v>108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ht="22.5" outlineLevel="2" x14ac:dyDescent="0.2">
      <c r="A10" s="222"/>
      <c r="B10" s="223"/>
      <c r="C10" s="253" t="s">
        <v>109</v>
      </c>
      <c r="D10" s="242"/>
      <c r="E10" s="242"/>
      <c r="F10" s="242"/>
      <c r="G10" s="242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110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41" t="str">
        <f>C10</f>
        <v>s vysekáním, očištěním, se zaplněním směsí, se zhutněním a odstraněním zbylého materiálu na vzdálenost do 20 m, včetně živičného infiltračního postřiku styčných ploch výtluků,</v>
      </c>
      <c r="BB10" s="215"/>
      <c r="BC10" s="215"/>
      <c r="BD10" s="215"/>
      <c r="BE10" s="215"/>
      <c r="BF10" s="215"/>
      <c r="BG10" s="215"/>
      <c r="BH10" s="215"/>
    </row>
    <row r="11" spans="1:60" ht="22.5" outlineLevel="2" x14ac:dyDescent="0.2">
      <c r="A11" s="222"/>
      <c r="B11" s="223"/>
      <c r="C11" s="254" t="s">
        <v>109</v>
      </c>
      <c r="D11" s="243"/>
      <c r="E11" s="243"/>
      <c r="F11" s="243"/>
      <c r="G11" s="243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111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41" t="str">
        <f>C11</f>
        <v>s vysekáním, očištěním, se zaplněním směsí, se zhutněním a odstraněním zbylého materiálu na vzdálenost do 20 m, včetně živičného infiltračního postřiku styčných ploch výtluků,</v>
      </c>
      <c r="BB11" s="215"/>
      <c r="BC11" s="215"/>
      <c r="BD11" s="215"/>
      <c r="BE11" s="215"/>
      <c r="BF11" s="215"/>
      <c r="BG11" s="215"/>
      <c r="BH11" s="215"/>
    </row>
    <row r="12" spans="1:60" x14ac:dyDescent="0.2">
      <c r="A12" s="227" t="s">
        <v>99</v>
      </c>
      <c r="B12" s="228" t="s">
        <v>65</v>
      </c>
      <c r="C12" s="251" t="s">
        <v>66</v>
      </c>
      <c r="D12" s="229"/>
      <c r="E12" s="230"/>
      <c r="F12" s="231"/>
      <c r="G12" s="231">
        <f>SUMIF(AG13:AG13,"&lt;&gt;NOR",G13:G13)</f>
        <v>0</v>
      </c>
      <c r="H12" s="231"/>
      <c r="I12" s="231">
        <f>SUM(I13:I13)</f>
        <v>0</v>
      </c>
      <c r="J12" s="231"/>
      <c r="K12" s="231">
        <f>SUM(K13:K13)</f>
        <v>0</v>
      </c>
      <c r="L12" s="231"/>
      <c r="M12" s="231">
        <f>SUM(M13:M13)</f>
        <v>0</v>
      </c>
      <c r="N12" s="230"/>
      <c r="O12" s="230">
        <f>SUM(O13:O13)</f>
        <v>0</v>
      </c>
      <c r="P12" s="230"/>
      <c r="Q12" s="230">
        <f>SUM(Q13:Q13)</f>
        <v>0</v>
      </c>
      <c r="R12" s="231"/>
      <c r="S12" s="231"/>
      <c r="T12" s="232"/>
      <c r="U12" s="226"/>
      <c r="V12" s="226">
        <f>SUM(V13:V13)</f>
        <v>0.03</v>
      </c>
      <c r="W12" s="226"/>
      <c r="X12" s="226"/>
      <c r="Y12" s="226"/>
      <c r="AG12" t="s">
        <v>100</v>
      </c>
    </row>
    <row r="13" spans="1:60" outlineLevel="1" x14ac:dyDescent="0.2">
      <c r="A13" s="244">
        <v>2</v>
      </c>
      <c r="B13" s="245" t="s">
        <v>112</v>
      </c>
      <c r="C13" s="255" t="s">
        <v>113</v>
      </c>
      <c r="D13" s="246" t="s">
        <v>114</v>
      </c>
      <c r="E13" s="247">
        <v>15</v>
      </c>
      <c r="F13" s="248"/>
      <c r="G13" s="249">
        <f>ROUND(E13*F13,2)</f>
        <v>0</v>
      </c>
      <c r="H13" s="248"/>
      <c r="I13" s="249">
        <f>ROUND(E13*H13,2)</f>
        <v>0</v>
      </c>
      <c r="J13" s="248"/>
      <c r="K13" s="249">
        <f>ROUND(E13*J13,2)</f>
        <v>0</v>
      </c>
      <c r="L13" s="249">
        <v>21</v>
      </c>
      <c r="M13" s="249">
        <f>G13*(1+L13/100)</f>
        <v>0</v>
      </c>
      <c r="N13" s="247">
        <v>0</v>
      </c>
      <c r="O13" s="247">
        <f>ROUND(E13*N13,2)</f>
        <v>0</v>
      </c>
      <c r="P13" s="247">
        <v>0</v>
      </c>
      <c r="Q13" s="247">
        <f>ROUND(E13*P13,2)</f>
        <v>0</v>
      </c>
      <c r="R13" s="249" t="s">
        <v>104</v>
      </c>
      <c r="S13" s="249" t="s">
        <v>105</v>
      </c>
      <c r="T13" s="250" t="s">
        <v>105</v>
      </c>
      <c r="U13" s="225">
        <v>2E-3</v>
      </c>
      <c r="V13" s="225">
        <f>ROUND(E13*U13,2)</f>
        <v>0.03</v>
      </c>
      <c r="W13" s="225"/>
      <c r="X13" s="225" t="s">
        <v>106</v>
      </c>
      <c r="Y13" s="225" t="s">
        <v>107</v>
      </c>
      <c r="Z13" s="215"/>
      <c r="AA13" s="215"/>
      <c r="AB13" s="215"/>
      <c r="AC13" s="215"/>
      <c r="AD13" s="215"/>
      <c r="AE13" s="215"/>
      <c r="AF13" s="215"/>
      <c r="AG13" s="215" t="s">
        <v>108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x14ac:dyDescent="0.2">
      <c r="A14" s="227" t="s">
        <v>99</v>
      </c>
      <c r="B14" s="228" t="s">
        <v>67</v>
      </c>
      <c r="C14" s="251" t="s">
        <v>68</v>
      </c>
      <c r="D14" s="229"/>
      <c r="E14" s="230"/>
      <c r="F14" s="231"/>
      <c r="G14" s="231">
        <f>SUMIF(AG15:AG20,"&lt;&gt;NOR",G15:G20)</f>
        <v>0</v>
      </c>
      <c r="H14" s="231"/>
      <c r="I14" s="231">
        <f>SUM(I15:I20)</f>
        <v>0</v>
      </c>
      <c r="J14" s="231"/>
      <c r="K14" s="231">
        <f>SUM(K15:K20)</f>
        <v>0</v>
      </c>
      <c r="L14" s="231"/>
      <c r="M14" s="231">
        <f>SUM(M15:M20)</f>
        <v>0</v>
      </c>
      <c r="N14" s="230"/>
      <c r="O14" s="230">
        <f>SUM(O15:O20)</f>
        <v>0</v>
      </c>
      <c r="P14" s="230"/>
      <c r="Q14" s="230">
        <f>SUM(Q15:Q20)</f>
        <v>0</v>
      </c>
      <c r="R14" s="231"/>
      <c r="S14" s="231"/>
      <c r="T14" s="232"/>
      <c r="U14" s="226"/>
      <c r="V14" s="226">
        <f>SUM(V15:V20)</f>
        <v>0</v>
      </c>
      <c r="W14" s="226"/>
      <c r="X14" s="226"/>
      <c r="Y14" s="226"/>
      <c r="AG14" t="s">
        <v>100</v>
      </c>
    </row>
    <row r="15" spans="1:60" ht="33.75" outlineLevel="1" x14ac:dyDescent="0.2">
      <c r="A15" s="234">
        <v>3</v>
      </c>
      <c r="B15" s="235" t="s">
        <v>115</v>
      </c>
      <c r="C15" s="252" t="s">
        <v>116</v>
      </c>
      <c r="D15" s="236" t="s">
        <v>103</v>
      </c>
      <c r="E15" s="237">
        <v>0.5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 t="s">
        <v>117</v>
      </c>
      <c r="S15" s="239" t="s">
        <v>105</v>
      </c>
      <c r="T15" s="240" t="s">
        <v>105</v>
      </c>
      <c r="U15" s="225">
        <v>0</v>
      </c>
      <c r="V15" s="225">
        <f>ROUND(E15*U15,2)</f>
        <v>0</v>
      </c>
      <c r="W15" s="225"/>
      <c r="X15" s="225" t="s">
        <v>106</v>
      </c>
      <c r="Y15" s="225" t="s">
        <v>107</v>
      </c>
      <c r="Z15" s="215"/>
      <c r="AA15" s="215"/>
      <c r="AB15" s="215"/>
      <c r="AC15" s="215"/>
      <c r="AD15" s="215"/>
      <c r="AE15" s="215"/>
      <c r="AF15" s="215"/>
      <c r="AG15" s="215" t="s">
        <v>108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2" x14ac:dyDescent="0.2">
      <c r="A16" s="222"/>
      <c r="B16" s="223"/>
      <c r="C16" s="253" t="s">
        <v>118</v>
      </c>
      <c r="D16" s="242"/>
      <c r="E16" s="242"/>
      <c r="F16" s="242"/>
      <c r="G16" s="242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110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2" x14ac:dyDescent="0.2">
      <c r="A17" s="222"/>
      <c r="B17" s="223"/>
      <c r="C17" s="254" t="s">
        <v>119</v>
      </c>
      <c r="D17" s="243"/>
      <c r="E17" s="243"/>
      <c r="F17" s="243"/>
      <c r="G17" s="243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5"/>
      <c r="AA17" s="215"/>
      <c r="AB17" s="215"/>
      <c r="AC17" s="215"/>
      <c r="AD17" s="215"/>
      <c r="AE17" s="215"/>
      <c r="AF17" s="215"/>
      <c r="AG17" s="215" t="s">
        <v>111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3" x14ac:dyDescent="0.2">
      <c r="A18" s="222"/>
      <c r="B18" s="223"/>
      <c r="C18" s="254" t="s">
        <v>120</v>
      </c>
      <c r="D18" s="243"/>
      <c r="E18" s="243"/>
      <c r="F18" s="243"/>
      <c r="G18" s="243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111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ht="22.5" outlineLevel="3" x14ac:dyDescent="0.2">
      <c r="A19" s="222"/>
      <c r="B19" s="223"/>
      <c r="C19" s="254" t="s">
        <v>121</v>
      </c>
      <c r="D19" s="243"/>
      <c r="E19" s="243"/>
      <c r="F19" s="243"/>
      <c r="G19" s="243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111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41" t="str">
        <f>C19</f>
        <v>- při vodorovné dopravě po vodě : vyložení na hromady na suchu nebo na přeložení na dopravní prostředek na suchu do 15 m vodorovně a současně do 4 m svisle,</v>
      </c>
      <c r="BB19" s="215"/>
      <c r="BC19" s="215"/>
      <c r="BD19" s="215"/>
      <c r="BE19" s="215"/>
      <c r="BF19" s="215"/>
      <c r="BG19" s="215"/>
      <c r="BH19" s="215"/>
    </row>
    <row r="20" spans="1:60" outlineLevel="3" x14ac:dyDescent="0.2">
      <c r="A20" s="222"/>
      <c r="B20" s="223"/>
      <c r="C20" s="254" t="s">
        <v>122</v>
      </c>
      <c r="D20" s="243"/>
      <c r="E20" s="243"/>
      <c r="F20" s="243"/>
      <c r="G20" s="243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111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x14ac:dyDescent="0.2">
      <c r="A21" s="3"/>
      <c r="B21" s="4"/>
      <c r="C21" s="256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12</v>
      </c>
      <c r="AF21">
        <v>21</v>
      </c>
      <c r="AG21" t="s">
        <v>85</v>
      </c>
    </row>
    <row r="22" spans="1:60" x14ac:dyDescent="0.2">
      <c r="A22" s="218"/>
      <c r="B22" s="219" t="s">
        <v>29</v>
      </c>
      <c r="C22" s="257"/>
      <c r="D22" s="220"/>
      <c r="E22" s="221"/>
      <c r="F22" s="221"/>
      <c r="G22" s="233">
        <f>G8+G12+G14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123</v>
      </c>
    </row>
    <row r="23" spans="1:60" x14ac:dyDescent="0.2">
      <c r="C23" s="258"/>
      <c r="D23" s="10"/>
      <c r="AG23" t="s">
        <v>124</v>
      </c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g10EqbMyHFOF7UIj47vUmXF/lSVhWO4DcQVITyxnfooJrQOA0XPn0zNEziyTTs68H4x7iViANUitl3t/vGv8Q==" saltValue="gvAlfMWBgzCb3+9byC/p2A==" spinCount="100000" sheet="1" formatRows="0"/>
  <mergeCells count="11">
    <mergeCell ref="C16:G16"/>
    <mergeCell ref="C17:G17"/>
    <mergeCell ref="C18:G18"/>
    <mergeCell ref="C19:G19"/>
    <mergeCell ref="C20:G20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4 Pol'!Názvy_tisku</vt:lpstr>
      <vt:lpstr>oadresa</vt:lpstr>
      <vt:lpstr>Stavba!Objednatel</vt:lpstr>
      <vt:lpstr>Stavba!Objekt</vt:lpstr>
      <vt:lpstr>'01 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Josef</dc:creator>
  <cp:lastModifiedBy>Hanák Josef</cp:lastModifiedBy>
  <cp:lastPrinted>2019-03-19T12:27:02Z</cp:lastPrinted>
  <dcterms:created xsi:type="dcterms:W3CDTF">2009-04-08T07:15:50Z</dcterms:created>
  <dcterms:modified xsi:type="dcterms:W3CDTF">2026-04-08T08:04:48Z</dcterms:modified>
</cp:coreProperties>
</file>